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GitHub/Colonizer/"/>
    </mc:Choice>
  </mc:AlternateContent>
  <xr:revisionPtr revIDLastSave="0" documentId="13_ncr:1_{BD789684-7C25-0447-AB5E-8806D670A024}" xr6:coauthVersionLast="46" xr6:coauthVersionMax="46" xr10:uidLastSave="{00000000-0000-0000-0000-000000000000}"/>
  <bookViews>
    <workbookView xWindow="0" yWindow="500" windowWidth="24540" windowHeight="15500" activeTab="1" xr2:uid="{D1AF3926-4B85-E742-A7FD-D18CDD03DC69}"/>
  </bookViews>
  <sheets>
    <sheet name="Analysis" sheetId="5" r:id="rId1"/>
    <sheet name="Players" sheetId="1" r:id="rId2"/>
    <sheet name="Board" sheetId="2" r:id="rId3"/>
    <sheet name="BuildingValue" sheetId="6" r:id="rId4"/>
    <sheet name="References" sheetId="3" r:id="rId5"/>
  </sheets>
  <definedNames>
    <definedName name="_xlnm._FilterDatabase" localSheetId="1" hidden="1">Players!$A$1:$N$201</definedName>
  </definedNames>
  <calcPr calcId="191029"/>
  <pivotCaches>
    <pivotCache cacheId="4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2" i="1" l="1"/>
  <c r="AH41" i="1"/>
  <c r="AH40" i="1"/>
  <c r="AH39" i="1"/>
  <c r="AH28" i="1"/>
  <c r="AH27" i="1"/>
  <c r="AH26" i="1"/>
  <c r="AH25" i="1"/>
  <c r="AH14" i="1"/>
  <c r="AH13" i="1"/>
  <c r="AH12" i="1"/>
  <c r="AH11" i="1"/>
  <c r="AH36" i="1"/>
  <c r="AH35" i="1"/>
  <c r="AH34" i="1"/>
  <c r="AH22" i="1"/>
  <c r="AH21" i="1"/>
  <c r="AH20" i="1"/>
  <c r="AH7" i="1"/>
  <c r="AH8" i="1"/>
  <c r="AH6" i="1"/>
  <c r="O3" i="1"/>
  <c r="O4" i="1"/>
  <c r="O5" i="1"/>
  <c r="O6" i="1"/>
  <c r="O7" i="1"/>
  <c r="O8" i="1"/>
  <c r="O9" i="1"/>
  <c r="O10" i="1"/>
  <c r="O11" i="1"/>
  <c r="O12" i="1"/>
  <c r="O14" i="1"/>
  <c r="O15" i="1"/>
  <c r="O16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50" i="1"/>
  <c r="O51" i="1"/>
  <c r="O52" i="1"/>
  <c r="O54" i="1"/>
  <c r="O55" i="1"/>
  <c r="O56" i="1"/>
  <c r="O57" i="1"/>
  <c r="O58" i="1"/>
  <c r="O59" i="1"/>
  <c r="O60" i="1"/>
  <c r="O62" i="1"/>
  <c r="O63" i="1"/>
  <c r="O64" i="1"/>
  <c r="O65" i="1"/>
  <c r="O2" i="1"/>
  <c r="H66" i="1" l="1"/>
  <c r="I66" i="1"/>
  <c r="J66" i="1"/>
  <c r="K66" i="1"/>
  <c r="G66" i="1"/>
  <c r="AU17" i="5" a="1"/>
  <c r="AU17" i="5" s="1"/>
  <c r="N62" i="1" s="1" a="1"/>
  <c r="N62" i="1" s="1"/>
  <c r="AT17" i="5" a="1"/>
  <c r="AT17" i="5" s="1"/>
  <c r="N63" i="1" s="1" a="1"/>
  <c r="N63" i="1" s="1"/>
  <c r="AS17" i="5" a="1"/>
  <c r="AS17" i="5" s="1"/>
  <c r="N64" i="1" s="1" a="1"/>
  <c r="N64" i="1" s="1"/>
  <c r="AR17" i="5" a="1"/>
  <c r="AR17" i="5" s="1"/>
  <c r="N65" i="1" s="1" a="1"/>
  <c r="N65" i="1" s="1"/>
  <c r="AQ17" i="5" a="1"/>
  <c r="AQ17" i="5" s="1"/>
  <c r="M65" i="1" s="1" a="1"/>
  <c r="M65" i="1" s="1"/>
  <c r="AP17" i="5" a="1"/>
  <c r="AP17" i="5" s="1"/>
  <c r="M64" i="1" s="1" a="1"/>
  <c r="M64" i="1" s="1"/>
  <c r="AO17" i="5" a="1"/>
  <c r="AO17" i="5" s="1"/>
  <c r="M63" i="1" s="1" a="1"/>
  <c r="M63" i="1" s="1"/>
  <c r="AU16" i="5" a="1"/>
  <c r="AU16" i="5" s="1"/>
  <c r="N58" i="1" s="1" a="1"/>
  <c r="N58" i="1" s="1"/>
  <c r="AT16" i="5" a="1"/>
  <c r="AT16" i="5" s="1"/>
  <c r="N59" i="1" s="1" a="1"/>
  <c r="N59" i="1" s="1"/>
  <c r="AS16" i="5" a="1"/>
  <c r="AS16" i="5" s="1"/>
  <c r="N60" i="1" s="1" a="1"/>
  <c r="N60" i="1" s="1"/>
  <c r="AR16" i="5" a="1"/>
  <c r="AR16" i="5" s="1"/>
  <c r="AQ16" i="5" a="1"/>
  <c r="AQ16" i="5" s="1"/>
  <c r="AP16" i="5" a="1"/>
  <c r="AP16" i="5" s="1"/>
  <c r="M60" i="1" s="1" a="1"/>
  <c r="M60" i="1" s="1"/>
  <c r="AO16" i="5" a="1"/>
  <c r="AO16" i="5" s="1"/>
  <c r="M59" i="1" s="1" a="1"/>
  <c r="M59" i="1" s="1"/>
  <c r="AN16" i="5" a="1"/>
  <c r="AN16" i="5" s="1"/>
  <c r="M58" i="1" s="1" a="1"/>
  <c r="M58" i="1" s="1"/>
  <c r="AU15" i="5" a="1"/>
  <c r="AU15" i="5" s="1"/>
  <c r="N54" i="1" s="1" a="1"/>
  <c r="N54" i="1" s="1"/>
  <c r="AT15" i="5" a="1"/>
  <c r="AT15" i="5" s="1"/>
  <c r="N55" i="1" s="1" a="1"/>
  <c r="N55" i="1" s="1"/>
  <c r="AS15" i="5" a="1"/>
  <c r="AS15" i="5" s="1"/>
  <c r="N56" i="1" s="1" a="1"/>
  <c r="N56" i="1" s="1"/>
  <c r="AR15" i="5" a="1"/>
  <c r="AR15" i="5" s="1"/>
  <c r="N57" i="1" s="1" a="1"/>
  <c r="N57" i="1" s="1"/>
  <c r="AQ15" i="5" a="1"/>
  <c r="AQ15" i="5" s="1"/>
  <c r="M57" i="1" s="1" a="1"/>
  <c r="M57" i="1" s="1"/>
  <c r="AP15" i="5" a="1"/>
  <c r="AP15" i="5" s="1"/>
  <c r="M56" i="1" s="1" a="1"/>
  <c r="M56" i="1" s="1"/>
  <c r="AO15" i="5" a="1"/>
  <c r="AO15" i="5" s="1"/>
  <c r="M55" i="1" s="1" a="1"/>
  <c r="M55" i="1" s="1"/>
  <c r="AN15" i="5" a="1"/>
  <c r="AN15" i="5" s="1"/>
  <c r="M54" i="1" s="1" a="1"/>
  <c r="M54" i="1" s="1"/>
  <c r="AU14" i="5" a="1"/>
  <c r="AU14" i="5" s="1"/>
  <c r="N50" i="1" s="1" a="1"/>
  <c r="N50" i="1" s="1"/>
  <c r="AT14" i="5" a="1"/>
  <c r="AT14" i="5" s="1"/>
  <c r="N51" i="1" s="1" a="1"/>
  <c r="N51" i="1" s="1"/>
  <c r="AS14" i="5" a="1"/>
  <c r="AS14" i="5" s="1"/>
  <c r="N52" i="1" s="1" a="1"/>
  <c r="N52" i="1" s="1"/>
  <c r="AR14" i="5" a="1"/>
  <c r="AR14" i="5" s="1"/>
  <c r="AQ14" i="5" a="1"/>
  <c r="AQ14" i="5" s="1"/>
  <c r="AP14" i="5" a="1"/>
  <c r="AP14" i="5" s="1"/>
  <c r="M52" i="1" s="1" a="1"/>
  <c r="M52" i="1" s="1"/>
  <c r="AO14" i="5" a="1"/>
  <c r="AO14" i="5" s="1"/>
  <c r="M51" i="1" s="1" a="1"/>
  <c r="M51" i="1" s="1"/>
  <c r="AN14" i="5" a="1"/>
  <c r="AN14" i="5" s="1"/>
  <c r="M50" i="1" s="1" a="1"/>
  <c r="M50" i="1" s="1"/>
  <c r="AU13" i="5" a="1"/>
  <c r="AU13" i="5" s="1"/>
  <c r="N46" i="1" s="1" a="1"/>
  <c r="N46" i="1" s="1"/>
  <c r="AT13" i="5" a="1"/>
  <c r="AT13" i="5" s="1"/>
  <c r="N47" i="1" s="1" a="1"/>
  <c r="N47" i="1" s="1"/>
  <c r="AS13" i="5" a="1"/>
  <c r="AS13" i="5" s="1"/>
  <c r="N48" i="1" s="1" a="1"/>
  <c r="N48" i="1" s="1"/>
  <c r="AR13" i="5" a="1"/>
  <c r="AR13" i="5" s="1"/>
  <c r="AQ13" i="5" a="1"/>
  <c r="AQ13" i="5" s="1"/>
  <c r="AP13" i="5" a="1"/>
  <c r="AP13" i="5" s="1"/>
  <c r="M48" i="1" s="1" a="1"/>
  <c r="M48" i="1" s="1"/>
  <c r="AO13" i="5" a="1"/>
  <c r="AO13" i="5" s="1"/>
  <c r="M47" i="1" s="1" a="1"/>
  <c r="M47" i="1" s="1"/>
  <c r="AN13" i="5" a="1"/>
  <c r="AN13" i="5" s="1"/>
  <c r="M46" i="1" s="1" a="1"/>
  <c r="M46" i="1" s="1"/>
  <c r="AU12" i="5" a="1"/>
  <c r="AU12" i="5" s="1"/>
  <c r="N42" i="1" s="1" a="1"/>
  <c r="N42" i="1" s="1"/>
  <c r="AT12" i="5" a="1"/>
  <c r="AT12" i="5" s="1"/>
  <c r="N43" i="1" s="1" a="1"/>
  <c r="N43" i="1" s="1"/>
  <c r="AS12" i="5" a="1"/>
  <c r="AS12" i="5" s="1"/>
  <c r="N44" i="1" s="1" a="1"/>
  <c r="N44" i="1" s="1"/>
  <c r="AR12" i="5" a="1"/>
  <c r="AR12" i="5" s="1"/>
  <c r="N45" i="1" s="1" a="1"/>
  <c r="N45" i="1" s="1"/>
  <c r="AQ12" i="5" a="1"/>
  <c r="AQ12" i="5" s="1"/>
  <c r="M45" i="1" s="1" a="1"/>
  <c r="M45" i="1" s="1"/>
  <c r="AP12" i="5" a="1"/>
  <c r="AP12" i="5" s="1"/>
  <c r="M44" i="1" s="1" a="1"/>
  <c r="M44" i="1" s="1"/>
  <c r="AO12" i="5" a="1"/>
  <c r="AO12" i="5" s="1"/>
  <c r="M43" i="1" s="1" a="1"/>
  <c r="M43" i="1" s="1"/>
  <c r="AN12" i="5" a="1"/>
  <c r="AN12" i="5" s="1"/>
  <c r="M42" i="1" s="1" a="1"/>
  <c r="M42" i="1" s="1"/>
  <c r="AU11" i="5" a="1"/>
  <c r="AU11" i="5" s="1"/>
  <c r="N38" i="1" s="1" a="1"/>
  <c r="N38" i="1" s="1"/>
  <c r="AT11" i="5" a="1"/>
  <c r="AT11" i="5" s="1"/>
  <c r="N39" i="1" s="1" a="1"/>
  <c r="N39" i="1" s="1"/>
  <c r="AS11" i="5" a="1"/>
  <c r="AS11" i="5" s="1"/>
  <c r="N40" i="1" s="1" a="1"/>
  <c r="N40" i="1" s="1"/>
  <c r="AR11" i="5" a="1"/>
  <c r="AR11" i="5" s="1"/>
  <c r="N41" i="1" s="1" a="1"/>
  <c r="N41" i="1" s="1"/>
  <c r="AQ11" i="5" a="1"/>
  <c r="AQ11" i="5" s="1"/>
  <c r="M41" i="1" s="1" a="1"/>
  <c r="M41" i="1" s="1"/>
  <c r="AP11" i="5" a="1"/>
  <c r="AP11" i="5" s="1"/>
  <c r="M40" i="1" s="1" a="1"/>
  <c r="M40" i="1" s="1"/>
  <c r="AO11" i="5" a="1"/>
  <c r="AO11" i="5" s="1"/>
  <c r="M39" i="1" s="1" a="1"/>
  <c r="M39" i="1" s="1"/>
  <c r="AN11" i="5" a="1"/>
  <c r="AN11" i="5" s="1"/>
  <c r="M38" i="1" s="1" a="1"/>
  <c r="M38" i="1" s="1"/>
  <c r="AU10" i="5" a="1"/>
  <c r="AU10" i="5" s="1"/>
  <c r="N34" i="1" s="1" a="1"/>
  <c r="N34" i="1" s="1"/>
  <c r="AT10" i="5" a="1"/>
  <c r="AT10" i="5" s="1"/>
  <c r="N35" i="1" s="1" a="1"/>
  <c r="N35" i="1" s="1"/>
  <c r="AS10" i="5" a="1"/>
  <c r="AS10" i="5" s="1"/>
  <c r="N36" i="1" s="1" a="1"/>
  <c r="N36" i="1" s="1"/>
  <c r="AR10" i="5" a="1"/>
  <c r="AR10" i="5" s="1"/>
  <c r="N37" i="1" s="1" a="1"/>
  <c r="N37" i="1" s="1"/>
  <c r="AQ10" i="5" a="1"/>
  <c r="AQ10" i="5" s="1"/>
  <c r="M37" i="1" s="1" a="1"/>
  <c r="M37" i="1" s="1"/>
  <c r="AP10" i="5" a="1"/>
  <c r="AP10" i="5" s="1"/>
  <c r="M36" i="1" s="1" a="1"/>
  <c r="M36" i="1" s="1"/>
  <c r="AO10" i="5" a="1"/>
  <c r="AO10" i="5" s="1"/>
  <c r="M35" i="1" s="1" a="1"/>
  <c r="M35" i="1" s="1"/>
  <c r="AN10" i="5" a="1"/>
  <c r="AN10" i="5" s="1"/>
  <c r="M34" i="1" s="1" a="1"/>
  <c r="M34" i="1" s="1"/>
  <c r="AU9" i="5" a="1"/>
  <c r="AU9" i="5" s="1"/>
  <c r="N30" i="1" s="1" a="1"/>
  <c r="N30" i="1" s="1"/>
  <c r="AT9" i="5" a="1"/>
  <c r="AT9" i="5" s="1"/>
  <c r="N31" i="1" s="1" a="1"/>
  <c r="N31" i="1" s="1"/>
  <c r="AS9" i="5" a="1"/>
  <c r="AS9" i="5" s="1"/>
  <c r="N32" i="1" s="1" a="1"/>
  <c r="N32" i="1" s="1"/>
  <c r="AR9" i="5" a="1"/>
  <c r="AR9" i="5" s="1"/>
  <c r="AQ9" i="5" a="1"/>
  <c r="AQ9" i="5" s="1"/>
  <c r="AP9" i="5" a="1"/>
  <c r="AP9" i="5" s="1"/>
  <c r="M32" i="1" s="1" a="1"/>
  <c r="M32" i="1" s="1"/>
  <c r="AO9" i="5" a="1"/>
  <c r="AO9" i="5" s="1"/>
  <c r="M31" i="1" s="1" a="1"/>
  <c r="M31" i="1" s="1"/>
  <c r="AN9" i="5" a="1"/>
  <c r="AN9" i="5" s="1"/>
  <c r="M30" i="1" s="1" a="1"/>
  <c r="M30" i="1" s="1"/>
  <c r="AU8" i="5" a="1"/>
  <c r="AU8" i="5" s="1"/>
  <c r="N26" i="1" s="1" a="1"/>
  <c r="N26" i="1" s="1"/>
  <c r="AT8" i="5" a="1"/>
  <c r="AT8" i="5" s="1"/>
  <c r="N27" i="1" s="1" a="1"/>
  <c r="N27" i="1" s="1"/>
  <c r="AS8" i="5" a="1"/>
  <c r="AS8" i="5" s="1"/>
  <c r="N28" i="1" s="1" a="1"/>
  <c r="N28" i="1" s="1"/>
  <c r="AR8" i="5" a="1"/>
  <c r="AR8" i="5" s="1"/>
  <c r="N29" i="1" s="1" a="1"/>
  <c r="N29" i="1" s="1"/>
  <c r="AQ8" i="5" a="1"/>
  <c r="AQ8" i="5" s="1"/>
  <c r="M29" i="1" s="1" a="1"/>
  <c r="M29" i="1" s="1"/>
  <c r="AP8" i="5" a="1"/>
  <c r="AP8" i="5" s="1"/>
  <c r="M28" i="1" s="1" a="1"/>
  <c r="M28" i="1" s="1"/>
  <c r="AO8" i="5" a="1"/>
  <c r="AO8" i="5" s="1"/>
  <c r="M27" i="1" s="1" a="1"/>
  <c r="M27" i="1" s="1"/>
  <c r="AN8" i="5" a="1"/>
  <c r="AN8" i="5" s="1"/>
  <c r="M26" i="1" s="1" a="1"/>
  <c r="M26" i="1" s="1"/>
  <c r="AU7" i="5" a="1"/>
  <c r="AU7" i="5" s="1"/>
  <c r="N22" i="1" s="1" a="1"/>
  <c r="N22" i="1" s="1"/>
  <c r="AT7" i="5" a="1"/>
  <c r="AT7" i="5" s="1"/>
  <c r="N23" i="1" s="1" a="1"/>
  <c r="N23" i="1" s="1"/>
  <c r="AS7" i="5" a="1"/>
  <c r="AS7" i="5" s="1"/>
  <c r="N24" i="1" s="1" a="1"/>
  <c r="N24" i="1" s="1"/>
  <c r="AR7" i="5" a="1"/>
  <c r="AR7" i="5" s="1"/>
  <c r="N25" i="1" s="1" a="1"/>
  <c r="N25" i="1" s="1"/>
  <c r="AQ7" i="5" a="1"/>
  <c r="AQ7" i="5" s="1"/>
  <c r="M25" i="1" s="1" a="1"/>
  <c r="M25" i="1" s="1"/>
  <c r="AP7" i="5" a="1"/>
  <c r="AP7" i="5" s="1"/>
  <c r="M24" i="1" s="1" a="1"/>
  <c r="M24" i="1" s="1"/>
  <c r="AO7" i="5" a="1"/>
  <c r="AO7" i="5" s="1"/>
  <c r="M23" i="1" s="1" a="1"/>
  <c r="M23" i="1" s="1"/>
  <c r="AN7" i="5" a="1"/>
  <c r="AN7" i="5" s="1"/>
  <c r="M22" i="1" s="1" a="1"/>
  <c r="M22" i="1" s="1"/>
  <c r="AU6" i="5" a="1"/>
  <c r="AU6" i="5" s="1"/>
  <c r="N18" i="1" s="1" a="1"/>
  <c r="N18" i="1" s="1"/>
  <c r="AT6" i="5" a="1"/>
  <c r="AT6" i="5" s="1"/>
  <c r="N19" i="1" s="1" a="1"/>
  <c r="N19" i="1" s="1"/>
  <c r="AS6" i="5" a="1"/>
  <c r="AS6" i="5" s="1"/>
  <c r="N20" i="1" s="1" a="1"/>
  <c r="N20" i="1" s="1"/>
  <c r="AR6" i="5" a="1"/>
  <c r="AR6" i="5" s="1"/>
  <c r="N21" i="1" s="1" a="1"/>
  <c r="N21" i="1" s="1"/>
  <c r="AQ6" i="5" a="1"/>
  <c r="AQ6" i="5" s="1"/>
  <c r="M21" i="1" s="1" a="1"/>
  <c r="M21" i="1" s="1"/>
  <c r="AP6" i="5" a="1"/>
  <c r="AP6" i="5" s="1"/>
  <c r="M20" i="1" s="1" a="1"/>
  <c r="M20" i="1" s="1"/>
  <c r="AO6" i="5" a="1"/>
  <c r="AO6" i="5" s="1"/>
  <c r="M19" i="1" s="1" a="1"/>
  <c r="M19" i="1" s="1"/>
  <c r="AN6" i="5" a="1"/>
  <c r="AN6" i="5" s="1"/>
  <c r="M18" i="1" s="1" a="1"/>
  <c r="M18" i="1" s="1"/>
  <c r="AU5" i="5" a="1"/>
  <c r="AU5" i="5" s="1"/>
  <c r="N14" i="1" s="1" a="1"/>
  <c r="N14" i="1" s="1"/>
  <c r="AT5" i="5" a="1"/>
  <c r="AT5" i="5" s="1"/>
  <c r="N15" i="1" s="1" a="1"/>
  <c r="N15" i="1" s="1"/>
  <c r="AS5" i="5" a="1"/>
  <c r="AS5" i="5" s="1"/>
  <c r="N16" i="1" s="1" a="1"/>
  <c r="N16" i="1" s="1"/>
  <c r="AR5" i="5" a="1"/>
  <c r="AR5" i="5" s="1"/>
  <c r="AQ5" i="5" a="1"/>
  <c r="AQ5" i="5" s="1"/>
  <c r="AP5" i="5" a="1"/>
  <c r="AP5" i="5" s="1"/>
  <c r="M16" i="1" s="1" a="1"/>
  <c r="M16" i="1" s="1"/>
  <c r="AO5" i="5" a="1"/>
  <c r="AO5" i="5" s="1"/>
  <c r="M15" i="1" s="1" a="1"/>
  <c r="M15" i="1" s="1"/>
  <c r="AN5" i="5" a="1"/>
  <c r="AN5" i="5" s="1"/>
  <c r="M14" i="1" s="1" a="1"/>
  <c r="M14" i="1" s="1"/>
  <c r="AU4" i="5" a="1"/>
  <c r="AU4" i="5" s="1"/>
  <c r="N10" i="1" s="1" a="1"/>
  <c r="N10" i="1" s="1"/>
  <c r="AT4" i="5" a="1"/>
  <c r="AT4" i="5" s="1"/>
  <c r="N11" i="1" s="1" a="1"/>
  <c r="N11" i="1" s="1"/>
  <c r="AS4" i="5" a="1"/>
  <c r="AS4" i="5" s="1"/>
  <c r="N12" i="1" s="1" a="1"/>
  <c r="N12" i="1" s="1"/>
  <c r="AR4" i="5" a="1"/>
  <c r="AR4" i="5" s="1"/>
  <c r="AQ4" i="5" a="1"/>
  <c r="AQ4" i="5" s="1"/>
  <c r="AP4" i="5" a="1"/>
  <c r="AP4" i="5" s="1"/>
  <c r="M12" i="1" s="1" a="1"/>
  <c r="M12" i="1" s="1"/>
  <c r="AO4" i="5" a="1"/>
  <c r="AO4" i="5" s="1"/>
  <c r="M11" i="1" s="1" a="1"/>
  <c r="M11" i="1" s="1"/>
  <c r="AN4" i="5" a="1"/>
  <c r="AN4" i="5" s="1"/>
  <c r="M10" i="1" s="1" a="1"/>
  <c r="M10" i="1" s="1"/>
  <c r="AU3" i="5" a="1"/>
  <c r="AU3" i="5" s="1"/>
  <c r="N6" i="1" s="1" a="1"/>
  <c r="N6" i="1" s="1"/>
  <c r="AT3" i="5" a="1"/>
  <c r="AT3" i="5" s="1"/>
  <c r="N7" i="1" s="1" a="1"/>
  <c r="N7" i="1" s="1"/>
  <c r="AS3" i="5" a="1"/>
  <c r="AS3" i="5" s="1"/>
  <c r="N8" i="1" s="1" a="1"/>
  <c r="N8" i="1" s="1"/>
  <c r="AR3" i="5" a="1"/>
  <c r="AR3" i="5" s="1"/>
  <c r="N9" i="1" s="1" a="1"/>
  <c r="N9" i="1" s="1"/>
  <c r="AQ3" i="5" a="1"/>
  <c r="AQ3" i="5" s="1"/>
  <c r="M9" i="1" s="1" a="1"/>
  <c r="M9" i="1" s="1"/>
  <c r="AP3" i="5" a="1"/>
  <c r="AP3" i="5" s="1"/>
  <c r="M8" i="1" s="1" a="1"/>
  <c r="M8" i="1" s="1"/>
  <c r="AO3" i="5" a="1"/>
  <c r="AO3" i="5" s="1"/>
  <c r="M7" i="1" s="1" a="1"/>
  <c r="M7" i="1" s="1"/>
  <c r="AN3" i="5" a="1"/>
  <c r="AN3" i="5" s="1"/>
  <c r="M6" i="1" s="1" a="1"/>
  <c r="M6" i="1" s="1"/>
  <c r="AU2" i="5" a="1"/>
  <c r="AU2" i="5" s="1"/>
  <c r="AU18" i="5" s="1"/>
  <c r="AT2" i="5" a="1"/>
  <c r="AT2" i="5" s="1"/>
  <c r="N3" i="1" s="1" a="1"/>
  <c r="N3" i="1" s="1"/>
  <c r="AS2" i="5" a="1"/>
  <c r="AS2" i="5" s="1"/>
  <c r="N4" i="1" s="1" a="1"/>
  <c r="N4" i="1" s="1"/>
  <c r="AR2" i="5" a="1"/>
  <c r="AR2" i="5" s="1"/>
  <c r="AR18" i="5" s="1"/>
  <c r="AQ2" i="5" a="1"/>
  <c r="AQ2" i="5" s="1"/>
  <c r="M5" i="1" s="1" a="1"/>
  <c r="M5" i="1" s="1"/>
  <c r="AP2" i="5" a="1"/>
  <c r="AP2" i="5" s="1"/>
  <c r="M4" i="1" s="1" a="1"/>
  <c r="M4" i="1" s="1"/>
  <c r="AO2" i="5" a="1"/>
  <c r="AO2" i="5" s="1"/>
  <c r="M3" i="1" s="1" a="1"/>
  <c r="M3" i="1" s="1"/>
  <c r="AN2" i="5" a="1"/>
  <c r="AN2" i="5" s="1"/>
  <c r="M2" i="1" s="1" a="1"/>
  <c r="M2" i="1" s="1"/>
  <c r="AN17" i="5" a="1"/>
  <c r="AN17" i="5" s="1"/>
  <c r="M62" i="1" s="1" a="1"/>
  <c r="M62" i="1" s="1"/>
  <c r="L15" i="1"/>
  <c r="L16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2" i="1"/>
  <c r="L54" i="1"/>
  <c r="L55" i="1"/>
  <c r="L56" i="1"/>
  <c r="L57" i="1"/>
  <c r="L58" i="1"/>
  <c r="L59" i="1"/>
  <c r="L60" i="1"/>
  <c r="L62" i="1"/>
  <c r="L63" i="1"/>
  <c r="L64" i="1"/>
  <c r="L65" i="1"/>
  <c r="L3" i="1"/>
  <c r="L4" i="1"/>
  <c r="L5" i="1"/>
  <c r="L6" i="1"/>
  <c r="L7" i="1"/>
  <c r="L8" i="1"/>
  <c r="L9" i="1"/>
  <c r="L10" i="1"/>
  <c r="L11" i="1"/>
  <c r="L12" i="1"/>
  <c r="L14" i="1"/>
  <c r="L2" i="1"/>
  <c r="J3" i="3"/>
  <c r="J4" i="3"/>
  <c r="J5" i="3"/>
  <c r="J6" i="3"/>
  <c r="J7" i="3"/>
  <c r="D21" i="3"/>
  <c r="L66" i="1" l="1"/>
  <c r="AT18" i="5"/>
  <c r="AP18" i="5"/>
  <c r="N5" i="1" a="1"/>
  <c r="N5" i="1" s="1"/>
  <c r="AS18" i="5"/>
  <c r="AO18" i="5"/>
  <c r="AN18" i="5"/>
  <c r="N2" i="1" a="1"/>
  <c r="N2" i="1" s="1"/>
  <c r="AQ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<sst xmlns="http://schemas.openxmlformats.org/spreadsheetml/2006/main" count="778" uniqueCount="187">
  <si>
    <t>number</t>
  </si>
  <si>
    <t>gameNum</t>
  </si>
  <si>
    <t>player</t>
  </si>
  <si>
    <t>points</t>
  </si>
  <si>
    <t>settlement1</t>
  </si>
  <si>
    <t>settlement2</t>
  </si>
  <si>
    <t>S</t>
  </si>
  <si>
    <t>O</t>
  </si>
  <si>
    <t>W</t>
  </si>
  <si>
    <t>L</t>
  </si>
  <si>
    <t>C</t>
  </si>
  <si>
    <t>name</t>
  </si>
  <si>
    <t>kenneth</t>
  </si>
  <si>
    <t>matt</t>
  </si>
  <si>
    <t>kyle</t>
  </si>
  <si>
    <t>joe</t>
  </si>
  <si>
    <t>location</t>
  </si>
  <si>
    <t>r1</t>
  </si>
  <si>
    <t>r2</t>
  </si>
  <si>
    <t>r3</t>
  </si>
  <si>
    <t>hex</t>
  </si>
  <si>
    <t>wood</t>
  </si>
  <si>
    <t>brick</t>
  </si>
  <si>
    <t>wheat</t>
  </si>
  <si>
    <t>desert</t>
  </si>
  <si>
    <t>sheep</t>
  </si>
  <si>
    <t>rock</t>
  </si>
  <si>
    <t>port</t>
  </si>
  <si>
    <t>Total</t>
  </si>
  <si>
    <t>R</t>
  </si>
  <si>
    <t>Q</t>
  </si>
  <si>
    <t>P</t>
  </si>
  <si>
    <t>N</t>
  </si>
  <si>
    <t>M</t>
  </si>
  <si>
    <t>K</t>
  </si>
  <si>
    <t>J</t>
  </si>
  <si>
    <t>I</t>
  </si>
  <si>
    <t>H</t>
  </si>
  <si>
    <t>G</t>
  </si>
  <si>
    <t>3G</t>
  </si>
  <si>
    <t>D</t>
  </si>
  <si>
    <t>F</t>
  </si>
  <si>
    <t>E</t>
  </si>
  <si>
    <t>B</t>
  </si>
  <si>
    <t>A</t>
  </si>
  <si>
    <t>symbol</t>
  </si>
  <si>
    <t>Port</t>
  </si>
  <si>
    <t>Symbol</t>
  </si>
  <si>
    <t>Resource</t>
  </si>
  <si>
    <t>Prob</t>
  </si>
  <si>
    <t>Number</t>
  </si>
  <si>
    <t>Hex</t>
  </si>
  <si>
    <t>﻿diceSetupHexOffset</t>
  </si>
  <si>
    <t>﻿diceSetupClockwise</t>
  </si>
  <si>
    <t>P1S1</t>
  </si>
  <si>
    <t>P2S1</t>
  </si>
  <si>
    <t>P3S1</t>
  </si>
  <si>
    <t>P4S1</t>
  </si>
  <si>
    <t>P4S2</t>
  </si>
  <si>
    <t>P3S2</t>
  </si>
  <si>
    <t>P2S2</t>
  </si>
  <si>
    <t>P1S2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</si>
  <si>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</si>
  <si>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</si>
  <si>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</si>
  <si>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</si>
  <si>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</si>
  <si>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</si>
  <si>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</si>
  <si>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</si>
  <si>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</si>
  <si>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</si>
  <si>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</si>
  <si>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</si>
  <si>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</si>
  <si>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</si>
  <si>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</si>
  <si>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</si>
  <si>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</si>
  <si>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</si>
  <si>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</si>
  <si>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</si>
  <si>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</si>
  <si>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</si>
  <si>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</si>
  <si>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</si>
  <si>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</si>
  <si>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</si>
  <si>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</si>
  <si>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</si>
  <si>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P1V1</t>
  </si>
  <si>
    <t>P2V1</t>
  </si>
  <si>
    <t>P3V1</t>
  </si>
  <si>
    <t>P4V1</t>
  </si>
  <si>
    <t>P4V2</t>
  </si>
  <si>
    <t>P3V2</t>
  </si>
  <si>
    <t>P2V2</t>
  </si>
  <si>
    <t>P1V2</t>
  </si>
  <si>
    <t>NA</t>
  </si>
  <si>
    <t>Game ID</t>
  </si>
  <si>
    <t>hex1</t>
  </si>
  <si>
    <t>hex2</t>
  </si>
  <si>
    <t>hex3</t>
  </si>
  <si>
    <t>hex4</t>
  </si>
  <si>
    <t>hex5</t>
  </si>
  <si>
    <t>hex6</t>
  </si>
  <si>
    <t>hex7</t>
  </si>
  <si>
    <t>hex8</t>
  </si>
  <si>
    <t>hex9</t>
  </si>
  <si>
    <t>hex10</t>
  </si>
  <si>
    <t>hex11</t>
  </si>
  <si>
    <t>hex12</t>
  </si>
  <si>
    <t>hex13</t>
  </si>
  <si>
    <t>hex14</t>
  </si>
  <si>
    <t>hex15</t>
  </si>
  <si>
    <t>hex16</t>
  </si>
  <si>
    <t>hex17</t>
  </si>
  <si>
    <t>hex18</t>
  </si>
  <si>
    <t>hex19</t>
  </si>
  <si>
    <t>hex20</t>
  </si>
  <si>
    <t>hex21</t>
  </si>
  <si>
    <t>hex22</t>
  </si>
  <si>
    <t>hex23</t>
  </si>
  <si>
    <t>hex24</t>
  </si>
  <si>
    <t>hex25</t>
  </si>
  <si>
    <t>hex26</t>
  </si>
  <si>
    <t>hex27</t>
  </si>
  <si>
    <t>hex28</t>
  </si>
  <si>
    <t>hex29</t>
  </si>
  <si>
    <t>hex30</t>
  </si>
  <si>
    <t>hex31</t>
  </si>
  <si>
    <t>hex32</t>
  </si>
  <si>
    <t>hex33</t>
  </si>
  <si>
    <t>hex34</t>
  </si>
  <si>
    <t>hex35</t>
  </si>
  <si>
    <t>hex36</t>
  </si>
  <si>
    <t>hex37</t>
  </si>
  <si>
    <t>hex38</t>
  </si>
  <si>
    <t>hex39</t>
  </si>
  <si>
    <t>hex40</t>
  </si>
  <si>
    <t>hex41</t>
  </si>
  <si>
    <t>hex42</t>
  </si>
  <si>
    <t>hex43</t>
  </si>
  <si>
    <t>hex44</t>
  </si>
  <si>
    <t>hex45</t>
  </si>
  <si>
    <t>hex46</t>
  </si>
  <si>
    <t>hex47</t>
  </si>
  <si>
    <t>hex48</t>
  </si>
  <si>
    <t>hex49</t>
  </si>
  <si>
    <t>hex50</t>
  </si>
  <si>
    <t>hex51</t>
  </si>
  <si>
    <t>hex52</t>
  </si>
  <si>
    <t>hex53</t>
  </si>
  <si>
    <t>hex54</t>
  </si>
  <si>
    <t>P1P</t>
  </si>
  <si>
    <t>P2P</t>
  </si>
  <si>
    <t>P3P</t>
  </si>
  <si>
    <t>P4P</t>
  </si>
  <si>
    <t>andrew</t>
  </si>
  <si>
    <t>settlements</t>
  </si>
  <si>
    <t>cities</t>
  </si>
  <si>
    <t>vps</t>
  </si>
  <si>
    <t>army</t>
  </si>
  <si>
    <t>road</t>
  </si>
  <si>
    <t>enoch</t>
  </si>
  <si>
    <t>jon</t>
  </si>
  <si>
    <t>total</t>
  </si>
  <si>
    <t>edward</t>
  </si>
  <si>
    <t>tickle</t>
  </si>
  <si>
    <t>nedrub</t>
  </si>
  <si>
    <t>sett1value</t>
  </si>
  <si>
    <t>sett2value</t>
  </si>
  <si>
    <t>numberPlayers</t>
  </si>
  <si>
    <t>Row Labels</t>
  </si>
  <si>
    <t>Grand Total</t>
  </si>
  <si>
    <t>Column Labels</t>
  </si>
  <si>
    <t>Average of points</t>
  </si>
  <si>
    <t>settValueTotal</t>
  </si>
  <si>
    <t>Average of sett2value</t>
  </si>
  <si>
    <t>Average of sett1value</t>
  </si>
  <si>
    <t>Settlement 1 Economic Value</t>
  </si>
  <si>
    <t>Settlement 2 Economic Value</t>
  </si>
  <si>
    <t>Player Order</t>
  </si>
  <si>
    <t>Number of Players</t>
  </si>
  <si>
    <t>VPs</t>
  </si>
  <si>
    <t>Mean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</si>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</sst>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2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745066</xdr:colOff>
      <xdr:row>10</xdr:row>
      <xdr:rowOff>38100</xdr:rowOff>
    </xdr:from>
    <xdr:to>
      <xdr:col>14</xdr:col>
      <xdr:colOff>630766</xdr:colOff>
      <xdr:row>32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74360-3441-7D47-8AC3-EB878933B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2933" y="2070100"/>
          <a:ext cx="48641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711200</xdr:colOff>
      <xdr:row>10</xdr:row>
      <xdr:rowOff>67733</xdr:rowOff>
    </xdr:from>
    <xdr:to>
      <xdr:col>20</xdr:col>
      <xdr:colOff>431800</xdr:colOff>
      <xdr:row>32</xdr:row>
      <xdr:rowOff>16933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05766-1F91-2B48-95CA-34F36B8B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27467" y="2099733"/>
          <a:ext cx="4699000" cy="44196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ike Chen" refreshedDate="44255.545383217592" createdVersion="6" refreshedVersion="6" minRefreshableVersion="3" recordCount="64" xr:uid="{66FF2F45-0EEA-0C4F-A318-6AEAA8968A17}">
  <cacheSource type="worksheet">
    <worksheetSource ref="A1:O65" sheet="Players"/>
  </cacheSource>
  <cacheFields count="15">
    <cacheField name="number" numFmtId="0">
      <sharedItems containsSemiMixedTypes="0" containsString="0" containsNumber="1" containsInteger="1" minValue="1" maxValue="64"/>
    </cacheField>
    <cacheField name="gameNum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numberPlayers" numFmtId="0">
      <sharedItems containsSemiMixedTypes="0" containsString="0" containsNumber="1" containsInteger="1" minValue="3" maxValue="4" count="2">
        <n v="4"/>
        <n v="3"/>
      </sharedItems>
    </cacheField>
    <cacheField name="play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oints" numFmtId="0">
      <sharedItems containsString="0" containsBlank="1" containsNumber="1" containsInteger="1" minValue="4" maxValue="10"/>
    </cacheField>
    <cacheField name="name" numFmtId="0">
      <sharedItems containsBlank="1"/>
    </cacheField>
    <cacheField name="settlements" numFmtId="0">
      <sharedItems containsString="0" containsBlank="1" containsNumber="1" containsInteger="1" minValue="0" maxValue="5"/>
    </cacheField>
    <cacheField name="cities" numFmtId="0">
      <sharedItems containsString="0" containsBlank="1" containsNumber="1" containsInteger="1" minValue="0" maxValue="8"/>
    </cacheField>
    <cacheField name="vps" numFmtId="0">
      <sharedItems containsString="0" containsBlank="1" containsNumber="1" containsInteger="1" minValue="0" maxValue="3"/>
    </cacheField>
    <cacheField name="army" numFmtId="0">
      <sharedItems containsString="0" containsBlank="1" containsNumber="1" containsInteger="1" minValue="0" maxValue="2"/>
    </cacheField>
    <cacheField name="road" numFmtId="0">
      <sharedItems containsString="0" containsBlank="1" containsNumber="1" containsInteger="1" minValue="0" maxValue="2"/>
    </cacheField>
    <cacheField name="total" numFmtId="0">
      <sharedItems containsString="0" containsBlank="1" containsNumber="1" containsInteger="1" minValue="4" maxValue="10"/>
    </cacheField>
    <cacheField name="sett1value" numFmtId="164">
      <sharedItems containsString="0" containsBlank="1" containsNumber="1" minValue="6.1029411764705799" maxValue="11.749999999999901"/>
    </cacheField>
    <cacheField name="sett2value" numFmtId="164">
      <sharedItems containsString="0" containsBlank="1" containsNumber="1" minValue="3.6666666666666599" maxValue="13.3928571428571"/>
    </cacheField>
    <cacheField name="settValueTotal" numFmtId="164">
      <sharedItems containsString="0" containsBlank="1" containsNumber="1" minValue="12.56127450980391" maxValue="21.583333333333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"/>
    <x v="0"/>
    <x v="0"/>
    <x v="0"/>
    <n v="10"/>
    <s v="kenneth"/>
    <n v="2"/>
    <n v="4"/>
    <n v="2"/>
    <n v="2"/>
    <n v="0"/>
    <n v="10"/>
    <n v="9.9621212121212093"/>
    <n v="6.9607843137254903"/>
    <n v="16.922905525846701"/>
  </r>
  <r>
    <n v="2"/>
    <x v="0"/>
    <x v="0"/>
    <x v="1"/>
    <n v="7"/>
    <s v="andrew"/>
    <n v="4"/>
    <n v="0"/>
    <n v="1"/>
    <n v="0"/>
    <n v="2"/>
    <n v="7"/>
    <n v="9.5454545454545396"/>
    <n v="7.7058823529411704"/>
    <n v="17.25133689839571"/>
  </r>
  <r>
    <n v="3"/>
    <x v="0"/>
    <x v="0"/>
    <x v="2"/>
    <n v="6"/>
    <s v="kyle"/>
    <n v="1"/>
    <n v="4"/>
    <n v="1"/>
    <n v="0"/>
    <n v="0"/>
    <n v="6"/>
    <n v="9.8529411764705799"/>
    <n v="5.7954545454545405"/>
    <n v="15.64839572192512"/>
  </r>
  <r>
    <n v="4"/>
    <x v="0"/>
    <x v="0"/>
    <x v="3"/>
    <n v="6"/>
    <s v="matt"/>
    <n v="5"/>
    <n v="0"/>
    <n v="1"/>
    <n v="0"/>
    <n v="0"/>
    <n v="6"/>
    <n v="9.2424242424242404"/>
    <n v="8.1029411764705799"/>
    <n v="17.345365418894822"/>
  </r>
  <r>
    <n v="5"/>
    <x v="1"/>
    <x v="0"/>
    <x v="0"/>
    <n v="10"/>
    <s v="kenneth"/>
    <n v="4"/>
    <n v="4"/>
    <n v="0"/>
    <n v="2"/>
    <n v="0"/>
    <n v="10"/>
    <n v="9.5"/>
    <n v="7.55555555555555"/>
    <n v="17.05555555555555"/>
  </r>
  <r>
    <n v="6"/>
    <x v="1"/>
    <x v="0"/>
    <x v="1"/>
    <n v="6"/>
    <s v="matt"/>
    <n v="4"/>
    <n v="2"/>
    <n v="0"/>
    <n v="0"/>
    <n v="0"/>
    <n v="6"/>
    <n v="10.277777777777699"/>
    <n v="7.5"/>
    <n v="17.7777777777777"/>
  </r>
  <r>
    <n v="7"/>
    <x v="1"/>
    <x v="0"/>
    <x v="2"/>
    <n v="7"/>
    <s v="kyle"/>
    <n v="2"/>
    <n v="2"/>
    <n v="3"/>
    <n v="0"/>
    <n v="0"/>
    <n v="7"/>
    <n v="10.499999999999901"/>
    <n v="9.375"/>
    <n v="19.874999999999901"/>
  </r>
  <r>
    <n v="8"/>
    <x v="1"/>
    <x v="0"/>
    <x v="3"/>
    <n v="7"/>
    <s v="andrew"/>
    <n v="3"/>
    <n v="2"/>
    <n v="0"/>
    <n v="0"/>
    <n v="2"/>
    <n v="7"/>
    <n v="6.5833333333333304"/>
    <n v="7.55555555555555"/>
    <n v="14.13888888888888"/>
  </r>
  <r>
    <n v="9"/>
    <x v="2"/>
    <x v="1"/>
    <x v="0"/>
    <n v="8"/>
    <s v="enoch"/>
    <n v="0"/>
    <n v="6"/>
    <n v="2"/>
    <n v="0"/>
    <n v="0"/>
    <n v="8"/>
    <n v="10.9230769230769"/>
    <n v="8.4615384615384599"/>
    <n v="19.384615384615358"/>
  </r>
  <r>
    <n v="10"/>
    <x v="2"/>
    <x v="1"/>
    <x v="1"/>
    <n v="5"/>
    <s v="kyle"/>
    <n v="2"/>
    <n v="2"/>
    <n v="1"/>
    <n v="0"/>
    <n v="0"/>
    <n v="5"/>
    <n v="10.9401709401709"/>
    <n v="7.3076923076922995"/>
    <n v="18.247863247863201"/>
  </r>
  <r>
    <n v="11"/>
    <x v="2"/>
    <x v="1"/>
    <x v="2"/>
    <n v="10"/>
    <s v="jon"/>
    <n v="0"/>
    <n v="8"/>
    <n v="0"/>
    <n v="0"/>
    <n v="2"/>
    <n v="10"/>
    <n v="10.1538461538461"/>
    <n v="9.8717948717948705"/>
    <n v="20.025641025640972"/>
  </r>
  <r>
    <n v="12"/>
    <x v="2"/>
    <x v="1"/>
    <x v="3"/>
    <m/>
    <m/>
    <m/>
    <m/>
    <m/>
    <m/>
    <m/>
    <m/>
    <m/>
    <m/>
    <m/>
  </r>
  <r>
    <n v="13"/>
    <x v="3"/>
    <x v="1"/>
    <x v="0"/>
    <n v="9"/>
    <s v="jon"/>
    <n v="1"/>
    <n v="8"/>
    <n v="0"/>
    <n v="0"/>
    <n v="0"/>
    <n v="9"/>
    <n v="11.25"/>
    <n v="7.4545454545454506"/>
    <n v="18.70454545454545"/>
  </r>
  <r>
    <n v="14"/>
    <x v="3"/>
    <x v="1"/>
    <x v="1"/>
    <n v="10"/>
    <s v="enoch"/>
    <n v="1"/>
    <n v="6"/>
    <n v="1"/>
    <n v="0"/>
    <n v="2"/>
    <n v="10"/>
    <n v="9.3181818181818095"/>
    <n v="10.303030303030301"/>
    <n v="19.62121212121211"/>
  </r>
  <r>
    <n v="15"/>
    <x v="3"/>
    <x v="1"/>
    <x v="2"/>
    <n v="8"/>
    <s v="kyle"/>
    <n v="1"/>
    <n v="4"/>
    <n v="1"/>
    <n v="2"/>
    <n v="0"/>
    <n v="8"/>
    <n v="7.8333333333333304"/>
    <n v="8.21969696969696"/>
    <n v="16.05303030303029"/>
  </r>
  <r>
    <n v="16"/>
    <x v="3"/>
    <x v="1"/>
    <x v="3"/>
    <m/>
    <m/>
    <m/>
    <m/>
    <m/>
    <m/>
    <m/>
    <m/>
    <m/>
    <m/>
    <m/>
  </r>
  <r>
    <n v="17"/>
    <x v="4"/>
    <x v="0"/>
    <x v="0"/>
    <n v="7"/>
    <s v="jon"/>
    <n v="3"/>
    <n v="4"/>
    <n v="0"/>
    <n v="0"/>
    <n v="0"/>
    <n v="7"/>
    <n v="7.6470588235294104"/>
    <n v="8.4523809523809508"/>
    <n v="16.099439775910362"/>
  </r>
  <r>
    <n v="18"/>
    <x v="4"/>
    <x v="0"/>
    <x v="1"/>
    <n v="8"/>
    <s v="enoch"/>
    <n v="2"/>
    <n v="2"/>
    <n v="2"/>
    <n v="0"/>
    <n v="2"/>
    <n v="8"/>
    <n v="10.952380952380899"/>
    <n v="8.0672268907563005"/>
    <n v="19.019607843137202"/>
  </r>
  <r>
    <n v="19"/>
    <x v="4"/>
    <x v="0"/>
    <x v="2"/>
    <n v="10"/>
    <s v="kyle"/>
    <n v="3"/>
    <n v="4"/>
    <n v="1"/>
    <n v="2"/>
    <n v="0"/>
    <n v="10"/>
    <n v="8.125"/>
    <n v="10.952380952380899"/>
    <n v="19.077380952380899"/>
  </r>
  <r>
    <n v="20"/>
    <x v="4"/>
    <x v="0"/>
    <x v="3"/>
    <n v="5"/>
    <s v="edward"/>
    <n v="1"/>
    <n v="4"/>
    <n v="0"/>
    <n v="0"/>
    <n v="0"/>
    <n v="5"/>
    <n v="6.1029411764705799"/>
    <n v="6.4583333333333304"/>
    <n v="12.56127450980391"/>
  </r>
  <r>
    <n v="21"/>
    <x v="5"/>
    <x v="0"/>
    <x v="0"/>
    <n v="10"/>
    <s v="andrew"/>
    <n v="0"/>
    <n v="8"/>
    <n v="2"/>
    <n v="0"/>
    <n v="0"/>
    <n v="10"/>
    <n v="9.5833333333333304"/>
    <n v="5.5"/>
    <n v="15.08333333333333"/>
  </r>
  <r>
    <n v="22"/>
    <x v="5"/>
    <x v="0"/>
    <x v="1"/>
    <n v="7"/>
    <s v="kenneth"/>
    <n v="3"/>
    <n v="2"/>
    <n v="0"/>
    <n v="0"/>
    <n v="2"/>
    <n v="7"/>
    <n v="10.3333333333333"/>
    <n v="8.4935897435897409"/>
    <n v="18.826923076923041"/>
  </r>
  <r>
    <n v="23"/>
    <x v="5"/>
    <x v="0"/>
    <x v="2"/>
    <n v="9"/>
    <s v="matt"/>
    <n v="2"/>
    <n v="4"/>
    <n v="3"/>
    <n v="0"/>
    <n v="0"/>
    <n v="9"/>
    <n v="9.3846153846153797"/>
    <n v="10.288461538461499"/>
    <n v="19.673076923076877"/>
  </r>
  <r>
    <n v="24"/>
    <x v="5"/>
    <x v="0"/>
    <x v="3"/>
    <n v="9"/>
    <s v="kyle"/>
    <n v="1"/>
    <n v="6"/>
    <n v="0"/>
    <n v="2"/>
    <n v="0"/>
    <n v="9"/>
    <n v="8.0769230769230695"/>
    <n v="9.7435897435897409"/>
    <n v="17.82051282051281"/>
  </r>
  <r>
    <n v="25"/>
    <x v="6"/>
    <x v="0"/>
    <x v="0"/>
    <n v="7"/>
    <s v="enoch"/>
    <n v="3"/>
    <n v="4"/>
    <n v="0"/>
    <n v="0"/>
    <n v="0"/>
    <n v="7"/>
    <n v="10.3333333333333"/>
    <n v="4.8571428571428497"/>
    <n v="15.190476190476151"/>
  </r>
  <r>
    <n v="26"/>
    <x v="6"/>
    <x v="0"/>
    <x v="1"/>
    <n v="9"/>
    <s v="edward"/>
    <n v="4"/>
    <n v="2"/>
    <n v="1"/>
    <n v="0"/>
    <n v="2"/>
    <n v="9"/>
    <n v="9.0476190476190403"/>
    <n v="9.2222222222222214"/>
    <n v="18.269841269841262"/>
  </r>
  <r>
    <n v="27"/>
    <x v="6"/>
    <x v="0"/>
    <x v="2"/>
    <n v="10"/>
    <s v="kyle"/>
    <n v="1"/>
    <n v="6"/>
    <n v="1"/>
    <n v="2"/>
    <n v="0"/>
    <n v="10"/>
    <n v="9.8571428571428505"/>
    <n v="6.8888888888888804"/>
    <n v="16.746031746031733"/>
  </r>
  <r>
    <n v="28"/>
    <x v="6"/>
    <x v="0"/>
    <x v="3"/>
    <n v="7"/>
    <s v="jon"/>
    <n v="5"/>
    <n v="2"/>
    <n v="0"/>
    <n v="0"/>
    <n v="0"/>
    <n v="7"/>
    <n v="10.3333333333333"/>
    <n v="10.9047619047619"/>
    <n v="21.238095238095198"/>
  </r>
  <r>
    <n v="29"/>
    <x v="7"/>
    <x v="1"/>
    <x v="0"/>
    <n v="8"/>
    <s v="kyle"/>
    <n v="2"/>
    <n v="4"/>
    <n v="2"/>
    <n v="0"/>
    <n v="0"/>
    <n v="8"/>
    <n v="11.1111111111111"/>
    <n v="7.1515151515151496"/>
    <n v="18.262626262626249"/>
  </r>
  <r>
    <n v="30"/>
    <x v="7"/>
    <x v="1"/>
    <x v="1"/>
    <n v="8"/>
    <s v="matt"/>
    <n v="4"/>
    <n v="2"/>
    <n v="0"/>
    <n v="0"/>
    <n v="2"/>
    <n v="8"/>
    <n v="8.5606060606060588"/>
    <n v="10"/>
    <n v="18.560606060606059"/>
  </r>
  <r>
    <n v="31"/>
    <x v="7"/>
    <x v="1"/>
    <x v="2"/>
    <n v="10"/>
    <s v="kenneth"/>
    <n v="5"/>
    <n v="2"/>
    <n v="1"/>
    <n v="2"/>
    <n v="0"/>
    <n v="10"/>
    <n v="8.803030303030301"/>
    <n v="8.7676767676767593"/>
    <n v="17.570707070707059"/>
  </r>
  <r>
    <n v="32"/>
    <x v="7"/>
    <x v="1"/>
    <x v="3"/>
    <m/>
    <m/>
    <m/>
    <m/>
    <m/>
    <m/>
    <m/>
    <m/>
    <m/>
    <m/>
    <m/>
  </r>
  <r>
    <n v="33"/>
    <x v="8"/>
    <x v="0"/>
    <x v="0"/>
    <n v="8"/>
    <s v="matt"/>
    <n v="4"/>
    <n v="0"/>
    <n v="2"/>
    <n v="2"/>
    <n v="0"/>
    <n v="8"/>
    <n v="9.2745098039215605"/>
    <n v="5"/>
    <n v="14.274509803921561"/>
  </r>
  <r>
    <n v="34"/>
    <x v="8"/>
    <x v="0"/>
    <x v="1"/>
    <n v="10"/>
    <s v="kyle"/>
    <n v="0"/>
    <n v="8"/>
    <n v="2"/>
    <n v="0"/>
    <n v="0"/>
    <n v="10"/>
    <n v="9.5"/>
    <n v="8.8888888888888786"/>
    <n v="18.388888888888879"/>
  </r>
  <r>
    <n v="35"/>
    <x v="8"/>
    <x v="0"/>
    <x v="2"/>
    <n v="5"/>
    <s v="kenneth"/>
    <n v="5"/>
    <n v="0"/>
    <n v="0"/>
    <n v="0"/>
    <n v="0"/>
    <n v="5"/>
    <n v="8.1862745098039209"/>
    <n v="10.5555555555555"/>
    <n v="18.741830065359423"/>
  </r>
  <r>
    <n v="36"/>
    <x v="8"/>
    <x v="0"/>
    <x v="3"/>
    <n v="7"/>
    <s v="andrew"/>
    <n v="3"/>
    <n v="2"/>
    <n v="0"/>
    <n v="0"/>
    <n v="2"/>
    <n v="7"/>
    <n v="8.4967320261437891"/>
    <n v="7.7745098039215597"/>
    <n v="16.27124183006535"/>
  </r>
  <r>
    <n v="37"/>
    <x v="9"/>
    <x v="0"/>
    <x v="0"/>
    <n v="9"/>
    <s v="jon"/>
    <n v="0"/>
    <n v="8"/>
    <n v="1"/>
    <n v="0"/>
    <n v="0"/>
    <n v="9"/>
    <n v="11.145104895104801"/>
    <n v="7.8896103896103895"/>
    <n v="19.03471528471519"/>
  </r>
  <r>
    <n v="38"/>
    <x v="9"/>
    <x v="0"/>
    <x v="1"/>
    <n v="10"/>
    <s v="enoch"/>
    <n v="4"/>
    <n v="4"/>
    <n v="0"/>
    <n v="0"/>
    <n v="2"/>
    <n v="10"/>
    <n v="10.2110389610389"/>
    <n v="7.9632867132867098"/>
    <n v="18.174325674325608"/>
  </r>
  <r>
    <n v="39"/>
    <x v="9"/>
    <x v="0"/>
    <x v="2"/>
    <n v="7"/>
    <s v="kyle"/>
    <n v="1"/>
    <n v="6"/>
    <n v="0"/>
    <n v="0"/>
    <n v="0"/>
    <n v="7"/>
    <n v="8.434065934065929"/>
    <n v="6.3636363636363598"/>
    <n v="14.797702297702289"/>
  </r>
  <r>
    <n v="40"/>
    <x v="9"/>
    <x v="0"/>
    <x v="3"/>
    <n v="8"/>
    <s v="edward"/>
    <n v="1"/>
    <n v="4"/>
    <n v="1"/>
    <n v="2"/>
    <n v="0"/>
    <n v="8"/>
    <n v="8.9285714285714199"/>
    <n v="8.3041958041957997"/>
    <n v="17.23276723276722"/>
  </r>
  <r>
    <n v="41"/>
    <x v="10"/>
    <x v="0"/>
    <x v="0"/>
    <n v="10"/>
    <s v="kyle"/>
    <n v="1"/>
    <n v="6"/>
    <n v="1"/>
    <n v="2"/>
    <n v="0"/>
    <n v="10"/>
    <n v="10.1223776223776"/>
    <n v="3.6666666666666599"/>
    <n v="13.789044289044259"/>
  </r>
  <r>
    <n v="42"/>
    <x v="10"/>
    <x v="0"/>
    <x v="1"/>
    <n v="7"/>
    <s v="kenneth"/>
    <n v="3"/>
    <n v="4"/>
    <n v="0"/>
    <n v="0"/>
    <n v="0"/>
    <n v="7"/>
    <n v="9.8333333333333286"/>
    <n v="9.166666666666659"/>
    <n v="18.999999999999986"/>
  </r>
  <r>
    <n v="43"/>
    <x v="10"/>
    <x v="0"/>
    <x v="2"/>
    <n v="6"/>
    <s v="andrew"/>
    <n v="2"/>
    <n v="2"/>
    <n v="0"/>
    <n v="0"/>
    <n v="2"/>
    <n v="6"/>
    <n v="9.7435897435897409"/>
    <n v="8.2400932400932305"/>
    <n v="17.983682983682971"/>
  </r>
  <r>
    <n v="44"/>
    <x v="10"/>
    <x v="0"/>
    <x v="3"/>
    <n v="6"/>
    <s v="matt"/>
    <n v="1"/>
    <n v="4"/>
    <n v="1"/>
    <n v="0"/>
    <n v="0"/>
    <n v="6"/>
    <n v="8.9102564102564088"/>
    <n v="8.3939393939393909"/>
    <n v="17.3041958041958"/>
  </r>
  <r>
    <n v="45"/>
    <x v="11"/>
    <x v="1"/>
    <x v="0"/>
    <n v="5"/>
    <s v="enoch"/>
    <n v="2"/>
    <n v="2"/>
    <n v="1"/>
    <n v="0"/>
    <n v="0"/>
    <n v="5"/>
    <n v="10.277777777777699"/>
    <n v="7.3015873015873005"/>
    <n v="17.579365079364997"/>
  </r>
  <r>
    <n v="46"/>
    <x v="11"/>
    <x v="1"/>
    <x v="1"/>
    <n v="5"/>
    <s v="kyle"/>
    <n v="2"/>
    <n v="2"/>
    <n v="1"/>
    <n v="0"/>
    <n v="0"/>
    <n v="5"/>
    <n v="8.9682539682539595"/>
    <n v="10.357142857142801"/>
    <n v="19.325396825396759"/>
  </r>
  <r>
    <n v="47"/>
    <x v="11"/>
    <x v="1"/>
    <x v="2"/>
    <n v="10"/>
    <s v="jon"/>
    <n v="2"/>
    <n v="6"/>
    <n v="0"/>
    <n v="0"/>
    <n v="2"/>
    <n v="10"/>
    <n v="10.277777777777699"/>
    <n v="8.3333333333333304"/>
    <n v="18.611111111111029"/>
  </r>
  <r>
    <n v="48"/>
    <x v="11"/>
    <x v="1"/>
    <x v="3"/>
    <m/>
    <m/>
    <m/>
    <m/>
    <m/>
    <m/>
    <m/>
    <m/>
    <m/>
    <m/>
    <m/>
  </r>
  <r>
    <n v="49"/>
    <x v="12"/>
    <x v="1"/>
    <x v="0"/>
    <n v="10"/>
    <s v="kyle"/>
    <n v="4"/>
    <n v="4"/>
    <n v="0"/>
    <n v="0"/>
    <n v="2"/>
    <n v="10"/>
    <n v="9.2890442890442806"/>
    <n v="7.0959595959595898"/>
    <n v="16.385003885003869"/>
  </r>
  <r>
    <n v="50"/>
    <x v="12"/>
    <x v="1"/>
    <x v="1"/>
    <n v="6"/>
    <s v="enoch"/>
    <n v="4"/>
    <n v="2"/>
    <n v="0"/>
    <n v="0"/>
    <n v="0"/>
    <n v="6"/>
    <n v="7.7777777777777697"/>
    <n v="6.9444444444444393"/>
    <n v="14.722222222222209"/>
  </r>
  <r>
    <n v="51"/>
    <x v="12"/>
    <x v="1"/>
    <x v="2"/>
    <n v="7"/>
    <s v="jon"/>
    <n v="3"/>
    <n v="4"/>
    <n v="0"/>
    <n v="0"/>
    <n v="0"/>
    <n v="7"/>
    <n v="9.0209790209790199"/>
    <n v="7.5213675213675204"/>
    <n v="16.542346542346539"/>
  </r>
  <r>
    <n v="52"/>
    <x v="12"/>
    <x v="1"/>
    <x v="3"/>
    <m/>
    <m/>
    <m/>
    <m/>
    <m/>
    <m/>
    <m/>
    <m/>
    <m/>
    <m/>
    <m/>
  </r>
  <r>
    <n v="53"/>
    <x v="13"/>
    <x v="0"/>
    <x v="0"/>
    <n v="7"/>
    <s v="kenneth"/>
    <n v="2"/>
    <n v="4"/>
    <n v="1"/>
    <n v="0"/>
    <n v="0"/>
    <n v="7"/>
    <n v="9.9999999999999893"/>
    <n v="6.1904761904761898"/>
    <n v="16.190476190476179"/>
  </r>
  <r>
    <n v="54"/>
    <x v="13"/>
    <x v="0"/>
    <x v="1"/>
    <n v="6"/>
    <s v="matt"/>
    <n v="3"/>
    <n v="2"/>
    <n v="1"/>
    <n v="0"/>
    <n v="0"/>
    <n v="6"/>
    <n v="8.4285714285714199"/>
    <n v="8.25"/>
    <n v="16.67857142857142"/>
  </r>
  <r>
    <n v="55"/>
    <x v="13"/>
    <x v="0"/>
    <x v="2"/>
    <n v="9"/>
    <s v="kyle"/>
    <n v="1"/>
    <n v="6"/>
    <n v="2"/>
    <n v="0"/>
    <n v="0"/>
    <n v="9"/>
    <n v="8.21428571428571"/>
    <n v="8.5714285714285694"/>
    <n v="16.785714285714278"/>
  </r>
  <r>
    <n v="56"/>
    <x v="13"/>
    <x v="0"/>
    <x v="3"/>
    <n v="10"/>
    <s v="joe"/>
    <n v="2"/>
    <n v="6"/>
    <n v="0"/>
    <n v="0"/>
    <n v="2"/>
    <n v="10"/>
    <n v="8.1904761904761898"/>
    <n v="13.3928571428571"/>
    <n v="21.58333333333329"/>
  </r>
  <r>
    <n v="57"/>
    <x v="14"/>
    <x v="1"/>
    <x v="0"/>
    <n v="10"/>
    <s v="jon"/>
    <n v="1"/>
    <n v="6"/>
    <n v="1"/>
    <n v="0"/>
    <n v="2"/>
    <n v="10"/>
    <n v="11.2554112554112"/>
    <n v="8.2400932400932305"/>
    <n v="19.495504495504431"/>
  </r>
  <r>
    <n v="58"/>
    <x v="14"/>
    <x v="1"/>
    <x v="1"/>
    <n v="4"/>
    <s v="tickle"/>
    <n v="2"/>
    <n v="2"/>
    <n v="0"/>
    <n v="0"/>
    <n v="0"/>
    <n v="4"/>
    <n v="10.606060606060602"/>
    <n v="9.1575091575091498"/>
    <n v="19.763569763569752"/>
  </r>
  <r>
    <n v="59"/>
    <x v="14"/>
    <x v="1"/>
    <x v="2"/>
    <n v="5"/>
    <s v="kyle"/>
    <n v="4"/>
    <n v="0"/>
    <n v="1"/>
    <n v="0"/>
    <n v="0"/>
    <n v="5"/>
    <n v="9.17948717948717"/>
    <n v="11.4652014652014"/>
    <n v="20.644688644688571"/>
  </r>
  <r>
    <n v="60"/>
    <x v="14"/>
    <x v="1"/>
    <x v="3"/>
    <m/>
    <m/>
    <m/>
    <m/>
    <m/>
    <m/>
    <m/>
    <m/>
    <m/>
    <m/>
    <m/>
  </r>
  <r>
    <n v="61"/>
    <x v="15"/>
    <x v="0"/>
    <x v="0"/>
    <n v="6"/>
    <s v="enoch"/>
    <n v="4"/>
    <n v="2"/>
    <n v="0"/>
    <n v="0"/>
    <n v="0"/>
    <n v="6"/>
    <n v="10.4166666666666"/>
    <n v="5"/>
    <n v="15.4166666666666"/>
  </r>
  <r>
    <n v="62"/>
    <x v="15"/>
    <x v="0"/>
    <x v="1"/>
    <n v="4"/>
    <s v="nedrub"/>
    <n v="4"/>
    <n v="0"/>
    <n v="0"/>
    <n v="0"/>
    <n v="0"/>
    <n v="4"/>
    <n v="10.4166666666666"/>
    <n v="8.4999999999999893"/>
    <n v="18.91666666666659"/>
  </r>
  <r>
    <n v="63"/>
    <x v="15"/>
    <x v="0"/>
    <x v="2"/>
    <n v="7"/>
    <s v="kyle"/>
    <n v="2"/>
    <n v="4"/>
    <n v="1"/>
    <n v="0"/>
    <n v="0"/>
    <n v="7"/>
    <n v="11.749999999999901"/>
    <n v="8.6666666666666607"/>
    <n v="20.416666666666561"/>
  </r>
  <r>
    <n v="64"/>
    <x v="15"/>
    <x v="0"/>
    <x v="3"/>
    <n v="10"/>
    <s v="jon"/>
    <n v="3"/>
    <n v="4"/>
    <n v="1"/>
    <n v="0"/>
    <n v="2"/>
    <n v="10"/>
    <n v="8.3333333333333304"/>
    <n v="8.541666666666659"/>
    <n v="16.87499999999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9A20-B80D-CF4E-9182-D08969128586}" name="PivotTable5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31:AG43" firstHeaderRow="1" firstDataRow="2" firstDataCol="1"/>
  <pivotFields count="15"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sett2value" fld="13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D1602-4176-844F-8539-6E4BF5DC45B9}" name="PivotTable4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17:AG29" firstHeaderRow="1" firstDataRow="2" firstDataCol="1"/>
  <pivotFields count="15"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2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sett1value" fld="12" subtotal="average" baseField="0" baseItem="0" numFmtId="164"/>
  </dataFields>
  <formats count="1"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63246-1D93-E342-A265-9803F052259F}" name="PivotTable2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3:AG15" firstHeaderRow="1" firstDataRow="2" firstDataCol="1"/>
  <pivotFields count="15"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points" fld="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700-4714-2745-9837-6D8D5A900D85}">
  <dimension ref="A1:AY18"/>
  <sheetViews>
    <sheetView zoomScaleNormal="100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N13" sqref="AN13"/>
    </sheetView>
  </sheetViews>
  <sheetFormatPr baseColWidth="10" defaultRowHeight="16" x14ac:dyDescent="0.2"/>
  <cols>
    <col min="30" max="30" width="17.5" bestFit="1" customWidth="1"/>
    <col min="31" max="31" width="17.33203125" bestFit="1" customWidth="1"/>
  </cols>
  <sheetData>
    <row r="1" spans="1:51" x14ac:dyDescent="0.2">
      <c r="A1" t="s">
        <v>38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154</v>
      </c>
      <c r="AW1" t="s">
        <v>155</v>
      </c>
      <c r="AX1" t="s">
        <v>156</v>
      </c>
      <c r="AY1" t="s">
        <v>157</v>
      </c>
    </row>
    <row r="2" spans="1:51" x14ac:dyDescent="0.2">
      <c r="A2">
        <v>1</v>
      </c>
      <c r="B2" t="s">
        <v>21</v>
      </c>
      <c r="C2" t="s">
        <v>22</v>
      </c>
      <c r="D2" t="s">
        <v>26</v>
      </c>
      <c r="E2" t="s">
        <v>25</v>
      </c>
      <c r="F2" t="s">
        <v>21</v>
      </c>
      <c r="G2" t="s">
        <v>25</v>
      </c>
      <c r="H2" t="s">
        <v>23</v>
      </c>
      <c r="I2" t="s">
        <v>26</v>
      </c>
      <c r="J2" t="s">
        <v>25</v>
      </c>
      <c r="K2" t="s">
        <v>22</v>
      </c>
      <c r="L2" t="s">
        <v>24</v>
      </c>
      <c r="M2" t="s">
        <v>25</v>
      </c>
      <c r="N2" t="s">
        <v>23</v>
      </c>
      <c r="O2" t="s">
        <v>21</v>
      </c>
      <c r="P2" t="s">
        <v>22</v>
      </c>
      <c r="Q2" t="s">
        <v>26</v>
      </c>
      <c r="R2" t="s">
        <v>21</v>
      </c>
      <c r="S2" t="s">
        <v>23</v>
      </c>
      <c r="T2" t="s">
        <v>23</v>
      </c>
      <c r="U2" t="s">
        <v>26</v>
      </c>
      <c r="V2" t="s">
        <v>24</v>
      </c>
      <c r="W2" t="s">
        <v>24</v>
      </c>
      <c r="X2" t="s">
        <v>23</v>
      </c>
      <c r="Y2" t="s">
        <v>21</v>
      </c>
      <c r="Z2" t="s">
        <v>24</v>
      </c>
      <c r="AA2" t="s">
        <v>24</v>
      </c>
      <c r="AB2" t="s">
        <v>25</v>
      </c>
      <c r="AC2" t="s">
        <v>22</v>
      </c>
      <c r="AD2">
        <v>0</v>
      </c>
      <c r="AE2" t="b">
        <v>0</v>
      </c>
      <c r="AF2">
        <v>20</v>
      </c>
      <c r="AG2">
        <v>9</v>
      </c>
      <c r="AH2">
        <v>16</v>
      </c>
      <c r="AI2">
        <v>14</v>
      </c>
      <c r="AJ2">
        <v>5</v>
      </c>
      <c r="AK2">
        <v>49</v>
      </c>
      <c r="AL2">
        <v>24</v>
      </c>
      <c r="AM2">
        <v>18</v>
      </c>
      <c r="AN2" s="1" cm="1">
        <f t="array" ref="AN2">IFERROR(INDEX(BuildingValue!$B$2:$BC$29,Analysis!$A2,Analysis!AF2)*10,"NA")</f>
        <v>9.9621212121212093</v>
      </c>
      <c r="AO2" s="1" cm="1">
        <f t="array" ref="AO2">IFERROR(INDEX(BuildingValue!$B$2:$BC$29,Analysis!$A2,Analysis!AG2)*10,"NA")</f>
        <v>9.5454545454545396</v>
      </c>
      <c r="AP2" s="1" cm="1">
        <f t="array" ref="AP2">IFERROR(INDEX(BuildingValue!$B$2:$BC$29,Analysis!$A2,Analysis!AH2)*10,"NA")</f>
        <v>9.8529411764705799</v>
      </c>
      <c r="AQ2" s="1" cm="1">
        <f t="array" ref="AQ2">IFERROR(INDEX(BuildingValue!$B$2:$BC$29,Analysis!$A2,Analysis!AI2)*10,"NA")</f>
        <v>9.2424242424242404</v>
      </c>
      <c r="AR2" s="1" cm="1">
        <f t="array" ref="AR2">IFERROR(INDEX(BuildingValue!$B$2:$BC$29,Analysis!$A2,Analysis!AJ2)*10,"NA")</f>
        <v>8.1029411764705799</v>
      </c>
      <c r="AS2" s="1" cm="1">
        <f t="array" ref="AS2">IFERROR(INDEX(BuildingValue!$B$2:$BC$29,Analysis!$A2,Analysis!AK2)*10,"NA")</f>
        <v>5.7954545454545405</v>
      </c>
      <c r="AT2" s="1" cm="1">
        <f t="array" ref="AT2">IFERROR(INDEX(BuildingValue!$B$2:$BC$29,Analysis!$A2,Analysis!AL2)*10,"NA")</f>
        <v>7.7058823529411704</v>
      </c>
      <c r="AU2" s="1" cm="1">
        <f t="array" ref="AU2">IFERROR(INDEX(BuildingValue!$B$2:$BC$29,Analysis!$A2,Analysis!AM2)*10,"NA")</f>
        <v>6.9607843137254903</v>
      </c>
    </row>
    <row r="3" spans="1:51" x14ac:dyDescent="0.2">
      <c r="A3">
        <v>2</v>
      </c>
      <c r="B3" t="s">
        <v>24</v>
      </c>
      <c r="C3" t="s">
        <v>21</v>
      </c>
      <c r="D3" t="s">
        <v>22</v>
      </c>
      <c r="E3" t="s">
        <v>23</v>
      </c>
      <c r="F3" t="s">
        <v>21</v>
      </c>
      <c r="G3" t="s">
        <v>22</v>
      </c>
      <c r="H3" t="s">
        <v>26</v>
      </c>
      <c r="I3" t="s">
        <v>23</v>
      </c>
      <c r="J3" t="s">
        <v>25</v>
      </c>
      <c r="K3" t="s">
        <v>21</v>
      </c>
      <c r="L3" t="s">
        <v>21</v>
      </c>
      <c r="M3" t="s">
        <v>23</v>
      </c>
      <c r="N3" t="s">
        <v>25</v>
      </c>
      <c r="O3" t="s">
        <v>25</v>
      </c>
      <c r="P3" t="s">
        <v>25</v>
      </c>
      <c r="Q3" t="s">
        <v>22</v>
      </c>
      <c r="R3" t="s">
        <v>23</v>
      </c>
      <c r="S3" t="s">
        <v>26</v>
      </c>
      <c r="T3" t="s">
        <v>26</v>
      </c>
      <c r="U3" t="s">
        <v>24</v>
      </c>
      <c r="V3" t="s">
        <v>24</v>
      </c>
      <c r="W3" t="s">
        <v>25</v>
      </c>
      <c r="X3" t="s">
        <v>26</v>
      </c>
      <c r="Y3" t="s">
        <v>23</v>
      </c>
      <c r="Z3" t="s">
        <v>21</v>
      </c>
      <c r="AA3" t="s">
        <v>24</v>
      </c>
      <c r="AB3" t="s">
        <v>24</v>
      </c>
      <c r="AC3" t="s">
        <v>22</v>
      </c>
      <c r="AD3">
        <v>-1</v>
      </c>
      <c r="AE3" t="b">
        <v>0</v>
      </c>
      <c r="AF3">
        <v>22</v>
      </c>
      <c r="AG3">
        <v>13</v>
      </c>
      <c r="AH3">
        <v>15</v>
      </c>
      <c r="AI3">
        <v>11</v>
      </c>
      <c r="AJ3">
        <v>7</v>
      </c>
      <c r="AK3">
        <v>17</v>
      </c>
      <c r="AL3">
        <v>19</v>
      </c>
      <c r="AM3">
        <v>9</v>
      </c>
      <c r="AN3" s="1" cm="1">
        <f t="array" ref="AN3">IFERROR(INDEX(BuildingValue!$B$2:$BC$29,Analysis!$A3,Analysis!AF3)*10,"NA")</f>
        <v>9.5</v>
      </c>
      <c r="AO3" s="1" cm="1">
        <f t="array" ref="AO3">IFERROR(INDEX(BuildingValue!$B$2:$BC$29,Analysis!$A3,Analysis!AG3)*10,"NA")</f>
        <v>10.277777777777699</v>
      </c>
      <c r="AP3" s="1" cm="1">
        <f t="array" ref="AP3">IFERROR(INDEX(BuildingValue!$B$2:$BC$29,Analysis!$A3,Analysis!AH3)*10,"NA")</f>
        <v>10.499999999999901</v>
      </c>
      <c r="AQ3" s="1" cm="1">
        <f t="array" ref="AQ3">IFERROR(INDEX(BuildingValue!$B$2:$BC$29,Analysis!$A3,Analysis!AI3)*10,"NA")</f>
        <v>6.5833333333333304</v>
      </c>
      <c r="AR3" s="1" cm="1">
        <f t="array" ref="AR3">IFERROR(INDEX(BuildingValue!$B$2:$BC$29,Analysis!$A3,Analysis!AJ3)*10,"NA")</f>
        <v>7.55555555555555</v>
      </c>
      <c r="AS3" s="1" cm="1">
        <f t="array" ref="AS3">IFERROR(INDEX(BuildingValue!$B$2:$BC$29,Analysis!$A3,Analysis!AK3)*10,"NA")</f>
        <v>9.375</v>
      </c>
      <c r="AT3" s="1" cm="1">
        <f t="array" ref="AT3">IFERROR(INDEX(BuildingValue!$B$2:$BC$29,Analysis!$A3,Analysis!AL3)*10,"NA")</f>
        <v>7.5</v>
      </c>
      <c r="AU3" s="1" cm="1">
        <f t="array" ref="AU3">IFERROR(INDEX(BuildingValue!$B$2:$BC$29,Analysis!$A3,Analysis!AM3)*10,"NA")</f>
        <v>7.55555555555555</v>
      </c>
    </row>
    <row r="4" spans="1:51" x14ac:dyDescent="0.2">
      <c r="A4">
        <v>3</v>
      </c>
      <c r="B4" t="s">
        <v>24</v>
      </c>
      <c r="C4" t="s">
        <v>26</v>
      </c>
      <c r="D4" t="s">
        <v>22</v>
      </c>
      <c r="E4" t="s">
        <v>21</v>
      </c>
      <c r="F4" t="s">
        <v>25</v>
      </c>
      <c r="G4" t="s">
        <v>21</v>
      </c>
      <c r="H4" t="s">
        <v>23</v>
      </c>
      <c r="I4" t="s">
        <v>26</v>
      </c>
      <c r="J4" t="s">
        <v>23</v>
      </c>
      <c r="K4" t="s">
        <v>25</v>
      </c>
      <c r="L4" t="s">
        <v>25</v>
      </c>
      <c r="M4" t="s">
        <v>22</v>
      </c>
      <c r="N4" t="s">
        <v>22</v>
      </c>
      <c r="O4" t="s">
        <v>23</v>
      </c>
      <c r="P4" t="s">
        <v>26</v>
      </c>
      <c r="Q4" t="s">
        <v>23</v>
      </c>
      <c r="R4" t="s">
        <v>21</v>
      </c>
      <c r="S4" t="s">
        <v>21</v>
      </c>
      <c r="T4" t="s">
        <v>25</v>
      </c>
      <c r="U4" t="s">
        <v>25</v>
      </c>
      <c r="V4" t="s">
        <v>21</v>
      </c>
      <c r="W4" t="s">
        <v>22</v>
      </c>
      <c r="X4" t="s">
        <v>26</v>
      </c>
      <c r="Y4" t="s">
        <v>24</v>
      </c>
      <c r="Z4" t="s">
        <v>24</v>
      </c>
      <c r="AA4" t="s">
        <v>24</v>
      </c>
      <c r="AB4" t="s">
        <v>24</v>
      </c>
      <c r="AC4" t="s">
        <v>23</v>
      </c>
      <c r="AD4">
        <v>-1</v>
      </c>
      <c r="AE4" t="b">
        <v>0</v>
      </c>
      <c r="AF4">
        <v>13</v>
      </c>
      <c r="AG4">
        <v>19</v>
      </c>
      <c r="AH4">
        <v>16</v>
      </c>
      <c r="AI4" t="s">
        <v>98</v>
      </c>
      <c r="AJ4" t="s">
        <v>98</v>
      </c>
      <c r="AK4">
        <v>8</v>
      </c>
      <c r="AL4">
        <v>24</v>
      </c>
      <c r="AM4">
        <v>22</v>
      </c>
      <c r="AN4" s="1" cm="1">
        <f t="array" ref="AN4">IFERROR(INDEX(BuildingValue!$B$2:$BC$29,Analysis!$A4,Analysis!AF4)*10,"NA")</f>
        <v>10.9230769230769</v>
      </c>
      <c r="AO4" s="1" cm="1">
        <f t="array" ref="AO4">IFERROR(INDEX(BuildingValue!$B$2:$BC$29,Analysis!$A4,Analysis!AG4)*10,"NA")</f>
        <v>10.9401709401709</v>
      </c>
      <c r="AP4" s="1" cm="1">
        <f t="array" ref="AP4">IFERROR(INDEX(BuildingValue!$B$2:$BC$29,Analysis!$A4,Analysis!AH4)*10,"NA")</f>
        <v>10.1538461538461</v>
      </c>
      <c r="AQ4" s="1" t="str" cm="1">
        <f t="array" ref="AQ4">IFERROR(INDEX(BuildingValue!$B$2:$BC$29,Analysis!$A4,Analysis!AI4)*10,"NA")</f>
        <v>NA</v>
      </c>
      <c r="AR4" s="1" t="str" cm="1">
        <f t="array" ref="AR4">IFERROR(INDEX(BuildingValue!$B$2:$BC$29,Analysis!$A4,Analysis!AJ4)*10,"NA")</f>
        <v>NA</v>
      </c>
      <c r="AS4" s="1" cm="1">
        <f t="array" ref="AS4">IFERROR(INDEX(BuildingValue!$B$2:$BC$29,Analysis!$A4,Analysis!AK4)*10,"NA")</f>
        <v>9.8717948717948705</v>
      </c>
      <c r="AT4" s="1" cm="1">
        <f t="array" ref="AT4">IFERROR(INDEX(BuildingValue!$B$2:$BC$29,Analysis!$A4,Analysis!AL4)*10,"NA")</f>
        <v>7.3076923076922995</v>
      </c>
      <c r="AU4" s="1" cm="1">
        <f t="array" ref="AU4">IFERROR(INDEX(BuildingValue!$B$2:$BC$29,Analysis!$A4,Analysis!AM4)*10,"NA")</f>
        <v>8.4615384615384599</v>
      </c>
    </row>
    <row r="5" spans="1:51" x14ac:dyDescent="0.2">
      <c r="A5">
        <v>4</v>
      </c>
      <c r="B5" t="s">
        <v>25</v>
      </c>
      <c r="C5" t="s">
        <v>24</v>
      </c>
      <c r="D5" t="s">
        <v>25</v>
      </c>
      <c r="E5" t="s">
        <v>23</v>
      </c>
      <c r="F5" t="s">
        <v>25</v>
      </c>
      <c r="G5" t="s">
        <v>21</v>
      </c>
      <c r="H5" t="s">
        <v>25</v>
      </c>
      <c r="I5" t="s">
        <v>26</v>
      </c>
      <c r="J5" t="s">
        <v>23</v>
      </c>
      <c r="K5" t="s">
        <v>23</v>
      </c>
      <c r="L5" t="s">
        <v>26</v>
      </c>
      <c r="M5" t="s">
        <v>26</v>
      </c>
      <c r="N5" t="s">
        <v>22</v>
      </c>
      <c r="O5" t="s">
        <v>21</v>
      </c>
      <c r="P5" t="s">
        <v>21</v>
      </c>
      <c r="Q5" t="s">
        <v>22</v>
      </c>
      <c r="R5" t="s">
        <v>22</v>
      </c>
      <c r="S5" t="s">
        <v>21</v>
      </c>
      <c r="T5" t="s">
        <v>23</v>
      </c>
      <c r="U5" t="s">
        <v>21</v>
      </c>
      <c r="V5" t="s">
        <v>24</v>
      </c>
      <c r="W5" t="s">
        <v>22</v>
      </c>
      <c r="X5" t="s">
        <v>24</v>
      </c>
      <c r="Y5" t="s">
        <v>24</v>
      </c>
      <c r="Z5" t="s">
        <v>23</v>
      </c>
      <c r="AA5" t="s">
        <v>25</v>
      </c>
      <c r="AB5" t="s">
        <v>26</v>
      </c>
      <c r="AC5" t="s">
        <v>24</v>
      </c>
      <c r="AD5">
        <v>0</v>
      </c>
      <c r="AE5" t="b">
        <v>0</v>
      </c>
      <c r="AF5">
        <v>17</v>
      </c>
      <c r="AG5">
        <v>3</v>
      </c>
      <c r="AH5">
        <v>10</v>
      </c>
      <c r="AI5" t="s">
        <v>98</v>
      </c>
      <c r="AJ5" t="s">
        <v>98</v>
      </c>
      <c r="AK5">
        <v>14</v>
      </c>
      <c r="AL5">
        <v>20</v>
      </c>
      <c r="AM5">
        <v>6</v>
      </c>
      <c r="AN5" s="1" cm="1">
        <f t="array" ref="AN5">IFERROR(INDEX(BuildingValue!$B$2:$BC$29,Analysis!$A5,Analysis!AF5)*10,"NA")</f>
        <v>11.25</v>
      </c>
      <c r="AO5" s="1" cm="1">
        <f t="array" ref="AO5">IFERROR(INDEX(BuildingValue!$B$2:$BC$29,Analysis!$A5,Analysis!AG5)*10,"NA")</f>
        <v>9.3181818181818095</v>
      </c>
      <c r="AP5" s="1" cm="1">
        <f t="array" ref="AP5">IFERROR(INDEX(BuildingValue!$B$2:$BC$29,Analysis!$A5,Analysis!AH5)*10,"NA")</f>
        <v>7.8333333333333304</v>
      </c>
      <c r="AQ5" s="1" t="str" cm="1">
        <f t="array" ref="AQ5">IFERROR(INDEX(BuildingValue!$B$2:$BC$29,Analysis!$A5,Analysis!AI5)*10,"NA")</f>
        <v>NA</v>
      </c>
      <c r="AR5" s="1" t="str" cm="1">
        <f t="array" ref="AR5">IFERROR(INDEX(BuildingValue!$B$2:$BC$29,Analysis!$A5,Analysis!AJ5)*10,"NA")</f>
        <v>NA</v>
      </c>
      <c r="AS5" s="1" cm="1">
        <f t="array" ref="AS5">IFERROR(INDEX(BuildingValue!$B$2:$BC$29,Analysis!$A5,Analysis!AK5)*10,"NA")</f>
        <v>8.21969696969696</v>
      </c>
      <c r="AT5" s="1" cm="1">
        <f t="array" ref="AT5">IFERROR(INDEX(BuildingValue!$B$2:$BC$29,Analysis!$A5,Analysis!AL5)*10,"NA")</f>
        <v>10.303030303030301</v>
      </c>
      <c r="AU5" s="1" cm="1">
        <f t="array" ref="AU5">IFERROR(INDEX(BuildingValue!$B$2:$BC$29,Analysis!$A5,Analysis!AM5)*10,"NA")</f>
        <v>7.4545454545454506</v>
      </c>
    </row>
    <row r="6" spans="1:51" x14ac:dyDescent="0.2">
      <c r="A6">
        <v>5</v>
      </c>
      <c r="B6" t="s">
        <v>25</v>
      </c>
      <c r="C6" t="s">
        <v>23</v>
      </c>
      <c r="D6" t="s">
        <v>22</v>
      </c>
      <c r="E6" t="s">
        <v>22</v>
      </c>
      <c r="F6" t="s">
        <v>22</v>
      </c>
      <c r="G6" t="s">
        <v>26</v>
      </c>
      <c r="H6" t="s">
        <v>26</v>
      </c>
      <c r="I6" t="s">
        <v>25</v>
      </c>
      <c r="J6" t="s">
        <v>21</v>
      </c>
      <c r="K6" t="s">
        <v>25</v>
      </c>
      <c r="L6" t="s">
        <v>21</v>
      </c>
      <c r="M6" t="s">
        <v>23</v>
      </c>
      <c r="N6" t="s">
        <v>26</v>
      </c>
      <c r="O6" t="s">
        <v>23</v>
      </c>
      <c r="P6" t="s">
        <v>21</v>
      </c>
      <c r="Q6" t="s">
        <v>21</v>
      </c>
      <c r="R6" t="s">
        <v>25</v>
      </c>
      <c r="S6" t="s">
        <v>23</v>
      </c>
      <c r="T6" t="s">
        <v>24</v>
      </c>
      <c r="U6" t="s">
        <v>22</v>
      </c>
      <c r="V6" t="s">
        <v>21</v>
      </c>
      <c r="W6" t="s">
        <v>24</v>
      </c>
      <c r="X6" t="s">
        <v>23</v>
      </c>
      <c r="Y6" t="s">
        <v>26</v>
      </c>
      <c r="Z6" t="s">
        <v>24</v>
      </c>
      <c r="AA6" t="s">
        <v>24</v>
      </c>
      <c r="AB6" t="s">
        <v>25</v>
      </c>
      <c r="AC6" t="s">
        <v>24</v>
      </c>
      <c r="AD6">
        <v>0</v>
      </c>
      <c r="AE6" t="b">
        <v>0</v>
      </c>
      <c r="AF6">
        <v>13</v>
      </c>
      <c r="AG6">
        <v>24</v>
      </c>
      <c r="AH6">
        <v>17</v>
      </c>
      <c r="AI6">
        <v>5</v>
      </c>
      <c r="AJ6">
        <v>46</v>
      </c>
      <c r="AK6">
        <v>9</v>
      </c>
      <c r="AL6">
        <v>22</v>
      </c>
      <c r="AM6">
        <v>26</v>
      </c>
      <c r="AN6" s="1" cm="1">
        <f t="array" ref="AN6">IFERROR(INDEX(BuildingValue!$B$2:$BC$29,Analysis!$A6,Analysis!AF6)*10,"NA")</f>
        <v>7.6470588235294104</v>
      </c>
      <c r="AO6" s="1" cm="1">
        <f t="array" ref="AO6">IFERROR(INDEX(BuildingValue!$B$2:$BC$29,Analysis!$A6,Analysis!AG6)*10,"NA")</f>
        <v>10.952380952380899</v>
      </c>
      <c r="AP6" s="1" cm="1">
        <f t="array" ref="AP6">IFERROR(INDEX(BuildingValue!$B$2:$BC$29,Analysis!$A6,Analysis!AH6)*10,"NA")</f>
        <v>8.125</v>
      </c>
      <c r="AQ6" s="1" cm="1">
        <f t="array" ref="AQ6">IFERROR(INDEX(BuildingValue!$B$2:$BC$29,Analysis!$A6,Analysis!AI6)*10,"NA")</f>
        <v>6.1029411764705799</v>
      </c>
      <c r="AR6" s="1" cm="1">
        <f t="array" ref="AR6">IFERROR(INDEX(BuildingValue!$B$2:$BC$29,Analysis!$A6,Analysis!AJ6)*10,"NA")</f>
        <v>6.4583333333333304</v>
      </c>
      <c r="AS6" s="1" cm="1">
        <f t="array" ref="AS6">IFERROR(INDEX(BuildingValue!$B$2:$BC$29,Analysis!$A6,Analysis!AK6)*10,"NA")</f>
        <v>10.952380952380899</v>
      </c>
      <c r="AT6" s="1" cm="1">
        <f t="array" ref="AT6">IFERROR(INDEX(BuildingValue!$B$2:$BC$29,Analysis!$A6,Analysis!AL6)*10,"NA")</f>
        <v>8.0672268907563005</v>
      </c>
      <c r="AU6" s="1" cm="1">
        <f t="array" ref="AU6">IFERROR(INDEX(BuildingValue!$B$2:$BC$29,Analysis!$A6,Analysis!AM6)*10,"NA")</f>
        <v>8.4523809523809508</v>
      </c>
    </row>
    <row r="7" spans="1:51" x14ac:dyDescent="0.2">
      <c r="A7">
        <v>6</v>
      </c>
      <c r="B7" t="s">
        <v>21</v>
      </c>
      <c r="C7" t="s">
        <v>22</v>
      </c>
      <c r="D7" t="s">
        <v>21</v>
      </c>
      <c r="E7" t="s">
        <v>26</v>
      </c>
      <c r="F7" t="s">
        <v>25</v>
      </c>
      <c r="G7" t="s">
        <v>23</v>
      </c>
      <c r="H7" t="s">
        <v>22</v>
      </c>
      <c r="I7" t="s">
        <v>23</v>
      </c>
      <c r="J7" t="s">
        <v>26</v>
      </c>
      <c r="K7" t="s">
        <v>21</v>
      </c>
      <c r="L7" t="s">
        <v>25</v>
      </c>
      <c r="M7" t="s">
        <v>26</v>
      </c>
      <c r="N7" t="s">
        <v>25</v>
      </c>
      <c r="O7" t="s">
        <v>25</v>
      </c>
      <c r="P7" t="s">
        <v>23</v>
      </c>
      <c r="Q7" t="s">
        <v>24</v>
      </c>
      <c r="R7" t="s">
        <v>22</v>
      </c>
      <c r="S7" t="s">
        <v>21</v>
      </c>
      <c r="T7" t="s">
        <v>23</v>
      </c>
      <c r="U7" t="s">
        <v>22</v>
      </c>
      <c r="V7" t="s">
        <v>26</v>
      </c>
      <c r="W7" t="s">
        <v>25</v>
      </c>
      <c r="X7" t="s">
        <v>24</v>
      </c>
      <c r="Y7" t="s">
        <v>24</v>
      </c>
      <c r="Z7" t="s">
        <v>24</v>
      </c>
      <c r="AA7" t="s">
        <v>21</v>
      </c>
      <c r="AB7" t="s">
        <v>24</v>
      </c>
      <c r="AC7" t="s">
        <v>23</v>
      </c>
      <c r="AD7">
        <v>2</v>
      </c>
      <c r="AE7" t="b">
        <v>0</v>
      </c>
      <c r="AF7">
        <v>21</v>
      </c>
      <c r="AG7">
        <v>9</v>
      </c>
      <c r="AH7">
        <v>18</v>
      </c>
      <c r="AI7">
        <v>4</v>
      </c>
      <c r="AJ7">
        <v>23</v>
      </c>
      <c r="AK7">
        <v>11</v>
      </c>
      <c r="AL7">
        <v>6</v>
      </c>
      <c r="AM7">
        <v>15</v>
      </c>
      <c r="AN7" s="1" cm="1">
        <f t="array" ref="AN7">IFERROR(INDEX(BuildingValue!$B$2:$BC$29,Analysis!$A7,Analysis!AF7)*10,"NA")</f>
        <v>9.5833333333333304</v>
      </c>
      <c r="AO7" s="1" cm="1">
        <f t="array" ref="AO7">IFERROR(INDEX(BuildingValue!$B$2:$BC$29,Analysis!$A7,Analysis!AG7)*10,"NA")</f>
        <v>10.3333333333333</v>
      </c>
      <c r="AP7" s="1" cm="1">
        <f t="array" ref="AP7">IFERROR(INDEX(BuildingValue!$B$2:$BC$29,Analysis!$A7,Analysis!AH7)*10,"NA")</f>
        <v>9.3846153846153797</v>
      </c>
      <c r="AQ7" s="1" cm="1">
        <f t="array" ref="AQ7">IFERROR(INDEX(BuildingValue!$B$2:$BC$29,Analysis!$A7,Analysis!AI7)*10,"NA")</f>
        <v>8.0769230769230695</v>
      </c>
      <c r="AR7" s="1" cm="1">
        <f t="array" ref="AR7">IFERROR(INDEX(BuildingValue!$B$2:$BC$29,Analysis!$A7,Analysis!AJ7)*10,"NA")</f>
        <v>9.7435897435897409</v>
      </c>
      <c r="AS7" s="1" cm="1">
        <f t="array" ref="AS7">IFERROR(INDEX(BuildingValue!$B$2:$BC$29,Analysis!$A7,Analysis!AK7)*10,"NA")</f>
        <v>10.288461538461499</v>
      </c>
      <c r="AT7" s="1" cm="1">
        <f t="array" ref="AT7">IFERROR(INDEX(BuildingValue!$B$2:$BC$29,Analysis!$A7,Analysis!AL7)*10,"NA")</f>
        <v>8.4935897435897409</v>
      </c>
      <c r="AU7" s="1" cm="1">
        <f t="array" ref="AU7">IFERROR(INDEX(BuildingValue!$B$2:$BC$29,Analysis!$A7,Analysis!AM7)*10,"NA")</f>
        <v>5.5</v>
      </c>
    </row>
    <row r="8" spans="1:51" x14ac:dyDescent="0.2">
      <c r="A8">
        <v>7</v>
      </c>
      <c r="B8" t="s">
        <v>23</v>
      </c>
      <c r="C8" t="s">
        <v>26</v>
      </c>
      <c r="D8" t="s">
        <v>26</v>
      </c>
      <c r="E8" t="s">
        <v>25</v>
      </c>
      <c r="F8" t="s">
        <v>25</v>
      </c>
      <c r="G8" t="s">
        <v>21</v>
      </c>
      <c r="H8" t="s">
        <v>25</v>
      </c>
      <c r="I8" t="s">
        <v>21</v>
      </c>
      <c r="J8" t="s">
        <v>23</v>
      </c>
      <c r="K8" t="s">
        <v>21</v>
      </c>
      <c r="L8" t="s">
        <v>22</v>
      </c>
      <c r="M8" t="s">
        <v>25</v>
      </c>
      <c r="N8" t="s">
        <v>22</v>
      </c>
      <c r="O8" t="s">
        <v>23</v>
      </c>
      <c r="P8" t="s">
        <v>26</v>
      </c>
      <c r="Q8" t="s">
        <v>24</v>
      </c>
      <c r="R8" t="s">
        <v>21</v>
      </c>
      <c r="S8" t="s">
        <v>23</v>
      </c>
      <c r="T8" t="s">
        <v>22</v>
      </c>
      <c r="U8" t="s">
        <v>23</v>
      </c>
      <c r="V8" t="s">
        <v>21</v>
      </c>
      <c r="W8" t="s">
        <v>24</v>
      </c>
      <c r="X8" t="s">
        <v>24</v>
      </c>
      <c r="Y8" t="s">
        <v>24</v>
      </c>
      <c r="Z8" t="s">
        <v>25</v>
      </c>
      <c r="AA8" t="s">
        <v>22</v>
      </c>
      <c r="AB8" t="s">
        <v>26</v>
      </c>
      <c r="AC8" t="s">
        <v>24</v>
      </c>
      <c r="AD8">
        <v>6</v>
      </c>
      <c r="AE8" t="b">
        <v>0</v>
      </c>
      <c r="AF8">
        <v>15</v>
      </c>
      <c r="AG8">
        <v>22</v>
      </c>
      <c r="AH8">
        <v>24</v>
      </c>
      <c r="AI8">
        <v>8</v>
      </c>
      <c r="AJ8">
        <v>10</v>
      </c>
      <c r="AK8">
        <v>5</v>
      </c>
      <c r="AL8">
        <v>3</v>
      </c>
      <c r="AM8">
        <v>51</v>
      </c>
      <c r="AN8" s="1" cm="1">
        <f t="array" ref="AN8">IFERROR(INDEX(BuildingValue!$B$2:$BC$29,Analysis!$A8,Analysis!AF8)*10,"NA")</f>
        <v>10.3333333333333</v>
      </c>
      <c r="AO8" s="1" cm="1">
        <f t="array" ref="AO8">IFERROR(INDEX(BuildingValue!$B$2:$BC$29,Analysis!$A8,Analysis!AG8)*10,"NA")</f>
        <v>9.0476190476190403</v>
      </c>
      <c r="AP8" s="1" cm="1">
        <f t="array" ref="AP8">IFERROR(INDEX(BuildingValue!$B$2:$BC$29,Analysis!$A8,Analysis!AH8)*10,"NA")</f>
        <v>9.8571428571428505</v>
      </c>
      <c r="AQ8" s="1" cm="1">
        <f t="array" ref="AQ8">IFERROR(INDEX(BuildingValue!$B$2:$BC$29,Analysis!$A8,Analysis!AI8)*10,"NA")</f>
        <v>10.3333333333333</v>
      </c>
      <c r="AR8" s="1" cm="1">
        <f t="array" ref="AR8">IFERROR(INDEX(BuildingValue!$B$2:$BC$29,Analysis!$A8,Analysis!AJ8)*10,"NA")</f>
        <v>10.9047619047619</v>
      </c>
      <c r="AS8" s="1" cm="1">
        <f t="array" ref="AS8">IFERROR(INDEX(BuildingValue!$B$2:$BC$29,Analysis!$A8,Analysis!AK8)*10,"NA")</f>
        <v>6.8888888888888804</v>
      </c>
      <c r="AT8" s="1" cm="1">
        <f t="array" ref="AT8">IFERROR(INDEX(BuildingValue!$B$2:$BC$29,Analysis!$A8,Analysis!AL8)*10,"NA")</f>
        <v>9.2222222222222214</v>
      </c>
      <c r="AU8" s="1" cm="1">
        <f t="array" ref="AU8">IFERROR(INDEX(BuildingValue!$B$2:$BC$29,Analysis!$A8,Analysis!AM8)*10,"NA")</f>
        <v>4.8571428571428497</v>
      </c>
    </row>
    <row r="9" spans="1:51" x14ac:dyDescent="0.2">
      <c r="A9">
        <v>8</v>
      </c>
      <c r="B9" t="s">
        <v>26</v>
      </c>
      <c r="C9" t="s">
        <v>23</v>
      </c>
      <c r="D9" t="s">
        <v>22</v>
      </c>
      <c r="E9" t="s">
        <v>21</v>
      </c>
      <c r="F9" t="s">
        <v>21</v>
      </c>
      <c r="G9" t="s">
        <v>25</v>
      </c>
      <c r="H9" t="s">
        <v>24</v>
      </c>
      <c r="I9" t="s">
        <v>23</v>
      </c>
      <c r="J9" t="s">
        <v>25</v>
      </c>
      <c r="K9" t="s">
        <v>21</v>
      </c>
      <c r="L9" t="s">
        <v>23</v>
      </c>
      <c r="M9" t="s">
        <v>25</v>
      </c>
      <c r="N9" t="s">
        <v>22</v>
      </c>
      <c r="O9" t="s">
        <v>21</v>
      </c>
      <c r="P9" t="s">
        <v>22</v>
      </c>
      <c r="Q9" t="s">
        <v>25</v>
      </c>
      <c r="R9" t="s">
        <v>23</v>
      </c>
      <c r="S9" t="s">
        <v>26</v>
      </c>
      <c r="T9" t="s">
        <v>26</v>
      </c>
      <c r="U9" t="s">
        <v>24</v>
      </c>
      <c r="V9" t="s">
        <v>23</v>
      </c>
      <c r="W9" t="s">
        <v>21</v>
      </c>
      <c r="X9" t="s">
        <v>24</v>
      </c>
      <c r="Y9" t="s">
        <v>24</v>
      </c>
      <c r="Z9" t="s">
        <v>22</v>
      </c>
      <c r="AA9" t="s">
        <v>24</v>
      </c>
      <c r="AB9" t="s">
        <v>25</v>
      </c>
      <c r="AC9" t="s">
        <v>26</v>
      </c>
      <c r="AD9">
        <v>4</v>
      </c>
      <c r="AE9" t="b">
        <v>1</v>
      </c>
      <c r="AF9">
        <v>15</v>
      </c>
      <c r="AG9">
        <v>18</v>
      </c>
      <c r="AH9">
        <v>20</v>
      </c>
      <c r="AI9" t="s">
        <v>98</v>
      </c>
      <c r="AJ9" t="s">
        <v>98</v>
      </c>
      <c r="AK9">
        <v>24</v>
      </c>
      <c r="AL9">
        <v>6</v>
      </c>
      <c r="AM9">
        <v>3</v>
      </c>
      <c r="AN9" s="1" cm="1">
        <f t="array" ref="AN9">IFERROR(INDEX(BuildingValue!$B$2:$BC$29,Analysis!$A9,Analysis!AF9)*10,"NA")</f>
        <v>11.1111111111111</v>
      </c>
      <c r="AO9" s="1" cm="1">
        <f t="array" ref="AO9">IFERROR(INDEX(BuildingValue!$B$2:$BC$29,Analysis!$A9,Analysis!AG9)*10,"NA")</f>
        <v>8.5606060606060588</v>
      </c>
      <c r="AP9" s="1" cm="1">
        <f t="array" ref="AP9">IFERROR(INDEX(BuildingValue!$B$2:$BC$29,Analysis!$A9,Analysis!AH9)*10,"NA")</f>
        <v>8.803030303030301</v>
      </c>
      <c r="AQ9" s="1" t="str" cm="1">
        <f t="array" ref="AQ9">IFERROR(INDEX(BuildingValue!$B$2:$BC$29,Analysis!$A9,Analysis!AI9)*10,"NA")</f>
        <v>NA</v>
      </c>
      <c r="AR9" s="1" t="str" cm="1">
        <f t="array" ref="AR9">IFERROR(INDEX(BuildingValue!$B$2:$BC$29,Analysis!$A9,Analysis!AJ9)*10,"NA")</f>
        <v>NA</v>
      </c>
      <c r="AS9" s="1" cm="1">
        <f t="array" ref="AS9">IFERROR(INDEX(BuildingValue!$B$2:$BC$29,Analysis!$A9,Analysis!AK9)*10,"NA")</f>
        <v>8.7676767676767593</v>
      </c>
      <c r="AT9" s="1" cm="1">
        <f t="array" ref="AT9">IFERROR(INDEX(BuildingValue!$B$2:$BC$29,Analysis!$A9,Analysis!AL9)*10,"NA")</f>
        <v>10</v>
      </c>
      <c r="AU9" s="1" cm="1">
        <f t="array" ref="AU9">IFERROR(INDEX(BuildingValue!$B$2:$BC$29,Analysis!$A9,Analysis!AM9)*10,"NA")</f>
        <v>7.1515151515151496</v>
      </c>
    </row>
    <row r="10" spans="1:51" x14ac:dyDescent="0.2">
      <c r="A10">
        <v>9</v>
      </c>
      <c r="B10" t="s">
        <v>26</v>
      </c>
      <c r="C10" t="s">
        <v>22</v>
      </c>
      <c r="D10" t="s">
        <v>25</v>
      </c>
      <c r="E10" t="s">
        <v>23</v>
      </c>
      <c r="F10" t="s">
        <v>25</v>
      </c>
      <c r="G10" t="s">
        <v>23</v>
      </c>
      <c r="H10" t="s">
        <v>21</v>
      </c>
      <c r="I10" t="s">
        <v>21</v>
      </c>
      <c r="J10" t="s">
        <v>24</v>
      </c>
      <c r="K10" t="s">
        <v>21</v>
      </c>
      <c r="L10" t="s">
        <v>21</v>
      </c>
      <c r="M10" t="s">
        <v>22</v>
      </c>
      <c r="N10" t="s">
        <v>25</v>
      </c>
      <c r="O10" t="s">
        <v>22</v>
      </c>
      <c r="P10" t="s">
        <v>23</v>
      </c>
      <c r="Q10" t="s">
        <v>26</v>
      </c>
      <c r="R10" t="s">
        <v>26</v>
      </c>
      <c r="S10" t="s">
        <v>23</v>
      </c>
      <c r="T10" t="s">
        <v>25</v>
      </c>
      <c r="U10" t="s">
        <v>22</v>
      </c>
      <c r="V10" t="s">
        <v>21</v>
      </c>
      <c r="W10" t="s">
        <v>26</v>
      </c>
      <c r="X10" t="s">
        <v>25</v>
      </c>
      <c r="Y10" t="s">
        <v>24</v>
      </c>
      <c r="Z10" t="s">
        <v>24</v>
      </c>
      <c r="AA10" t="s">
        <v>24</v>
      </c>
      <c r="AB10" t="s">
        <v>23</v>
      </c>
      <c r="AC10" t="s">
        <v>24</v>
      </c>
      <c r="AD10">
        <v>6</v>
      </c>
      <c r="AE10" t="b">
        <v>0</v>
      </c>
      <c r="AF10">
        <v>7</v>
      </c>
      <c r="AG10">
        <v>17</v>
      </c>
      <c r="AH10">
        <v>15</v>
      </c>
      <c r="AI10">
        <v>9</v>
      </c>
      <c r="AJ10">
        <v>23</v>
      </c>
      <c r="AK10">
        <v>11</v>
      </c>
      <c r="AL10">
        <v>3</v>
      </c>
      <c r="AM10">
        <v>42</v>
      </c>
      <c r="AN10" s="1" cm="1">
        <f t="array" ref="AN10">IFERROR(INDEX(BuildingValue!$B$2:$BC$29,Analysis!$A10,Analysis!AF10)*10,"NA")</f>
        <v>9.2745098039215605</v>
      </c>
      <c r="AO10" s="1" cm="1">
        <f t="array" ref="AO10">IFERROR(INDEX(BuildingValue!$B$2:$BC$29,Analysis!$A10,Analysis!AG10)*10,"NA")</f>
        <v>9.5</v>
      </c>
      <c r="AP10" s="1" cm="1">
        <f t="array" ref="AP10">IFERROR(INDEX(BuildingValue!$B$2:$BC$29,Analysis!$A10,Analysis!AH10)*10,"NA")</f>
        <v>8.1862745098039209</v>
      </c>
      <c r="AQ10" s="1" cm="1">
        <f t="array" ref="AQ10">IFERROR(INDEX(BuildingValue!$B$2:$BC$29,Analysis!$A10,Analysis!AI10)*10,"NA")</f>
        <v>8.4967320261437891</v>
      </c>
      <c r="AR10" s="1" cm="1">
        <f t="array" ref="AR10">IFERROR(INDEX(BuildingValue!$B$2:$BC$29,Analysis!$A10,Analysis!AJ10)*10,"NA")</f>
        <v>7.7745098039215597</v>
      </c>
      <c r="AS10" s="1" cm="1">
        <f t="array" ref="AS10">IFERROR(INDEX(BuildingValue!$B$2:$BC$29,Analysis!$A10,Analysis!AK10)*10,"NA")</f>
        <v>10.5555555555555</v>
      </c>
      <c r="AT10" s="1" cm="1">
        <f t="array" ref="AT10">IFERROR(INDEX(BuildingValue!$B$2:$BC$29,Analysis!$A10,Analysis!AL10)*10,"NA")</f>
        <v>8.8888888888888786</v>
      </c>
      <c r="AU10" s="1" cm="1">
        <f t="array" ref="AU10">IFERROR(INDEX(BuildingValue!$B$2:$BC$29,Analysis!$A10,Analysis!AM10)*10,"NA")</f>
        <v>5</v>
      </c>
    </row>
    <row r="11" spans="1:51" x14ac:dyDescent="0.2">
      <c r="A11">
        <v>10</v>
      </c>
      <c r="B11" t="s">
        <v>21</v>
      </c>
      <c r="C11" t="s">
        <v>26</v>
      </c>
      <c r="D11" t="s">
        <v>22</v>
      </c>
      <c r="E11" t="s">
        <v>23</v>
      </c>
      <c r="F11" t="s">
        <v>21</v>
      </c>
      <c r="G11" t="s">
        <v>24</v>
      </c>
      <c r="H11" t="s">
        <v>21</v>
      </c>
      <c r="I11" t="s">
        <v>23</v>
      </c>
      <c r="J11" t="s">
        <v>22</v>
      </c>
      <c r="K11" t="s">
        <v>23</v>
      </c>
      <c r="L11" t="s">
        <v>25</v>
      </c>
      <c r="M11" t="s">
        <v>22</v>
      </c>
      <c r="N11" t="s">
        <v>26</v>
      </c>
      <c r="O11" t="s">
        <v>26</v>
      </c>
      <c r="P11" t="s">
        <v>23</v>
      </c>
      <c r="Q11" t="s">
        <v>21</v>
      </c>
      <c r="R11" t="s">
        <v>25</v>
      </c>
      <c r="S11" t="s">
        <v>25</v>
      </c>
      <c r="T11" t="s">
        <v>25</v>
      </c>
      <c r="U11" t="s">
        <v>24</v>
      </c>
      <c r="V11" t="s">
        <v>22</v>
      </c>
      <c r="W11" t="s">
        <v>26</v>
      </c>
      <c r="X11" t="s">
        <v>24</v>
      </c>
      <c r="Y11" t="s">
        <v>24</v>
      </c>
      <c r="Z11" t="s">
        <v>21</v>
      </c>
      <c r="AA11" t="s">
        <v>23</v>
      </c>
      <c r="AB11" t="s">
        <v>25</v>
      </c>
      <c r="AC11" t="s">
        <v>24</v>
      </c>
      <c r="AD11">
        <v>4</v>
      </c>
      <c r="AE11" t="b">
        <v>0</v>
      </c>
      <c r="AF11">
        <v>5</v>
      </c>
      <c r="AG11">
        <v>16</v>
      </c>
      <c r="AH11">
        <v>12</v>
      </c>
      <c r="AI11">
        <v>18</v>
      </c>
      <c r="AJ11">
        <v>22</v>
      </c>
      <c r="AK11">
        <v>49</v>
      </c>
      <c r="AL11">
        <v>20</v>
      </c>
      <c r="AM11">
        <v>14</v>
      </c>
      <c r="AN11" s="1" cm="1">
        <f t="array" ref="AN11">IFERROR(INDEX(BuildingValue!$B$2:$BC$29,Analysis!$A11,Analysis!AF11)*10,"NA")</f>
        <v>11.145104895104801</v>
      </c>
      <c r="AO11" s="1" cm="1">
        <f t="array" ref="AO11">IFERROR(INDEX(BuildingValue!$B$2:$BC$29,Analysis!$A11,Analysis!AG11)*10,"NA")</f>
        <v>10.2110389610389</v>
      </c>
      <c r="AP11" s="1" cm="1">
        <f t="array" ref="AP11">IFERROR(INDEX(BuildingValue!$B$2:$BC$29,Analysis!$A11,Analysis!AH11)*10,"NA")</f>
        <v>8.434065934065929</v>
      </c>
      <c r="AQ11" s="1" cm="1">
        <f t="array" ref="AQ11">IFERROR(INDEX(BuildingValue!$B$2:$BC$29,Analysis!$A11,Analysis!AI11)*10,"NA")</f>
        <v>8.9285714285714199</v>
      </c>
      <c r="AR11" s="1" cm="1">
        <f t="array" ref="AR11">IFERROR(INDEX(BuildingValue!$B$2:$BC$29,Analysis!$A11,Analysis!AJ11)*10,"NA")</f>
        <v>8.3041958041957997</v>
      </c>
      <c r="AS11" s="1" cm="1">
        <f t="array" ref="AS11">IFERROR(INDEX(BuildingValue!$B$2:$BC$29,Analysis!$A11,Analysis!AK11)*10,"NA")</f>
        <v>6.3636363636363598</v>
      </c>
      <c r="AT11" s="1" cm="1">
        <f t="array" ref="AT11">IFERROR(INDEX(BuildingValue!$B$2:$BC$29,Analysis!$A11,Analysis!AL11)*10,"NA")</f>
        <v>7.9632867132867098</v>
      </c>
      <c r="AU11" s="1" cm="1">
        <f t="array" ref="AU11">IFERROR(INDEX(BuildingValue!$B$2:$BC$29,Analysis!$A11,Analysis!AM11)*10,"NA")</f>
        <v>7.8896103896103895</v>
      </c>
    </row>
    <row r="12" spans="1:51" x14ac:dyDescent="0.2">
      <c r="A12">
        <v>11</v>
      </c>
      <c r="B12" t="s">
        <v>25</v>
      </c>
      <c r="C12" t="s">
        <v>25</v>
      </c>
      <c r="D12" t="s">
        <v>22</v>
      </c>
      <c r="E12" t="s">
        <v>23</v>
      </c>
      <c r="F12" t="s">
        <v>23</v>
      </c>
      <c r="G12" t="s">
        <v>23</v>
      </c>
      <c r="H12" t="s">
        <v>21</v>
      </c>
      <c r="I12" t="s">
        <v>21</v>
      </c>
      <c r="J12" t="s">
        <v>24</v>
      </c>
      <c r="K12" t="s">
        <v>25</v>
      </c>
      <c r="L12" t="s">
        <v>21</v>
      </c>
      <c r="M12" t="s">
        <v>26</v>
      </c>
      <c r="N12" t="s">
        <v>23</v>
      </c>
      <c r="O12" t="s">
        <v>22</v>
      </c>
      <c r="P12" t="s">
        <v>26</v>
      </c>
      <c r="Q12" t="s">
        <v>25</v>
      </c>
      <c r="R12" t="s">
        <v>26</v>
      </c>
      <c r="S12" t="s">
        <v>22</v>
      </c>
      <c r="T12" t="s">
        <v>21</v>
      </c>
      <c r="U12" t="s">
        <v>22</v>
      </c>
      <c r="V12" t="s">
        <v>23</v>
      </c>
      <c r="W12" t="s">
        <v>25</v>
      </c>
      <c r="X12" t="s">
        <v>21</v>
      </c>
      <c r="Y12" t="s">
        <v>24</v>
      </c>
      <c r="Z12" t="s">
        <v>24</v>
      </c>
      <c r="AA12" t="s">
        <v>26</v>
      </c>
      <c r="AB12" t="s">
        <v>24</v>
      </c>
      <c r="AC12" t="s">
        <v>24</v>
      </c>
      <c r="AD12">
        <v>2</v>
      </c>
      <c r="AE12" t="b">
        <v>1</v>
      </c>
      <c r="AF12">
        <v>15</v>
      </c>
      <c r="AG12">
        <v>8</v>
      </c>
      <c r="AH12">
        <v>17</v>
      </c>
      <c r="AI12">
        <v>4</v>
      </c>
      <c r="AJ12">
        <v>2</v>
      </c>
      <c r="AK12">
        <v>12</v>
      </c>
      <c r="AL12">
        <v>23</v>
      </c>
      <c r="AM12">
        <v>6</v>
      </c>
      <c r="AN12" s="1" cm="1">
        <f t="array" ref="AN12">IFERROR(INDEX(BuildingValue!$B$2:$BC$29,Analysis!$A12,Analysis!AF12)*10,"NA")</f>
        <v>10.1223776223776</v>
      </c>
      <c r="AO12" s="1" cm="1">
        <f t="array" ref="AO12">IFERROR(INDEX(BuildingValue!$B$2:$BC$29,Analysis!$A12,Analysis!AG12)*10,"NA")</f>
        <v>9.8333333333333286</v>
      </c>
      <c r="AP12" s="1" cm="1">
        <f t="array" ref="AP12">IFERROR(INDEX(BuildingValue!$B$2:$BC$29,Analysis!$A12,Analysis!AH12)*10,"NA")</f>
        <v>9.7435897435897409</v>
      </c>
      <c r="AQ12" s="1" cm="1">
        <f t="array" ref="AQ12">IFERROR(INDEX(BuildingValue!$B$2:$BC$29,Analysis!$A12,Analysis!AI12)*10,"NA")</f>
        <v>8.9102564102564088</v>
      </c>
      <c r="AR12" s="1" cm="1">
        <f t="array" ref="AR12">IFERROR(INDEX(BuildingValue!$B$2:$BC$29,Analysis!$A12,Analysis!AJ12)*10,"NA")</f>
        <v>8.3939393939393909</v>
      </c>
      <c r="AS12" s="1" cm="1">
        <f t="array" ref="AS12">IFERROR(INDEX(BuildingValue!$B$2:$BC$29,Analysis!$A12,Analysis!AK12)*10,"NA")</f>
        <v>8.2400932400932305</v>
      </c>
      <c r="AT12" s="1" cm="1">
        <f t="array" ref="AT12">IFERROR(INDEX(BuildingValue!$B$2:$BC$29,Analysis!$A12,Analysis!AL12)*10,"NA")</f>
        <v>9.166666666666659</v>
      </c>
      <c r="AU12" s="1" cm="1">
        <f t="array" ref="AU12">IFERROR(INDEX(BuildingValue!$B$2:$BC$29,Analysis!$A12,Analysis!AM12)*10,"NA")</f>
        <v>3.6666666666666599</v>
      </c>
    </row>
    <row r="13" spans="1:51" x14ac:dyDescent="0.2">
      <c r="A13">
        <v>12</v>
      </c>
      <c r="B13" t="s">
        <v>25</v>
      </c>
      <c r="C13" t="s">
        <v>26</v>
      </c>
      <c r="D13" t="s">
        <v>26</v>
      </c>
      <c r="E13" t="s">
        <v>21</v>
      </c>
      <c r="F13" t="s">
        <v>22</v>
      </c>
      <c r="G13" t="s">
        <v>21</v>
      </c>
      <c r="H13" t="s">
        <v>21</v>
      </c>
      <c r="I13" t="s">
        <v>23</v>
      </c>
      <c r="J13" t="s">
        <v>21</v>
      </c>
      <c r="K13" t="s">
        <v>25</v>
      </c>
      <c r="L13" t="s">
        <v>24</v>
      </c>
      <c r="M13" t="s">
        <v>23</v>
      </c>
      <c r="N13" t="s">
        <v>22</v>
      </c>
      <c r="O13" t="s">
        <v>26</v>
      </c>
      <c r="P13" t="s">
        <v>23</v>
      </c>
      <c r="Q13" t="s">
        <v>25</v>
      </c>
      <c r="R13" t="s">
        <v>22</v>
      </c>
      <c r="S13" t="s">
        <v>25</v>
      </c>
      <c r="T13" t="s">
        <v>23</v>
      </c>
      <c r="U13" t="s">
        <v>21</v>
      </c>
      <c r="V13" t="s">
        <v>24</v>
      </c>
      <c r="W13" t="s">
        <v>23</v>
      </c>
      <c r="X13" t="s">
        <v>24</v>
      </c>
      <c r="Y13" t="s">
        <v>24</v>
      </c>
      <c r="Z13" t="s">
        <v>26</v>
      </c>
      <c r="AA13" t="s">
        <v>25</v>
      </c>
      <c r="AB13" t="s">
        <v>24</v>
      </c>
      <c r="AC13" t="s">
        <v>22</v>
      </c>
      <c r="AD13">
        <v>8</v>
      </c>
      <c r="AE13" t="b">
        <v>0</v>
      </c>
      <c r="AF13">
        <v>9</v>
      </c>
      <c r="AG13">
        <v>4</v>
      </c>
      <c r="AH13">
        <v>18</v>
      </c>
      <c r="AI13" t="s">
        <v>98</v>
      </c>
      <c r="AJ13" t="s">
        <v>98</v>
      </c>
      <c r="AK13">
        <v>22</v>
      </c>
      <c r="AL13">
        <v>1</v>
      </c>
      <c r="AM13">
        <v>14</v>
      </c>
      <c r="AN13" s="1" cm="1">
        <f t="array" ref="AN13">IFERROR(INDEX(BuildingValue!$B$2:$BC$29,Analysis!$A13,Analysis!AF13)*10,"NA")</f>
        <v>10.277777777777699</v>
      </c>
      <c r="AO13" s="1" cm="1">
        <f t="array" ref="AO13">IFERROR(INDEX(BuildingValue!$B$2:$BC$29,Analysis!$A13,Analysis!AG13)*10,"NA")</f>
        <v>8.9682539682539595</v>
      </c>
      <c r="AP13" s="1" cm="1">
        <f t="array" ref="AP13">IFERROR(INDEX(BuildingValue!$B$2:$BC$29,Analysis!$A13,Analysis!AH13)*10,"NA")</f>
        <v>10.277777777777699</v>
      </c>
      <c r="AQ13" s="1" t="str" cm="1">
        <f t="array" ref="AQ13">IFERROR(INDEX(BuildingValue!$B$2:$BC$29,Analysis!$A13,Analysis!AI13)*10,"NA")</f>
        <v>NA</v>
      </c>
      <c r="AR13" s="1" t="str" cm="1">
        <f t="array" ref="AR13">IFERROR(INDEX(BuildingValue!$B$2:$BC$29,Analysis!$A13,Analysis!AJ13)*10,"NA")</f>
        <v>NA</v>
      </c>
      <c r="AS13" s="1" cm="1">
        <f t="array" ref="AS13">IFERROR(INDEX(BuildingValue!$B$2:$BC$29,Analysis!$A13,Analysis!AK13)*10,"NA")</f>
        <v>8.3333333333333304</v>
      </c>
      <c r="AT13" s="1" cm="1">
        <f t="array" ref="AT13">IFERROR(INDEX(BuildingValue!$B$2:$BC$29,Analysis!$A13,Analysis!AL13)*10,"NA")</f>
        <v>10.357142857142801</v>
      </c>
      <c r="AU13" s="1" cm="1">
        <f t="array" ref="AU13">IFERROR(INDEX(BuildingValue!$B$2:$BC$29,Analysis!$A13,Analysis!AM13)*10,"NA")</f>
        <v>7.3015873015873005</v>
      </c>
    </row>
    <row r="14" spans="1:51" x14ac:dyDescent="0.2">
      <c r="A14">
        <v>13</v>
      </c>
      <c r="B14" t="s">
        <v>25</v>
      </c>
      <c r="C14" t="s">
        <v>26</v>
      </c>
      <c r="D14" t="s">
        <v>23</v>
      </c>
      <c r="E14" t="s">
        <v>21</v>
      </c>
      <c r="F14" t="s">
        <v>21</v>
      </c>
      <c r="G14" t="s">
        <v>24</v>
      </c>
      <c r="H14" t="s">
        <v>25</v>
      </c>
      <c r="I14" t="s">
        <v>22</v>
      </c>
      <c r="J14" t="s">
        <v>23</v>
      </c>
      <c r="K14" t="s">
        <v>26</v>
      </c>
      <c r="L14" t="s">
        <v>22</v>
      </c>
      <c r="M14" t="s">
        <v>21</v>
      </c>
      <c r="N14" t="s">
        <v>25</v>
      </c>
      <c r="O14" t="s">
        <v>25</v>
      </c>
      <c r="P14" t="s">
        <v>22</v>
      </c>
      <c r="Q14" t="s">
        <v>23</v>
      </c>
      <c r="R14" t="s">
        <v>21</v>
      </c>
      <c r="S14" t="s">
        <v>26</v>
      </c>
      <c r="T14" t="s">
        <v>23</v>
      </c>
      <c r="U14" t="s">
        <v>26</v>
      </c>
      <c r="V14" t="s">
        <v>24</v>
      </c>
      <c r="W14" t="s">
        <v>25</v>
      </c>
      <c r="X14" t="s">
        <v>24</v>
      </c>
      <c r="Y14" t="s">
        <v>24</v>
      </c>
      <c r="Z14" t="s">
        <v>23</v>
      </c>
      <c r="AA14" t="s">
        <v>21</v>
      </c>
      <c r="AB14" t="s">
        <v>24</v>
      </c>
      <c r="AC14" t="s">
        <v>22</v>
      </c>
      <c r="AD14">
        <v>6</v>
      </c>
      <c r="AE14" t="b">
        <v>1</v>
      </c>
      <c r="AF14">
        <v>21</v>
      </c>
      <c r="AG14">
        <v>23</v>
      </c>
      <c r="AH14">
        <v>14</v>
      </c>
      <c r="AI14" t="s">
        <v>98</v>
      </c>
      <c r="AJ14" t="s">
        <v>98</v>
      </c>
      <c r="AK14">
        <v>22</v>
      </c>
      <c r="AL14">
        <v>18</v>
      </c>
      <c r="AM14">
        <v>11</v>
      </c>
      <c r="AN14" s="1" cm="1">
        <f t="array" ref="AN14">IFERROR(INDEX(BuildingValue!$B$2:$BC$29,Analysis!$A14,Analysis!AF14)*10,"NA")</f>
        <v>9.2890442890442806</v>
      </c>
      <c r="AO14" s="1" cm="1">
        <f t="array" ref="AO14">IFERROR(INDEX(BuildingValue!$B$2:$BC$29,Analysis!$A14,Analysis!AG14)*10,"NA")</f>
        <v>7.7777777777777697</v>
      </c>
      <c r="AP14" s="1" cm="1">
        <f t="array" ref="AP14">IFERROR(INDEX(BuildingValue!$B$2:$BC$29,Analysis!$A14,Analysis!AH14)*10,"NA")</f>
        <v>9.0209790209790199</v>
      </c>
      <c r="AQ14" s="1" t="str" cm="1">
        <f t="array" ref="AQ14">IFERROR(INDEX(BuildingValue!$B$2:$BC$29,Analysis!$A14,Analysis!AI14)*10,"NA")</f>
        <v>NA</v>
      </c>
      <c r="AR14" s="1" t="str" cm="1">
        <f t="array" ref="AR14">IFERROR(INDEX(BuildingValue!$B$2:$BC$29,Analysis!$A14,Analysis!AJ14)*10,"NA")</f>
        <v>NA</v>
      </c>
      <c r="AS14" s="1" cm="1">
        <f t="array" ref="AS14">IFERROR(INDEX(BuildingValue!$B$2:$BC$29,Analysis!$A14,Analysis!AK14)*10,"NA")</f>
        <v>7.5213675213675204</v>
      </c>
      <c r="AT14" s="1" cm="1">
        <f t="array" ref="AT14">IFERROR(INDEX(BuildingValue!$B$2:$BC$29,Analysis!$A14,Analysis!AL14)*10,"NA")</f>
        <v>6.9444444444444393</v>
      </c>
      <c r="AU14" s="1" cm="1">
        <f t="array" ref="AU14">IFERROR(INDEX(BuildingValue!$B$2:$BC$29,Analysis!$A14,Analysis!AM14)*10,"NA")</f>
        <v>7.0959595959595898</v>
      </c>
    </row>
    <row r="15" spans="1:51" x14ac:dyDescent="0.2">
      <c r="A15">
        <v>14</v>
      </c>
      <c r="B15" t="s">
        <v>21</v>
      </c>
      <c r="C15" t="s">
        <v>22</v>
      </c>
      <c r="D15" t="s">
        <v>23</v>
      </c>
      <c r="E15" t="s">
        <v>21</v>
      </c>
      <c r="F15" t="s">
        <v>24</v>
      </c>
      <c r="G15" t="s">
        <v>21</v>
      </c>
      <c r="H15" t="s">
        <v>21</v>
      </c>
      <c r="I15" t="s">
        <v>23</v>
      </c>
      <c r="J15" t="s">
        <v>25</v>
      </c>
      <c r="K15" t="s">
        <v>26</v>
      </c>
      <c r="L15" t="s">
        <v>26</v>
      </c>
      <c r="M15" t="s">
        <v>22</v>
      </c>
      <c r="N15" t="s">
        <v>22</v>
      </c>
      <c r="O15" t="s">
        <v>23</v>
      </c>
      <c r="P15" t="s">
        <v>25</v>
      </c>
      <c r="Q15" t="s">
        <v>26</v>
      </c>
      <c r="R15" t="s">
        <v>25</v>
      </c>
      <c r="S15" t="s">
        <v>25</v>
      </c>
      <c r="T15" t="s">
        <v>23</v>
      </c>
      <c r="U15" t="s">
        <v>24</v>
      </c>
      <c r="V15" t="s">
        <v>24</v>
      </c>
      <c r="W15" t="s">
        <v>24</v>
      </c>
      <c r="X15" t="s">
        <v>26</v>
      </c>
      <c r="Y15" t="s">
        <v>24</v>
      </c>
      <c r="Z15" t="s">
        <v>22</v>
      </c>
      <c r="AA15" t="s">
        <v>25</v>
      </c>
      <c r="AB15" t="s">
        <v>23</v>
      </c>
      <c r="AC15" t="s">
        <v>21</v>
      </c>
      <c r="AD15">
        <v>6</v>
      </c>
      <c r="AE15" t="b">
        <v>1</v>
      </c>
      <c r="AF15">
        <v>14</v>
      </c>
      <c r="AG15">
        <v>21</v>
      </c>
      <c r="AH15">
        <v>18</v>
      </c>
      <c r="AI15">
        <v>10</v>
      </c>
      <c r="AJ15">
        <v>12</v>
      </c>
      <c r="AK15">
        <v>3</v>
      </c>
      <c r="AL15">
        <v>31</v>
      </c>
      <c r="AM15">
        <v>1</v>
      </c>
      <c r="AN15" s="1" cm="1">
        <f t="array" ref="AN15">IFERROR(INDEX(BuildingValue!$B$2:$BC$29,Analysis!$A15,Analysis!AF15)*10,"NA")</f>
        <v>9.9999999999999893</v>
      </c>
      <c r="AO15" s="1" cm="1">
        <f t="array" ref="AO15">IFERROR(INDEX(BuildingValue!$B$2:$BC$29,Analysis!$A15,Analysis!AG15)*10,"NA")</f>
        <v>8.4285714285714199</v>
      </c>
      <c r="AP15" s="1" cm="1">
        <f t="array" ref="AP15">IFERROR(INDEX(BuildingValue!$B$2:$BC$29,Analysis!$A15,Analysis!AH15)*10,"NA")</f>
        <v>8.21428571428571</v>
      </c>
      <c r="AQ15" s="1" cm="1">
        <f t="array" ref="AQ15">IFERROR(INDEX(BuildingValue!$B$2:$BC$29,Analysis!$A15,Analysis!AI15)*10,"NA")</f>
        <v>8.1904761904761898</v>
      </c>
      <c r="AR15" s="1" cm="1">
        <f t="array" ref="AR15">IFERROR(INDEX(BuildingValue!$B$2:$BC$29,Analysis!$A15,Analysis!AJ15)*10,"NA")</f>
        <v>13.3928571428571</v>
      </c>
      <c r="AS15" s="1" cm="1">
        <f t="array" ref="AS15">IFERROR(INDEX(BuildingValue!$B$2:$BC$29,Analysis!$A15,Analysis!AK15)*10,"NA")</f>
        <v>8.5714285714285694</v>
      </c>
      <c r="AT15" s="1" cm="1">
        <f t="array" ref="AT15">IFERROR(INDEX(BuildingValue!$B$2:$BC$29,Analysis!$A15,Analysis!AL15)*10,"NA")</f>
        <v>8.25</v>
      </c>
      <c r="AU15" s="1" cm="1">
        <f t="array" ref="AU15">IFERROR(INDEX(BuildingValue!$B$2:$BC$29,Analysis!$A15,Analysis!AM15)*10,"NA")</f>
        <v>6.1904761904761898</v>
      </c>
    </row>
    <row r="16" spans="1:51" x14ac:dyDescent="0.2">
      <c r="A16">
        <v>15</v>
      </c>
      <c r="B16" t="s">
        <v>26</v>
      </c>
      <c r="C16" t="s">
        <v>21</v>
      </c>
      <c r="D16" t="s">
        <v>25</v>
      </c>
      <c r="E16" t="s">
        <v>23</v>
      </c>
      <c r="F16" t="s">
        <v>25</v>
      </c>
      <c r="G16" t="s">
        <v>23</v>
      </c>
      <c r="H16" t="s">
        <v>21</v>
      </c>
      <c r="I16" t="s">
        <v>22</v>
      </c>
      <c r="J16" t="s">
        <v>23</v>
      </c>
      <c r="K16" t="s">
        <v>25</v>
      </c>
      <c r="L16" t="s">
        <v>25</v>
      </c>
      <c r="M16" t="s">
        <v>24</v>
      </c>
      <c r="N16" t="s">
        <v>26</v>
      </c>
      <c r="O16" t="s">
        <v>26</v>
      </c>
      <c r="P16" t="s">
        <v>22</v>
      </c>
      <c r="Q16" t="s">
        <v>21</v>
      </c>
      <c r="R16" t="s">
        <v>22</v>
      </c>
      <c r="S16" t="s">
        <v>23</v>
      </c>
      <c r="T16" t="s">
        <v>21</v>
      </c>
      <c r="U16" t="s">
        <v>25</v>
      </c>
      <c r="V16" t="s">
        <v>21</v>
      </c>
      <c r="W16" t="s">
        <v>23</v>
      </c>
      <c r="X16" t="s">
        <v>22</v>
      </c>
      <c r="Y16" t="s">
        <v>24</v>
      </c>
      <c r="Z16" t="s">
        <v>26</v>
      </c>
      <c r="AA16" t="s">
        <v>24</v>
      </c>
      <c r="AB16" t="s">
        <v>24</v>
      </c>
      <c r="AC16" t="s">
        <v>24</v>
      </c>
      <c r="AD16">
        <v>2</v>
      </c>
      <c r="AE16" t="b">
        <v>1</v>
      </c>
      <c r="AF16">
        <v>17</v>
      </c>
      <c r="AG16">
        <v>19</v>
      </c>
      <c r="AH16">
        <v>8</v>
      </c>
      <c r="AI16" t="s">
        <v>98</v>
      </c>
      <c r="AJ16" t="s">
        <v>98</v>
      </c>
      <c r="AK16">
        <v>13</v>
      </c>
      <c r="AL16">
        <v>15</v>
      </c>
      <c r="AM16">
        <v>24</v>
      </c>
      <c r="AN16" s="1" cm="1">
        <f t="array" ref="AN16">IFERROR(INDEX(BuildingValue!$B$2:$BC$29,Analysis!$A16,Analysis!AF16)*10,"NA")</f>
        <v>11.2554112554112</v>
      </c>
      <c r="AO16" s="1" cm="1">
        <f t="array" ref="AO16">IFERROR(INDEX(BuildingValue!$B$2:$BC$29,Analysis!$A16,Analysis!AG16)*10,"NA")</f>
        <v>10.606060606060602</v>
      </c>
      <c r="AP16" s="1" cm="1">
        <f t="array" ref="AP16">IFERROR(INDEX(BuildingValue!$B$2:$BC$29,Analysis!$A16,Analysis!AH16)*10,"NA")</f>
        <v>9.17948717948717</v>
      </c>
      <c r="AQ16" s="1" t="str" cm="1">
        <f t="array" ref="AQ16">IFERROR(INDEX(BuildingValue!$B$2:$BC$29,Analysis!$A16,Analysis!AI16)*10,"NA")</f>
        <v>NA</v>
      </c>
      <c r="AR16" s="1" t="str" cm="1">
        <f t="array" ref="AR16">IFERROR(INDEX(BuildingValue!$B$2:$BC$29,Analysis!$A16,Analysis!AJ16)*10,"NA")</f>
        <v>NA</v>
      </c>
      <c r="AS16" s="1" cm="1">
        <f t="array" ref="AS16">IFERROR(INDEX(BuildingValue!$B$2:$BC$29,Analysis!$A16,Analysis!AK16)*10,"NA")</f>
        <v>11.4652014652014</v>
      </c>
      <c r="AT16" s="1" cm="1">
        <f t="array" ref="AT16">IFERROR(INDEX(BuildingValue!$B$2:$BC$29,Analysis!$A16,Analysis!AL16)*10,"NA")</f>
        <v>9.1575091575091498</v>
      </c>
      <c r="AU16" s="1" cm="1">
        <f t="array" ref="AU16">IFERROR(INDEX(BuildingValue!$B$2:$BC$29,Analysis!$A16,Analysis!AM16)*10,"NA")</f>
        <v>8.2400932400932305</v>
      </c>
    </row>
    <row r="17" spans="1:47" x14ac:dyDescent="0.2">
      <c r="A17">
        <v>16</v>
      </c>
      <c r="B17" t="s">
        <v>22</v>
      </c>
      <c r="C17" t="s">
        <v>21</v>
      </c>
      <c r="D17" t="s">
        <v>21</v>
      </c>
      <c r="E17" t="s">
        <v>23</v>
      </c>
      <c r="F17" t="s">
        <v>24</v>
      </c>
      <c r="G17" t="s">
        <v>25</v>
      </c>
      <c r="H17" t="s">
        <v>22</v>
      </c>
      <c r="I17" t="s">
        <v>21</v>
      </c>
      <c r="J17" t="s">
        <v>25</v>
      </c>
      <c r="K17" t="s">
        <v>26</v>
      </c>
      <c r="L17" t="s">
        <v>26</v>
      </c>
      <c r="M17" t="s">
        <v>26</v>
      </c>
      <c r="N17" t="s">
        <v>22</v>
      </c>
      <c r="O17" t="s">
        <v>21</v>
      </c>
      <c r="P17" t="s">
        <v>25</v>
      </c>
      <c r="Q17" t="s">
        <v>23</v>
      </c>
      <c r="R17" t="s">
        <v>23</v>
      </c>
      <c r="S17" t="s">
        <v>25</v>
      </c>
      <c r="T17" t="s">
        <v>23</v>
      </c>
      <c r="U17" t="s">
        <v>24</v>
      </c>
      <c r="V17" t="s">
        <v>23</v>
      </c>
      <c r="W17" t="s">
        <v>24</v>
      </c>
      <c r="X17" t="s">
        <v>26</v>
      </c>
      <c r="Y17" t="s">
        <v>21</v>
      </c>
      <c r="Z17" t="s">
        <v>24</v>
      </c>
      <c r="AA17" t="s">
        <v>24</v>
      </c>
      <c r="AB17" t="s">
        <v>25</v>
      </c>
      <c r="AC17" t="s">
        <v>22</v>
      </c>
      <c r="AD17">
        <v>4</v>
      </c>
      <c r="AE17" t="b">
        <v>1</v>
      </c>
      <c r="AF17">
        <v>18</v>
      </c>
      <c r="AG17">
        <v>20</v>
      </c>
      <c r="AH17">
        <v>11</v>
      </c>
      <c r="AI17">
        <v>15</v>
      </c>
      <c r="AJ17">
        <v>9</v>
      </c>
      <c r="AK17">
        <v>5</v>
      </c>
      <c r="AL17">
        <v>3</v>
      </c>
      <c r="AM17">
        <v>26</v>
      </c>
      <c r="AN17" s="1" cm="1">
        <f t="array" ref="AN17">IFERROR(INDEX(BuildingValue!$B$2:$BC$29,Analysis!$A17,Analysis!AF17)*10,"NA")</f>
        <v>10.4166666666666</v>
      </c>
      <c r="AO17" s="1" cm="1">
        <f t="array" ref="AO17">IFERROR(INDEX(BuildingValue!$B$2:$BC$29,Analysis!$A17,Analysis!AG17)*10,"NA")</f>
        <v>10.4166666666666</v>
      </c>
      <c r="AP17" s="1" cm="1">
        <f t="array" ref="AP17">IFERROR(INDEX(BuildingValue!$B$2:$BC$29,Analysis!$A17,Analysis!AH17)*10,"NA")</f>
        <v>11.749999999999901</v>
      </c>
      <c r="AQ17" s="1" cm="1">
        <f t="array" ref="AQ17">IFERROR(INDEX(BuildingValue!$B$2:$BC$29,Analysis!$A17,Analysis!AI17)*10,"NA")</f>
        <v>8.3333333333333304</v>
      </c>
      <c r="AR17" s="1" cm="1">
        <f t="array" ref="AR17">IFERROR(INDEX(BuildingValue!$B$2:$BC$29,Analysis!$A17,Analysis!AJ17)*10,"NA")</f>
        <v>8.541666666666659</v>
      </c>
      <c r="AS17" s="1" cm="1">
        <f t="array" ref="AS17">IFERROR(INDEX(BuildingValue!$B$2:$BC$29,Analysis!$A17,Analysis!AK17)*10,"NA")</f>
        <v>8.6666666666666607</v>
      </c>
      <c r="AT17" s="1" cm="1">
        <f t="array" ref="AT17">IFERROR(INDEX(BuildingValue!$B$2:$BC$29,Analysis!$A17,Analysis!AL17)*10,"NA")</f>
        <v>8.4999999999999893</v>
      </c>
      <c r="AU17" s="1" cm="1">
        <f t="array" ref="AU17">IFERROR(INDEX(BuildingValue!$B$2:$BC$29,Analysis!$A17,Analysis!AM17)*10,"NA")</f>
        <v>5</v>
      </c>
    </row>
    <row r="18" spans="1:47" x14ac:dyDescent="0.2">
      <c r="AN18" s="1">
        <f>AVERAGE(AN2:AN17)</f>
        <v>10.13068294042556</v>
      </c>
      <c r="AO18" s="1">
        <f t="shared" ref="AO18:AU18" si="0">AVERAGE(AO2:AO17)</f>
        <v>9.6698267010766763</v>
      </c>
      <c r="AP18" s="1">
        <f t="shared" si="0"/>
        <v>9.3322730680267227</v>
      </c>
      <c r="AQ18" s="1">
        <f t="shared" si="0"/>
        <v>8.3198324551265657</v>
      </c>
      <c r="AR18" s="1">
        <f t="shared" si="0"/>
        <v>8.9172350525291613</v>
      </c>
      <c r="AS18" s="1">
        <f t="shared" si="0"/>
        <v>8.7422898282273103</v>
      </c>
      <c r="AT18" s="1">
        <f t="shared" si="0"/>
        <v>8.6142239092606676</v>
      </c>
      <c r="AU18" s="1">
        <f t="shared" si="0"/>
        <v>6.6736160081748279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93F6-53B2-984F-982B-5D69A5BA5108}">
  <dimension ref="A1:AQ201"/>
  <sheetViews>
    <sheetView tabSelected="1" topLeftCell="H1" zoomScale="110" zoomScaleNormal="110" workbookViewId="0">
      <pane ySplit="1" topLeftCell="A23" activePane="bottomLeft" state="frozen"/>
      <selection pane="bottomLeft" activeCell="Q48" sqref="Q48"/>
    </sheetView>
  </sheetViews>
  <sheetFormatPr baseColWidth="10" defaultRowHeight="16" x14ac:dyDescent="0.2"/>
  <cols>
    <col min="16" max="16" width="15.6640625" bestFit="1" customWidth="1"/>
    <col min="17" max="17" width="15.5" bestFit="1" customWidth="1"/>
    <col min="18" max="32" width="4.6640625" bestFit="1" customWidth="1"/>
    <col min="33" max="33" width="10.83203125" bestFit="1" customWidth="1"/>
    <col min="34" max="34" width="4.6640625" style="1" bestFit="1" customWidth="1"/>
    <col min="35" max="35" width="19.5" bestFit="1" customWidth="1"/>
    <col min="36" max="36" width="10" bestFit="1" customWidth="1"/>
    <col min="37" max="37" width="6.1640625" bestFit="1" customWidth="1"/>
    <col min="38" max="43" width="13" customWidth="1"/>
    <col min="44" max="48" width="19.5" bestFit="1" customWidth="1"/>
    <col min="49" max="50" width="24.33203125" bestFit="1" customWidth="1"/>
    <col min="51" max="51" width="16.33203125" bestFit="1" customWidth="1"/>
    <col min="52" max="52" width="19.6640625" bestFit="1" customWidth="1"/>
    <col min="53" max="54" width="16.33203125" bestFit="1" customWidth="1"/>
    <col min="55" max="55" width="19.6640625" bestFit="1" customWidth="1"/>
    <col min="56" max="57" width="16.33203125" bestFit="1" customWidth="1"/>
    <col min="58" max="58" width="19.6640625" bestFit="1" customWidth="1"/>
    <col min="59" max="60" width="16.33203125" bestFit="1" customWidth="1"/>
    <col min="61" max="61" width="19.6640625" bestFit="1" customWidth="1"/>
    <col min="62" max="63" width="16.33203125" bestFit="1" customWidth="1"/>
    <col min="64" max="64" width="19.6640625" bestFit="1" customWidth="1"/>
    <col min="65" max="66" width="21" bestFit="1" customWidth="1"/>
    <col min="67" max="67" width="24.5" bestFit="1" customWidth="1"/>
    <col min="68" max="68" width="10.83203125" bestFit="1" customWidth="1"/>
    <col min="69" max="75" width="4.6640625" bestFit="1" customWidth="1"/>
    <col min="76" max="76" width="7.6640625" bestFit="1" customWidth="1"/>
    <col min="77" max="80" width="4.6640625" bestFit="1" customWidth="1"/>
    <col min="81" max="115" width="3.6640625" bestFit="1" customWidth="1"/>
    <col min="116" max="216" width="4.33203125" bestFit="1" customWidth="1"/>
    <col min="217" max="217" width="7" bestFit="1" customWidth="1"/>
    <col min="218" max="218" width="10.83203125" bestFit="1" customWidth="1"/>
  </cols>
  <sheetData>
    <row r="1" spans="1:34" x14ac:dyDescent="0.2">
      <c r="A1" t="s">
        <v>0</v>
      </c>
      <c r="B1" t="s">
        <v>1</v>
      </c>
      <c r="C1" t="s">
        <v>172</v>
      </c>
      <c r="D1" t="s">
        <v>2</v>
      </c>
      <c r="E1" t="s">
        <v>3</v>
      </c>
      <c r="F1" t="s">
        <v>11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166</v>
      </c>
      <c r="M1" t="s">
        <v>170</v>
      </c>
      <c r="N1" t="s">
        <v>171</v>
      </c>
      <c r="O1" t="s">
        <v>177</v>
      </c>
      <c r="X1" t="s">
        <v>4</v>
      </c>
      <c r="AD1" t="s">
        <v>5</v>
      </c>
    </row>
    <row r="2" spans="1:34" x14ac:dyDescent="0.2">
      <c r="A2">
        <v>1</v>
      </c>
      <c r="B2">
        <v>1</v>
      </c>
      <c r="C2">
        <v>4</v>
      </c>
      <c r="D2">
        <v>1</v>
      </c>
      <c r="E2">
        <v>10</v>
      </c>
      <c r="F2" t="s">
        <v>12</v>
      </c>
      <c r="G2">
        <v>2</v>
      </c>
      <c r="H2">
        <v>4</v>
      </c>
      <c r="I2">
        <v>2</v>
      </c>
      <c r="J2">
        <v>2</v>
      </c>
      <c r="K2">
        <v>0</v>
      </c>
      <c r="L2">
        <f>SUM(G2:K2)</f>
        <v>10</v>
      </c>
      <c r="M2" s="1" cm="1">
        <f t="array" ref="M2">INDEX(Analysis!$AN$2:$AR$17,Players!B2,Players!D2)</f>
        <v>9.9621212121212093</v>
      </c>
      <c r="N2" s="1" cm="1">
        <f t="array" ref="N2">INDEX(Analysis!$AR$2:$AU$17,Players!B2,5-Players!D2)</f>
        <v>6.9607843137254903</v>
      </c>
      <c r="O2" s="1">
        <f>IFERROR(M2+N2,"NA")</f>
        <v>16.922905525846701</v>
      </c>
    </row>
    <row r="3" spans="1:34" x14ac:dyDescent="0.2">
      <c r="A3">
        <v>2</v>
      </c>
      <c r="B3">
        <v>1</v>
      </c>
      <c r="C3">
        <v>4</v>
      </c>
      <c r="D3">
        <v>2</v>
      </c>
      <c r="E3">
        <v>7</v>
      </c>
      <c r="F3" t="s">
        <v>158</v>
      </c>
      <c r="G3">
        <v>4</v>
      </c>
      <c r="H3">
        <v>0</v>
      </c>
      <c r="I3">
        <v>1</v>
      </c>
      <c r="J3">
        <v>0</v>
      </c>
      <c r="K3">
        <v>2</v>
      </c>
      <c r="L3">
        <f t="shared" ref="L3:L65" si="0">SUM(G3:K3)</f>
        <v>7</v>
      </c>
      <c r="M3" s="1" cm="1">
        <f t="array" ref="M3">INDEX(Analysis!$AN$2:$AR$17,Players!B3,Players!D3)</f>
        <v>9.5454545454545396</v>
      </c>
      <c r="N3" s="1" cm="1">
        <f t="array" ref="N3">INDEX(Analysis!$AR$2:$AU$17,Players!B3,5-Players!D3)</f>
        <v>7.7058823529411704</v>
      </c>
      <c r="O3" s="1">
        <f t="shared" ref="O3:O66" si="1">IFERROR(M3+N3,"NA")</f>
        <v>17.25133689839571</v>
      </c>
      <c r="P3" s="3" t="s">
        <v>176</v>
      </c>
      <c r="Q3" s="3" t="s">
        <v>175</v>
      </c>
    </row>
    <row r="4" spans="1:34" x14ac:dyDescent="0.2">
      <c r="A4">
        <v>3</v>
      </c>
      <c r="B4">
        <v>1</v>
      </c>
      <c r="C4">
        <v>4</v>
      </c>
      <c r="D4">
        <v>3</v>
      </c>
      <c r="E4">
        <v>6</v>
      </c>
      <c r="F4" t="s">
        <v>14</v>
      </c>
      <c r="G4">
        <v>1</v>
      </c>
      <c r="H4">
        <v>4</v>
      </c>
      <c r="I4">
        <v>1</v>
      </c>
      <c r="J4">
        <v>0</v>
      </c>
      <c r="K4">
        <v>0</v>
      </c>
      <c r="L4">
        <f t="shared" si="0"/>
        <v>6</v>
      </c>
      <c r="M4" s="1" cm="1">
        <f t="array" ref="M4">INDEX(Analysis!$AN$2:$AR$17,Players!B4,Players!D4)</f>
        <v>9.8529411764705799</v>
      </c>
      <c r="N4" s="1" cm="1">
        <f t="array" ref="N4">INDEX(Analysis!$AR$2:$AU$17,Players!B4,5-Players!D4)</f>
        <v>5.7954545454545405</v>
      </c>
      <c r="O4" s="1">
        <f t="shared" si="1"/>
        <v>15.64839572192512</v>
      </c>
      <c r="P4" s="3" t="s">
        <v>173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  <c r="Z4">
        <v>10</v>
      </c>
      <c r="AA4">
        <v>11</v>
      </c>
      <c r="AB4">
        <v>12</v>
      </c>
      <c r="AC4">
        <v>13</v>
      </c>
      <c r="AD4">
        <v>14</v>
      </c>
      <c r="AE4">
        <v>15</v>
      </c>
      <c r="AF4">
        <v>16</v>
      </c>
      <c r="AG4" t="s">
        <v>174</v>
      </c>
    </row>
    <row r="5" spans="1:34" x14ac:dyDescent="0.2">
      <c r="A5">
        <v>4</v>
      </c>
      <c r="B5">
        <v>1</v>
      </c>
      <c r="C5">
        <v>4</v>
      </c>
      <c r="D5">
        <v>4</v>
      </c>
      <c r="E5">
        <v>6</v>
      </c>
      <c r="F5" t="s">
        <v>13</v>
      </c>
      <c r="G5">
        <v>5</v>
      </c>
      <c r="H5">
        <v>0</v>
      </c>
      <c r="I5">
        <v>1</v>
      </c>
      <c r="J5">
        <v>0</v>
      </c>
      <c r="K5">
        <v>0</v>
      </c>
      <c r="L5">
        <f t="shared" si="0"/>
        <v>6</v>
      </c>
      <c r="M5" s="1" cm="1">
        <f t="array" ref="M5">INDEX(Analysis!$AN$2:$AR$17,Players!B5,Players!D5)</f>
        <v>9.2424242424242404</v>
      </c>
      <c r="N5" s="1" cm="1">
        <f t="array" ref="N5">INDEX(Analysis!$AR$2:$AU$17,Players!B5,5-Players!D5)</f>
        <v>8.1029411764705799</v>
      </c>
      <c r="O5" s="1">
        <f t="shared" si="1"/>
        <v>17.345365418894822</v>
      </c>
      <c r="P5" s="4">
        <v>3</v>
      </c>
      <c r="Q5" s="1"/>
      <c r="R5" s="1"/>
      <c r="S5" s="1">
        <v>7.666666666666667</v>
      </c>
      <c r="T5" s="1">
        <v>9</v>
      </c>
      <c r="U5" s="1"/>
      <c r="V5" s="1"/>
      <c r="W5" s="1"/>
      <c r="X5" s="1">
        <v>8.6666666666666661</v>
      </c>
      <c r="Y5" s="1"/>
      <c r="Z5" s="1"/>
      <c r="AA5" s="1"/>
      <c r="AB5" s="1">
        <v>6.666666666666667</v>
      </c>
      <c r="AC5" s="1">
        <v>7.666666666666667</v>
      </c>
      <c r="AD5" s="1"/>
      <c r="AE5" s="1">
        <v>6.333333333333333</v>
      </c>
      <c r="AF5" s="1"/>
      <c r="AG5" s="1">
        <v>7.666666666666667</v>
      </c>
    </row>
    <row r="6" spans="1:34" x14ac:dyDescent="0.2">
      <c r="A6">
        <v>5</v>
      </c>
      <c r="B6">
        <v>2</v>
      </c>
      <c r="C6">
        <v>4</v>
      </c>
      <c r="D6">
        <v>1</v>
      </c>
      <c r="E6">
        <v>10</v>
      </c>
      <c r="F6" t="s">
        <v>12</v>
      </c>
      <c r="G6">
        <v>4</v>
      </c>
      <c r="H6">
        <v>4</v>
      </c>
      <c r="I6">
        <v>0</v>
      </c>
      <c r="J6">
        <v>2</v>
      </c>
      <c r="K6">
        <v>0</v>
      </c>
      <c r="L6">
        <f t="shared" si="0"/>
        <v>10</v>
      </c>
      <c r="M6" s="1" cm="1">
        <f t="array" ref="M6">INDEX(Analysis!$AN$2:$AR$17,Players!B6,Players!D6)</f>
        <v>9.5</v>
      </c>
      <c r="N6" s="1" cm="1">
        <f t="array" ref="N6">INDEX(Analysis!$AR$2:$AU$17,Players!B6,5-Players!D6)</f>
        <v>7.55555555555555</v>
      </c>
      <c r="O6" s="1">
        <f t="shared" si="1"/>
        <v>17.05555555555555</v>
      </c>
      <c r="P6" s="5">
        <v>1</v>
      </c>
      <c r="Q6" s="1"/>
      <c r="R6" s="1"/>
      <c r="S6" s="1">
        <v>8</v>
      </c>
      <c r="T6" s="1">
        <v>9</v>
      </c>
      <c r="U6" s="1"/>
      <c r="V6" s="1"/>
      <c r="W6" s="1"/>
      <c r="X6" s="1">
        <v>8</v>
      </c>
      <c r="Y6" s="1"/>
      <c r="Z6" s="1"/>
      <c r="AA6" s="1"/>
      <c r="AB6" s="1">
        <v>5</v>
      </c>
      <c r="AC6" s="1">
        <v>10</v>
      </c>
      <c r="AD6" s="1"/>
      <c r="AE6" s="1">
        <v>10</v>
      </c>
      <c r="AF6" s="1"/>
      <c r="AG6" s="1">
        <v>8.3333333333333339</v>
      </c>
      <c r="AH6" s="1">
        <f>STDEV(Q6:AF6)</f>
        <v>1.8618986725025244</v>
      </c>
    </row>
    <row r="7" spans="1:34" x14ac:dyDescent="0.2">
      <c r="A7">
        <v>6</v>
      </c>
      <c r="B7">
        <v>2</v>
      </c>
      <c r="C7">
        <v>4</v>
      </c>
      <c r="D7">
        <v>2</v>
      </c>
      <c r="E7">
        <v>6</v>
      </c>
      <c r="F7" t="s">
        <v>13</v>
      </c>
      <c r="G7">
        <v>4</v>
      </c>
      <c r="H7">
        <v>2</v>
      </c>
      <c r="I7">
        <v>0</v>
      </c>
      <c r="J7">
        <v>0</v>
      </c>
      <c r="K7">
        <v>0</v>
      </c>
      <c r="L7">
        <f t="shared" si="0"/>
        <v>6</v>
      </c>
      <c r="M7" s="1" cm="1">
        <f t="array" ref="M7">INDEX(Analysis!$AN$2:$AR$17,Players!B7,Players!D7)</f>
        <v>10.277777777777699</v>
      </c>
      <c r="N7" s="1" cm="1">
        <f t="array" ref="N7">INDEX(Analysis!$AR$2:$AU$17,Players!B7,5-Players!D7)</f>
        <v>7.5</v>
      </c>
      <c r="O7" s="1">
        <f t="shared" si="1"/>
        <v>17.7777777777777</v>
      </c>
      <c r="P7" s="5">
        <v>2</v>
      </c>
      <c r="Q7" s="1"/>
      <c r="R7" s="1"/>
      <c r="S7" s="1">
        <v>5</v>
      </c>
      <c r="T7" s="1">
        <v>10</v>
      </c>
      <c r="U7" s="1"/>
      <c r="V7" s="1"/>
      <c r="W7" s="1"/>
      <c r="X7" s="1">
        <v>8</v>
      </c>
      <c r="Y7" s="1"/>
      <c r="Z7" s="1"/>
      <c r="AA7" s="1"/>
      <c r="AB7" s="1">
        <v>5</v>
      </c>
      <c r="AC7" s="1">
        <v>6</v>
      </c>
      <c r="AD7" s="1"/>
      <c r="AE7" s="1">
        <v>4</v>
      </c>
      <c r="AF7" s="1"/>
      <c r="AG7" s="1">
        <v>6.333333333333333</v>
      </c>
      <c r="AH7" s="1">
        <f t="shared" ref="AH7:AH8" si="2">STDEV(Q7:AF7)</f>
        <v>2.2509257354845511</v>
      </c>
    </row>
    <row r="8" spans="1:34" x14ac:dyDescent="0.2">
      <c r="A8">
        <v>7</v>
      </c>
      <c r="B8">
        <v>2</v>
      </c>
      <c r="C8">
        <v>4</v>
      </c>
      <c r="D8">
        <v>3</v>
      </c>
      <c r="E8">
        <v>7</v>
      </c>
      <c r="F8" t="s">
        <v>14</v>
      </c>
      <c r="G8">
        <v>2</v>
      </c>
      <c r="H8">
        <v>2</v>
      </c>
      <c r="I8">
        <v>3</v>
      </c>
      <c r="J8">
        <v>0</v>
      </c>
      <c r="K8">
        <v>0</v>
      </c>
      <c r="L8">
        <f t="shared" si="0"/>
        <v>7</v>
      </c>
      <c r="M8" s="1" cm="1">
        <f t="array" ref="M8">INDEX(Analysis!$AN$2:$AR$17,Players!B8,Players!D8)</f>
        <v>10.499999999999901</v>
      </c>
      <c r="N8" s="1" cm="1">
        <f t="array" ref="N8">INDEX(Analysis!$AR$2:$AU$17,Players!B8,5-Players!D8)</f>
        <v>9.375</v>
      </c>
      <c r="O8" s="1">
        <f t="shared" si="1"/>
        <v>19.874999999999901</v>
      </c>
      <c r="P8" s="5">
        <v>3</v>
      </c>
      <c r="Q8" s="1"/>
      <c r="R8" s="1"/>
      <c r="S8" s="1">
        <v>10</v>
      </c>
      <c r="T8" s="1">
        <v>8</v>
      </c>
      <c r="U8" s="1"/>
      <c r="V8" s="1"/>
      <c r="W8" s="1"/>
      <c r="X8" s="1">
        <v>10</v>
      </c>
      <c r="Y8" s="1"/>
      <c r="Z8" s="1"/>
      <c r="AA8" s="1"/>
      <c r="AB8" s="1">
        <v>10</v>
      </c>
      <c r="AC8" s="1">
        <v>7</v>
      </c>
      <c r="AD8" s="1"/>
      <c r="AE8" s="1">
        <v>5</v>
      </c>
      <c r="AF8" s="1"/>
      <c r="AG8" s="1">
        <v>8.3333333333333339</v>
      </c>
      <c r="AH8" s="1">
        <f t="shared" si="2"/>
        <v>2.0655911179772883</v>
      </c>
    </row>
    <row r="9" spans="1:34" x14ac:dyDescent="0.2">
      <c r="A9">
        <v>8</v>
      </c>
      <c r="B9">
        <v>2</v>
      </c>
      <c r="C9">
        <v>4</v>
      </c>
      <c r="D9">
        <v>4</v>
      </c>
      <c r="E9">
        <v>7</v>
      </c>
      <c r="F9" t="s">
        <v>158</v>
      </c>
      <c r="G9">
        <v>3</v>
      </c>
      <c r="H9">
        <v>2</v>
      </c>
      <c r="I9">
        <v>0</v>
      </c>
      <c r="J9">
        <v>0</v>
      </c>
      <c r="K9">
        <v>2</v>
      </c>
      <c r="L9">
        <f t="shared" si="0"/>
        <v>7</v>
      </c>
      <c r="M9" s="1" cm="1">
        <f t="array" ref="M9">INDEX(Analysis!$AN$2:$AR$17,Players!B9,Players!D9)</f>
        <v>6.5833333333333304</v>
      </c>
      <c r="N9" s="1" cm="1">
        <f t="array" ref="N9">INDEX(Analysis!$AR$2:$AU$17,Players!B9,5-Players!D9)</f>
        <v>7.55555555555555</v>
      </c>
      <c r="O9" s="1">
        <f t="shared" si="1"/>
        <v>14.13888888888888</v>
      </c>
      <c r="P9" s="5">
        <v>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4" x14ac:dyDescent="0.2">
      <c r="A10">
        <v>9</v>
      </c>
      <c r="B10">
        <v>3</v>
      </c>
      <c r="C10">
        <v>3</v>
      </c>
      <c r="D10">
        <v>1</v>
      </c>
      <c r="E10">
        <v>8</v>
      </c>
      <c r="F10" t="s">
        <v>164</v>
      </c>
      <c r="G10">
        <v>0</v>
      </c>
      <c r="H10">
        <v>6</v>
      </c>
      <c r="I10">
        <v>2</v>
      </c>
      <c r="J10">
        <v>0</v>
      </c>
      <c r="K10">
        <v>0</v>
      </c>
      <c r="L10">
        <f t="shared" si="0"/>
        <v>8</v>
      </c>
      <c r="M10" s="1" cm="1">
        <f t="array" ref="M10">INDEX(Analysis!$AN$2:$AR$17,Players!B10,Players!D10)</f>
        <v>10.9230769230769</v>
      </c>
      <c r="N10" s="1" cm="1">
        <f t="array" ref="N10">INDEX(Analysis!$AR$2:$AU$17,Players!B10,5-Players!D10)</f>
        <v>8.4615384615384599</v>
      </c>
      <c r="O10" s="1">
        <f t="shared" si="1"/>
        <v>19.384615384615358</v>
      </c>
      <c r="P10" s="4">
        <v>4</v>
      </c>
      <c r="Q10" s="1">
        <v>7.25</v>
      </c>
      <c r="R10" s="1">
        <v>7.5</v>
      </c>
      <c r="S10" s="1"/>
      <c r="T10" s="1"/>
      <c r="U10" s="1">
        <v>7.5</v>
      </c>
      <c r="V10" s="1">
        <v>8.75</v>
      </c>
      <c r="W10" s="1">
        <v>8.25</v>
      </c>
      <c r="X10" s="1"/>
      <c r="Y10" s="1">
        <v>7.5</v>
      </c>
      <c r="Z10" s="1">
        <v>8.5</v>
      </c>
      <c r="AA10" s="1">
        <v>7.25</v>
      </c>
      <c r="AB10" s="1"/>
      <c r="AC10" s="1"/>
      <c r="AD10" s="1">
        <v>8</v>
      </c>
      <c r="AE10" s="1"/>
      <c r="AF10" s="1">
        <v>6.75</v>
      </c>
      <c r="AG10" s="1">
        <v>7.7249999999999996</v>
      </c>
    </row>
    <row r="11" spans="1:34" x14ac:dyDescent="0.2">
      <c r="A11">
        <v>10</v>
      </c>
      <c r="B11">
        <v>3</v>
      </c>
      <c r="C11">
        <v>3</v>
      </c>
      <c r="D11">
        <v>2</v>
      </c>
      <c r="E11">
        <v>5</v>
      </c>
      <c r="F11" t="s">
        <v>14</v>
      </c>
      <c r="G11">
        <v>2</v>
      </c>
      <c r="H11">
        <v>2</v>
      </c>
      <c r="I11">
        <v>1</v>
      </c>
      <c r="J11">
        <v>0</v>
      </c>
      <c r="K11">
        <v>0</v>
      </c>
      <c r="L11">
        <f t="shared" si="0"/>
        <v>5</v>
      </c>
      <c r="M11" s="1" cm="1">
        <f t="array" ref="M11">INDEX(Analysis!$AN$2:$AR$17,Players!B11,Players!D11)</f>
        <v>10.9401709401709</v>
      </c>
      <c r="N11" s="1" cm="1">
        <f t="array" ref="N11">INDEX(Analysis!$AR$2:$AU$17,Players!B11,5-Players!D11)</f>
        <v>7.3076923076922995</v>
      </c>
      <c r="O11" s="1">
        <f t="shared" si="1"/>
        <v>18.247863247863201</v>
      </c>
      <c r="P11" s="5">
        <v>1</v>
      </c>
      <c r="Q11" s="1">
        <v>10</v>
      </c>
      <c r="R11" s="1">
        <v>10</v>
      </c>
      <c r="S11" s="1"/>
      <c r="T11" s="1"/>
      <c r="U11" s="1">
        <v>7</v>
      </c>
      <c r="V11" s="1">
        <v>10</v>
      </c>
      <c r="W11" s="1">
        <v>7</v>
      </c>
      <c r="X11" s="1"/>
      <c r="Y11" s="1">
        <v>8</v>
      </c>
      <c r="Z11" s="1">
        <v>9</v>
      </c>
      <c r="AA11" s="1">
        <v>10</v>
      </c>
      <c r="AB11" s="1"/>
      <c r="AC11" s="1"/>
      <c r="AD11" s="1">
        <v>7</v>
      </c>
      <c r="AE11" s="1"/>
      <c r="AF11" s="1">
        <v>6</v>
      </c>
      <c r="AG11" s="1">
        <v>8.4</v>
      </c>
      <c r="AH11" s="1">
        <f t="shared" ref="AH11:AH14" si="3">STDEV(Q11:AF11)</f>
        <v>1.5776212754932302</v>
      </c>
    </row>
    <row r="12" spans="1:34" x14ac:dyDescent="0.2">
      <c r="A12">
        <v>11</v>
      </c>
      <c r="B12">
        <v>3</v>
      </c>
      <c r="C12">
        <v>3</v>
      </c>
      <c r="D12">
        <v>3</v>
      </c>
      <c r="E12">
        <v>10</v>
      </c>
      <c r="F12" t="s">
        <v>165</v>
      </c>
      <c r="G12">
        <v>0</v>
      </c>
      <c r="H12">
        <v>8</v>
      </c>
      <c r="I12">
        <v>0</v>
      </c>
      <c r="J12">
        <v>0</v>
      </c>
      <c r="K12">
        <v>2</v>
      </c>
      <c r="L12">
        <f t="shared" si="0"/>
        <v>10</v>
      </c>
      <c r="M12" s="1" cm="1">
        <f t="array" ref="M12">INDEX(Analysis!$AN$2:$AR$17,Players!B12,Players!D12)</f>
        <v>10.1538461538461</v>
      </c>
      <c r="N12" s="1" cm="1">
        <f t="array" ref="N12">INDEX(Analysis!$AR$2:$AU$17,Players!B12,5-Players!D12)</f>
        <v>9.8717948717948705</v>
      </c>
      <c r="O12" s="1">
        <f t="shared" si="1"/>
        <v>20.025641025640972</v>
      </c>
      <c r="P12" s="5">
        <v>2</v>
      </c>
      <c r="Q12" s="1">
        <v>7</v>
      </c>
      <c r="R12" s="1">
        <v>6</v>
      </c>
      <c r="S12" s="1"/>
      <c r="T12" s="1"/>
      <c r="U12" s="1">
        <v>8</v>
      </c>
      <c r="V12" s="1">
        <v>7</v>
      </c>
      <c r="W12" s="1">
        <v>9</v>
      </c>
      <c r="X12" s="1"/>
      <c r="Y12" s="1">
        <v>10</v>
      </c>
      <c r="Z12" s="1">
        <v>10</v>
      </c>
      <c r="AA12" s="1">
        <v>7</v>
      </c>
      <c r="AB12" s="1"/>
      <c r="AC12" s="1"/>
      <c r="AD12" s="1">
        <v>6</v>
      </c>
      <c r="AE12" s="1"/>
      <c r="AF12" s="1">
        <v>4</v>
      </c>
      <c r="AG12" s="1">
        <v>7.4</v>
      </c>
      <c r="AH12" s="1">
        <f t="shared" si="3"/>
        <v>1.8973665961010269</v>
      </c>
    </row>
    <row r="13" spans="1:34" x14ac:dyDescent="0.2">
      <c r="A13">
        <v>12</v>
      </c>
      <c r="B13">
        <v>3</v>
      </c>
      <c r="C13">
        <v>3</v>
      </c>
      <c r="D13">
        <v>4</v>
      </c>
      <c r="M13" s="1"/>
      <c r="N13" s="1"/>
      <c r="O13" s="1"/>
      <c r="P13" s="5">
        <v>3</v>
      </c>
      <c r="Q13" s="1">
        <v>6</v>
      </c>
      <c r="R13" s="1">
        <v>7</v>
      </c>
      <c r="S13" s="1"/>
      <c r="T13" s="1"/>
      <c r="U13" s="1">
        <v>10</v>
      </c>
      <c r="V13" s="1">
        <v>9</v>
      </c>
      <c r="W13" s="1">
        <v>10</v>
      </c>
      <c r="X13" s="1"/>
      <c r="Y13" s="1">
        <v>5</v>
      </c>
      <c r="Z13" s="1">
        <v>7</v>
      </c>
      <c r="AA13" s="1">
        <v>6</v>
      </c>
      <c r="AB13" s="1"/>
      <c r="AC13" s="1"/>
      <c r="AD13" s="1">
        <v>9</v>
      </c>
      <c r="AE13" s="1"/>
      <c r="AF13" s="1">
        <v>7</v>
      </c>
      <c r="AG13" s="1">
        <v>7.6</v>
      </c>
      <c r="AH13" s="1">
        <f t="shared" si="3"/>
        <v>1.7763883459298964</v>
      </c>
    </row>
    <row r="14" spans="1:34" x14ac:dyDescent="0.2">
      <c r="A14">
        <v>13</v>
      </c>
      <c r="B14">
        <v>4</v>
      </c>
      <c r="C14">
        <v>3</v>
      </c>
      <c r="D14">
        <v>1</v>
      </c>
      <c r="E14">
        <v>9</v>
      </c>
      <c r="F14" t="s">
        <v>165</v>
      </c>
      <c r="G14">
        <v>1</v>
      </c>
      <c r="H14">
        <v>8</v>
      </c>
      <c r="I14">
        <v>0</v>
      </c>
      <c r="J14">
        <v>0</v>
      </c>
      <c r="K14">
        <v>0</v>
      </c>
      <c r="L14">
        <f t="shared" si="0"/>
        <v>9</v>
      </c>
      <c r="M14" s="1" cm="1">
        <f t="array" ref="M14">INDEX(Analysis!$AN$2:$AR$17,Players!B14,Players!D14)</f>
        <v>11.25</v>
      </c>
      <c r="N14" s="1" cm="1">
        <f t="array" ref="N14">INDEX(Analysis!$AR$2:$AU$17,Players!B14,5-Players!D14)</f>
        <v>7.4545454545454506</v>
      </c>
      <c r="O14" s="1">
        <f t="shared" si="1"/>
        <v>18.70454545454545</v>
      </c>
      <c r="P14" s="5">
        <v>4</v>
      </c>
      <c r="Q14" s="1">
        <v>6</v>
      </c>
      <c r="R14" s="1">
        <v>7</v>
      </c>
      <c r="S14" s="1"/>
      <c r="T14" s="1"/>
      <c r="U14" s="1">
        <v>5</v>
      </c>
      <c r="V14" s="1">
        <v>9</v>
      </c>
      <c r="W14" s="1">
        <v>7</v>
      </c>
      <c r="X14" s="1"/>
      <c r="Y14" s="1">
        <v>7</v>
      </c>
      <c r="Z14" s="1">
        <v>8</v>
      </c>
      <c r="AA14" s="1">
        <v>6</v>
      </c>
      <c r="AB14" s="1"/>
      <c r="AC14" s="1"/>
      <c r="AD14" s="1">
        <v>10</v>
      </c>
      <c r="AE14" s="1"/>
      <c r="AF14" s="1">
        <v>10</v>
      </c>
      <c r="AG14" s="1">
        <v>7.5</v>
      </c>
      <c r="AH14" s="1">
        <f t="shared" si="3"/>
        <v>1.7159383568311668</v>
      </c>
    </row>
    <row r="15" spans="1:34" x14ac:dyDescent="0.2">
      <c r="A15">
        <v>14</v>
      </c>
      <c r="B15">
        <v>4</v>
      </c>
      <c r="C15">
        <v>3</v>
      </c>
      <c r="D15">
        <v>2</v>
      </c>
      <c r="E15">
        <v>10</v>
      </c>
      <c r="F15" t="s">
        <v>164</v>
      </c>
      <c r="G15">
        <v>1</v>
      </c>
      <c r="H15">
        <v>6</v>
      </c>
      <c r="I15">
        <v>1</v>
      </c>
      <c r="J15">
        <v>0</v>
      </c>
      <c r="K15">
        <v>2</v>
      </c>
      <c r="L15">
        <f t="shared" si="0"/>
        <v>10</v>
      </c>
      <c r="M15" s="1" cm="1">
        <f t="array" ref="M15">INDEX(Analysis!$AN$2:$AR$17,Players!B15,Players!D15)</f>
        <v>9.3181818181818095</v>
      </c>
      <c r="N15" s="1" cm="1">
        <f t="array" ref="N15">INDEX(Analysis!$AR$2:$AU$17,Players!B15,5-Players!D15)</f>
        <v>10.303030303030301</v>
      </c>
      <c r="O15" s="1">
        <f t="shared" si="1"/>
        <v>19.62121212121211</v>
      </c>
      <c r="P15" s="4" t="s">
        <v>174</v>
      </c>
      <c r="Q15" s="1">
        <v>7.25</v>
      </c>
      <c r="R15" s="1">
        <v>7.5</v>
      </c>
      <c r="S15" s="1">
        <v>7.666666666666667</v>
      </c>
      <c r="T15" s="1">
        <v>9</v>
      </c>
      <c r="U15" s="1">
        <v>7.5</v>
      </c>
      <c r="V15" s="1">
        <v>8.75</v>
      </c>
      <c r="W15" s="1">
        <v>8.25</v>
      </c>
      <c r="X15" s="1">
        <v>8.6666666666666661</v>
      </c>
      <c r="Y15" s="1">
        <v>7.5</v>
      </c>
      <c r="Z15" s="1">
        <v>8.5</v>
      </c>
      <c r="AA15" s="1">
        <v>7.25</v>
      </c>
      <c r="AB15" s="1">
        <v>6.666666666666667</v>
      </c>
      <c r="AC15" s="1">
        <v>7.666666666666667</v>
      </c>
      <c r="AD15" s="1">
        <v>8</v>
      </c>
      <c r="AE15" s="1">
        <v>6.333333333333333</v>
      </c>
      <c r="AF15" s="1">
        <v>6.75</v>
      </c>
      <c r="AG15" s="1">
        <v>7.7068965517241379</v>
      </c>
    </row>
    <row r="16" spans="1:34" x14ac:dyDescent="0.2">
      <c r="A16">
        <v>15</v>
      </c>
      <c r="B16">
        <v>4</v>
      </c>
      <c r="C16">
        <v>3</v>
      </c>
      <c r="D16">
        <v>3</v>
      </c>
      <c r="E16">
        <v>8</v>
      </c>
      <c r="F16" t="s">
        <v>14</v>
      </c>
      <c r="G16">
        <v>1</v>
      </c>
      <c r="H16">
        <v>4</v>
      </c>
      <c r="I16">
        <v>1</v>
      </c>
      <c r="J16">
        <v>2</v>
      </c>
      <c r="K16">
        <v>0</v>
      </c>
      <c r="L16">
        <f t="shared" si="0"/>
        <v>8</v>
      </c>
      <c r="M16" s="1" cm="1">
        <f t="array" ref="M16">INDEX(Analysis!$AN$2:$AR$17,Players!B16,Players!D16)</f>
        <v>7.8333333333333304</v>
      </c>
      <c r="N16" s="1" cm="1">
        <f t="array" ref="N16">INDEX(Analysis!$AR$2:$AU$17,Players!B16,5-Players!D16)</f>
        <v>8.21969696969696</v>
      </c>
      <c r="O16" s="1">
        <f t="shared" si="1"/>
        <v>16.05303030303029</v>
      </c>
    </row>
    <row r="17" spans="1:34" x14ac:dyDescent="0.2">
      <c r="A17">
        <v>16</v>
      </c>
      <c r="B17">
        <v>4</v>
      </c>
      <c r="C17">
        <v>3</v>
      </c>
      <c r="D17">
        <v>4</v>
      </c>
      <c r="M17" s="1"/>
      <c r="N17" s="1"/>
      <c r="O17" s="1"/>
      <c r="P17" s="6" t="s">
        <v>179</v>
      </c>
      <c r="Q17" s="6" t="s">
        <v>175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x14ac:dyDescent="0.2">
      <c r="A18">
        <v>17</v>
      </c>
      <c r="B18">
        <v>5</v>
      </c>
      <c r="C18">
        <v>4</v>
      </c>
      <c r="D18">
        <v>1</v>
      </c>
      <c r="E18">
        <v>7</v>
      </c>
      <c r="F18" t="s">
        <v>165</v>
      </c>
      <c r="G18">
        <v>3</v>
      </c>
      <c r="H18">
        <v>4</v>
      </c>
      <c r="I18">
        <v>0</v>
      </c>
      <c r="J18">
        <v>0</v>
      </c>
      <c r="K18">
        <v>0</v>
      </c>
      <c r="L18">
        <f t="shared" si="0"/>
        <v>7</v>
      </c>
      <c r="M18" s="1" cm="1">
        <f t="array" ref="M18">INDEX(Analysis!$AN$2:$AR$17,Players!B18,Players!D18)</f>
        <v>7.6470588235294104</v>
      </c>
      <c r="N18" s="1" cm="1">
        <f t="array" ref="N18">INDEX(Analysis!$AR$2:$AU$17,Players!B18,5-Players!D18)</f>
        <v>8.4523809523809508</v>
      </c>
      <c r="O18" s="1">
        <f t="shared" si="1"/>
        <v>16.099439775910362</v>
      </c>
      <c r="P18" s="6" t="s">
        <v>173</v>
      </c>
      <c r="Q18" s="1">
        <v>1</v>
      </c>
      <c r="R18" s="1">
        <v>2</v>
      </c>
      <c r="S18" s="1">
        <v>3</v>
      </c>
      <c r="T18" s="1">
        <v>4</v>
      </c>
      <c r="U18" s="1">
        <v>5</v>
      </c>
      <c r="V18" s="1">
        <v>6</v>
      </c>
      <c r="W18" s="1">
        <v>7</v>
      </c>
      <c r="X18" s="1">
        <v>8</v>
      </c>
      <c r="Y18" s="1">
        <v>9</v>
      </c>
      <c r="Z18" s="1">
        <v>10</v>
      </c>
      <c r="AA18" s="1">
        <v>11</v>
      </c>
      <c r="AB18" s="1">
        <v>12</v>
      </c>
      <c r="AC18" s="1">
        <v>13</v>
      </c>
      <c r="AD18" s="1">
        <v>14</v>
      </c>
      <c r="AE18" s="1">
        <v>15</v>
      </c>
      <c r="AF18" s="1">
        <v>16</v>
      </c>
      <c r="AG18" s="1" t="s">
        <v>174</v>
      </c>
    </row>
    <row r="19" spans="1:34" x14ac:dyDescent="0.2">
      <c r="A19">
        <v>18</v>
      </c>
      <c r="B19">
        <v>5</v>
      </c>
      <c r="C19">
        <v>4</v>
      </c>
      <c r="D19">
        <v>2</v>
      </c>
      <c r="E19">
        <v>8</v>
      </c>
      <c r="F19" t="s">
        <v>164</v>
      </c>
      <c r="G19">
        <v>2</v>
      </c>
      <c r="H19">
        <v>2</v>
      </c>
      <c r="I19">
        <v>2</v>
      </c>
      <c r="J19">
        <v>0</v>
      </c>
      <c r="K19">
        <v>2</v>
      </c>
      <c r="L19">
        <f t="shared" si="0"/>
        <v>8</v>
      </c>
      <c r="M19" s="1" cm="1">
        <f t="array" ref="M19">INDEX(Analysis!$AN$2:$AR$17,Players!B19,Players!D19)</f>
        <v>10.952380952380899</v>
      </c>
      <c r="N19" s="1" cm="1">
        <f t="array" ref="N19">INDEX(Analysis!$AR$2:$AU$17,Players!B19,5-Players!D19)</f>
        <v>8.0672268907563005</v>
      </c>
      <c r="O19" s="1">
        <f t="shared" si="1"/>
        <v>19.019607843137202</v>
      </c>
      <c r="P19" s="7">
        <v>3</v>
      </c>
      <c r="Q19" s="1"/>
      <c r="R19" s="1"/>
      <c r="S19" s="1">
        <v>10.672364672364631</v>
      </c>
      <c r="T19" s="1">
        <v>9.4671717171717145</v>
      </c>
      <c r="U19" s="1"/>
      <c r="V19" s="1"/>
      <c r="W19" s="1"/>
      <c r="X19" s="1">
        <v>9.491582491582486</v>
      </c>
      <c r="Y19" s="1"/>
      <c r="Z19" s="1"/>
      <c r="AA19" s="1"/>
      <c r="AB19" s="1">
        <v>9.841269841269785</v>
      </c>
      <c r="AC19" s="1">
        <v>8.6959336959336895</v>
      </c>
      <c r="AD19" s="1"/>
      <c r="AE19" s="1">
        <v>10.346986346986325</v>
      </c>
      <c r="AF19" s="1"/>
      <c r="AG19" s="1">
        <v>9.7525514608847708</v>
      </c>
    </row>
    <row r="20" spans="1:34" x14ac:dyDescent="0.2">
      <c r="A20">
        <v>19</v>
      </c>
      <c r="B20">
        <v>5</v>
      </c>
      <c r="C20">
        <v>4</v>
      </c>
      <c r="D20">
        <v>3</v>
      </c>
      <c r="E20">
        <v>10</v>
      </c>
      <c r="F20" t="s">
        <v>14</v>
      </c>
      <c r="G20">
        <v>3</v>
      </c>
      <c r="H20">
        <v>4</v>
      </c>
      <c r="I20">
        <v>1</v>
      </c>
      <c r="J20">
        <v>2</v>
      </c>
      <c r="K20">
        <v>0</v>
      </c>
      <c r="L20">
        <f t="shared" si="0"/>
        <v>10</v>
      </c>
      <c r="M20" s="1" cm="1">
        <f t="array" ref="M20">INDEX(Analysis!$AN$2:$AR$17,Players!B20,Players!D20)</f>
        <v>8.125</v>
      </c>
      <c r="N20" s="1" cm="1">
        <f t="array" ref="N20">INDEX(Analysis!$AR$2:$AU$17,Players!B20,5-Players!D20)</f>
        <v>10.952380952380899</v>
      </c>
      <c r="O20" s="1">
        <f t="shared" si="1"/>
        <v>19.077380952380899</v>
      </c>
      <c r="P20" s="8">
        <v>1</v>
      </c>
      <c r="Q20" s="1"/>
      <c r="R20" s="1"/>
      <c r="S20" s="1">
        <v>10.9230769230769</v>
      </c>
      <c r="T20" s="1">
        <v>11.25</v>
      </c>
      <c r="U20" s="1"/>
      <c r="V20" s="1"/>
      <c r="W20" s="1"/>
      <c r="X20" s="1">
        <v>11.1111111111111</v>
      </c>
      <c r="Y20" s="1"/>
      <c r="Z20" s="1"/>
      <c r="AA20" s="1"/>
      <c r="AB20" s="1">
        <v>10.277777777777699</v>
      </c>
      <c r="AC20" s="1">
        <v>9.2890442890442806</v>
      </c>
      <c r="AD20" s="1"/>
      <c r="AE20" s="1">
        <v>11.2554112554112</v>
      </c>
      <c r="AF20" s="1"/>
      <c r="AG20" s="1">
        <v>10.684403559403529</v>
      </c>
      <c r="AH20" s="1">
        <f>STDEV(Q20:AF20)</f>
        <v>0.77425647577364554</v>
      </c>
    </row>
    <row r="21" spans="1:34" x14ac:dyDescent="0.2">
      <c r="A21">
        <v>20</v>
      </c>
      <c r="B21">
        <v>5</v>
      </c>
      <c r="C21">
        <v>4</v>
      </c>
      <c r="D21">
        <v>4</v>
      </c>
      <c r="E21">
        <v>5</v>
      </c>
      <c r="F21" t="s">
        <v>167</v>
      </c>
      <c r="G21">
        <v>1</v>
      </c>
      <c r="H21">
        <v>4</v>
      </c>
      <c r="I21">
        <v>0</v>
      </c>
      <c r="J21">
        <v>0</v>
      </c>
      <c r="K21">
        <v>0</v>
      </c>
      <c r="L21">
        <f t="shared" si="0"/>
        <v>5</v>
      </c>
      <c r="M21" s="1" cm="1">
        <f t="array" ref="M21">INDEX(Analysis!$AN$2:$AR$17,Players!B21,Players!D21)</f>
        <v>6.1029411764705799</v>
      </c>
      <c r="N21" s="1" cm="1">
        <f t="array" ref="N21">INDEX(Analysis!$AR$2:$AU$17,Players!B21,5-Players!D21)</f>
        <v>6.4583333333333304</v>
      </c>
      <c r="O21" s="1">
        <f t="shared" si="1"/>
        <v>12.56127450980391</v>
      </c>
      <c r="P21" s="8">
        <v>2</v>
      </c>
      <c r="Q21" s="1"/>
      <c r="R21" s="1"/>
      <c r="S21" s="1">
        <v>10.9401709401709</v>
      </c>
      <c r="T21" s="1">
        <v>9.3181818181818095</v>
      </c>
      <c r="U21" s="1"/>
      <c r="V21" s="1"/>
      <c r="W21" s="1"/>
      <c r="X21" s="1">
        <v>8.5606060606060588</v>
      </c>
      <c r="Y21" s="1"/>
      <c r="Z21" s="1"/>
      <c r="AA21" s="1"/>
      <c r="AB21" s="1">
        <v>8.9682539682539595</v>
      </c>
      <c r="AC21" s="1">
        <v>7.7777777777777697</v>
      </c>
      <c r="AD21" s="1"/>
      <c r="AE21" s="1">
        <v>10.606060606060602</v>
      </c>
      <c r="AF21" s="1"/>
      <c r="AG21" s="1">
        <v>9.3618418618418495</v>
      </c>
      <c r="AH21" s="1">
        <f t="shared" ref="AH21:AH22" si="4">STDEV(Q21:AF21)</f>
        <v>1.2122094228275482</v>
      </c>
    </row>
    <row r="22" spans="1:34" x14ac:dyDescent="0.2">
      <c r="A22">
        <v>21</v>
      </c>
      <c r="B22">
        <v>6</v>
      </c>
      <c r="C22">
        <v>4</v>
      </c>
      <c r="D22">
        <v>1</v>
      </c>
      <c r="E22">
        <v>10</v>
      </c>
      <c r="F22" t="s">
        <v>158</v>
      </c>
      <c r="G22">
        <v>0</v>
      </c>
      <c r="H22">
        <v>8</v>
      </c>
      <c r="I22">
        <v>2</v>
      </c>
      <c r="J22">
        <v>0</v>
      </c>
      <c r="K22">
        <v>0</v>
      </c>
      <c r="L22">
        <f t="shared" si="0"/>
        <v>10</v>
      </c>
      <c r="M22" s="1" cm="1">
        <f t="array" ref="M22">INDEX(Analysis!$AN$2:$AR$17,Players!B22,Players!D22)</f>
        <v>9.5833333333333304</v>
      </c>
      <c r="N22" s="1" cm="1">
        <f t="array" ref="N22">INDEX(Analysis!$AR$2:$AU$17,Players!B22,5-Players!D22)</f>
        <v>5.5</v>
      </c>
      <c r="O22" s="1">
        <f t="shared" si="1"/>
        <v>15.08333333333333</v>
      </c>
      <c r="P22" s="8">
        <v>3</v>
      </c>
      <c r="Q22" s="1"/>
      <c r="R22" s="1"/>
      <c r="S22" s="1">
        <v>10.1538461538461</v>
      </c>
      <c r="T22" s="1">
        <v>7.8333333333333304</v>
      </c>
      <c r="U22" s="1"/>
      <c r="V22" s="1"/>
      <c r="W22" s="1"/>
      <c r="X22" s="1">
        <v>8.803030303030301</v>
      </c>
      <c r="Y22" s="1"/>
      <c r="Z22" s="1"/>
      <c r="AA22" s="1"/>
      <c r="AB22" s="1">
        <v>10.277777777777699</v>
      </c>
      <c r="AC22" s="1">
        <v>9.0209790209790199</v>
      </c>
      <c r="AD22" s="1"/>
      <c r="AE22" s="1">
        <v>9.17948717948717</v>
      </c>
      <c r="AF22" s="1"/>
      <c r="AG22" s="1">
        <v>9.2114089614089369</v>
      </c>
      <c r="AH22" s="1">
        <f t="shared" si="4"/>
        <v>0.9086779893780712</v>
      </c>
    </row>
    <row r="23" spans="1:34" x14ac:dyDescent="0.2">
      <c r="A23">
        <v>22</v>
      </c>
      <c r="B23">
        <v>6</v>
      </c>
      <c r="C23">
        <v>4</v>
      </c>
      <c r="D23">
        <v>2</v>
      </c>
      <c r="E23">
        <v>7</v>
      </c>
      <c r="F23" t="s">
        <v>12</v>
      </c>
      <c r="G23">
        <v>3</v>
      </c>
      <c r="H23">
        <v>2</v>
      </c>
      <c r="I23">
        <v>0</v>
      </c>
      <c r="J23">
        <v>0</v>
      </c>
      <c r="K23">
        <v>2</v>
      </c>
      <c r="L23">
        <f t="shared" si="0"/>
        <v>7</v>
      </c>
      <c r="M23" s="1" cm="1">
        <f t="array" ref="M23">INDEX(Analysis!$AN$2:$AR$17,Players!B23,Players!D23)</f>
        <v>10.3333333333333</v>
      </c>
      <c r="N23" s="1" cm="1">
        <f t="array" ref="N23">INDEX(Analysis!$AR$2:$AU$17,Players!B23,5-Players!D23)</f>
        <v>8.4935897435897409</v>
      </c>
      <c r="O23" s="1">
        <f t="shared" si="1"/>
        <v>18.826923076923041</v>
      </c>
      <c r="P23" s="8">
        <v>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4" x14ac:dyDescent="0.2">
      <c r="A24">
        <v>23</v>
      </c>
      <c r="B24">
        <v>6</v>
      </c>
      <c r="C24">
        <v>4</v>
      </c>
      <c r="D24">
        <v>3</v>
      </c>
      <c r="E24">
        <v>9</v>
      </c>
      <c r="F24" t="s">
        <v>13</v>
      </c>
      <c r="G24">
        <v>2</v>
      </c>
      <c r="H24">
        <v>4</v>
      </c>
      <c r="I24">
        <v>3</v>
      </c>
      <c r="J24">
        <v>0</v>
      </c>
      <c r="K24">
        <v>0</v>
      </c>
      <c r="L24">
        <f t="shared" si="0"/>
        <v>9</v>
      </c>
      <c r="M24" s="1" cm="1">
        <f t="array" ref="M24">INDEX(Analysis!$AN$2:$AR$17,Players!B24,Players!D24)</f>
        <v>9.3846153846153797</v>
      </c>
      <c r="N24" s="1" cm="1">
        <f t="array" ref="N24">INDEX(Analysis!$AR$2:$AU$17,Players!B24,5-Players!D24)</f>
        <v>10.288461538461499</v>
      </c>
      <c r="O24" s="1">
        <f t="shared" si="1"/>
        <v>19.673076923076877</v>
      </c>
      <c r="P24" s="7">
        <v>4</v>
      </c>
      <c r="Q24" s="1">
        <v>9.6507352941176432</v>
      </c>
      <c r="R24" s="1">
        <v>9.2152777777777324</v>
      </c>
      <c r="S24" s="1"/>
      <c r="T24" s="1"/>
      <c r="U24" s="1">
        <v>8.206845238095223</v>
      </c>
      <c r="V24" s="1">
        <v>9.3445512820512704</v>
      </c>
      <c r="W24" s="1">
        <v>9.8928571428571228</v>
      </c>
      <c r="X24" s="1"/>
      <c r="Y24" s="1">
        <v>8.8643790849673181</v>
      </c>
      <c r="Z24" s="1">
        <v>9.6796953046952616</v>
      </c>
      <c r="AA24" s="1">
        <v>9.6523892773892683</v>
      </c>
      <c r="AB24" s="1"/>
      <c r="AC24" s="1"/>
      <c r="AD24" s="1">
        <v>8.7083333333333268</v>
      </c>
      <c r="AE24" s="1"/>
      <c r="AF24" s="1">
        <v>10.229166666666607</v>
      </c>
      <c r="AG24" s="1">
        <v>9.3444230401950783</v>
      </c>
    </row>
    <row r="25" spans="1:34" x14ac:dyDescent="0.2">
      <c r="A25">
        <v>24</v>
      </c>
      <c r="B25">
        <v>6</v>
      </c>
      <c r="C25">
        <v>4</v>
      </c>
      <c r="D25">
        <v>4</v>
      </c>
      <c r="E25">
        <v>9</v>
      </c>
      <c r="F25" t="s">
        <v>14</v>
      </c>
      <c r="G25">
        <v>1</v>
      </c>
      <c r="H25">
        <v>6</v>
      </c>
      <c r="I25">
        <v>0</v>
      </c>
      <c r="J25">
        <v>2</v>
      </c>
      <c r="K25">
        <v>0</v>
      </c>
      <c r="L25">
        <f t="shared" si="0"/>
        <v>9</v>
      </c>
      <c r="M25" s="1" cm="1">
        <f t="array" ref="M25">INDEX(Analysis!$AN$2:$AR$17,Players!B25,Players!D25)</f>
        <v>8.0769230769230695</v>
      </c>
      <c r="N25" s="1" cm="1">
        <f t="array" ref="N25">INDEX(Analysis!$AR$2:$AU$17,Players!B25,5-Players!D25)</f>
        <v>9.7435897435897409</v>
      </c>
      <c r="O25" s="1">
        <f t="shared" si="1"/>
        <v>17.82051282051281</v>
      </c>
      <c r="P25" s="8">
        <v>1</v>
      </c>
      <c r="Q25" s="1">
        <v>9.9621212121212093</v>
      </c>
      <c r="R25" s="1">
        <v>9.5</v>
      </c>
      <c r="S25" s="1"/>
      <c r="T25" s="1"/>
      <c r="U25" s="1">
        <v>7.6470588235294104</v>
      </c>
      <c r="V25" s="1">
        <v>9.5833333333333304</v>
      </c>
      <c r="W25" s="1">
        <v>10.3333333333333</v>
      </c>
      <c r="X25" s="1"/>
      <c r="Y25" s="1">
        <v>9.2745098039215605</v>
      </c>
      <c r="Z25" s="1">
        <v>11.145104895104801</v>
      </c>
      <c r="AA25" s="1">
        <v>10.1223776223776</v>
      </c>
      <c r="AB25" s="1"/>
      <c r="AC25" s="1"/>
      <c r="AD25" s="1">
        <v>9.9999999999999893</v>
      </c>
      <c r="AE25" s="1"/>
      <c r="AF25" s="1">
        <v>10.4166666666666</v>
      </c>
      <c r="AG25" s="1">
        <v>9.7984505690387795</v>
      </c>
      <c r="AH25" s="1">
        <f t="shared" ref="AH25:AH28" si="5">STDEV(Q25:AF25)</f>
        <v>0.92450924594168793</v>
      </c>
    </row>
    <row r="26" spans="1:34" x14ac:dyDescent="0.2">
      <c r="A26">
        <v>25</v>
      </c>
      <c r="B26">
        <v>7</v>
      </c>
      <c r="C26">
        <v>4</v>
      </c>
      <c r="D26">
        <v>1</v>
      </c>
      <c r="E26">
        <v>7</v>
      </c>
      <c r="F26" t="s">
        <v>164</v>
      </c>
      <c r="G26">
        <v>3</v>
      </c>
      <c r="H26">
        <v>4</v>
      </c>
      <c r="I26">
        <v>0</v>
      </c>
      <c r="J26">
        <v>0</v>
      </c>
      <c r="K26">
        <v>0</v>
      </c>
      <c r="L26">
        <f t="shared" si="0"/>
        <v>7</v>
      </c>
      <c r="M26" s="1" cm="1">
        <f t="array" ref="M26">INDEX(Analysis!$AN$2:$AR$17,Players!B26,Players!D26)</f>
        <v>10.3333333333333</v>
      </c>
      <c r="N26" s="1" cm="1">
        <f t="array" ref="N26">INDEX(Analysis!$AR$2:$AU$17,Players!B26,5-Players!D26)</f>
        <v>4.8571428571428497</v>
      </c>
      <c r="O26" s="1">
        <f t="shared" si="1"/>
        <v>15.190476190476151</v>
      </c>
      <c r="P26" s="8">
        <v>2</v>
      </c>
      <c r="Q26" s="1">
        <v>9.5454545454545396</v>
      </c>
      <c r="R26" s="1">
        <v>10.277777777777699</v>
      </c>
      <c r="S26" s="1"/>
      <c r="T26" s="1"/>
      <c r="U26" s="1">
        <v>10.952380952380899</v>
      </c>
      <c r="V26" s="1">
        <v>10.3333333333333</v>
      </c>
      <c r="W26" s="1">
        <v>9.0476190476190403</v>
      </c>
      <c r="X26" s="1"/>
      <c r="Y26" s="1">
        <v>9.5</v>
      </c>
      <c r="Z26" s="1">
        <v>10.2110389610389</v>
      </c>
      <c r="AA26" s="1">
        <v>9.8333333333333286</v>
      </c>
      <c r="AB26" s="1"/>
      <c r="AC26" s="1"/>
      <c r="AD26" s="1">
        <v>8.4285714285714199</v>
      </c>
      <c r="AE26" s="1"/>
      <c r="AF26" s="1">
        <v>10.4166666666666</v>
      </c>
      <c r="AG26" s="1">
        <v>9.8546176046175713</v>
      </c>
      <c r="AH26" s="1">
        <f t="shared" si="5"/>
        <v>0.74258525962403921</v>
      </c>
    </row>
    <row r="27" spans="1:34" x14ac:dyDescent="0.2">
      <c r="A27">
        <v>26</v>
      </c>
      <c r="B27">
        <v>7</v>
      </c>
      <c r="C27">
        <v>4</v>
      </c>
      <c r="D27">
        <v>2</v>
      </c>
      <c r="E27">
        <v>9</v>
      </c>
      <c r="F27" t="s">
        <v>167</v>
      </c>
      <c r="G27">
        <v>4</v>
      </c>
      <c r="H27">
        <v>2</v>
      </c>
      <c r="I27">
        <v>1</v>
      </c>
      <c r="J27">
        <v>0</v>
      </c>
      <c r="K27">
        <v>2</v>
      </c>
      <c r="L27">
        <f t="shared" si="0"/>
        <v>9</v>
      </c>
      <c r="M27" s="1" cm="1">
        <f t="array" ref="M27">INDEX(Analysis!$AN$2:$AR$17,Players!B27,Players!D27)</f>
        <v>9.0476190476190403</v>
      </c>
      <c r="N27" s="1" cm="1">
        <f t="array" ref="N27">INDEX(Analysis!$AR$2:$AU$17,Players!B27,5-Players!D27)</f>
        <v>9.2222222222222214</v>
      </c>
      <c r="O27" s="1">
        <f t="shared" si="1"/>
        <v>18.269841269841262</v>
      </c>
      <c r="P27" s="8">
        <v>3</v>
      </c>
      <c r="Q27" s="1">
        <v>9.8529411764705799</v>
      </c>
      <c r="R27" s="1">
        <v>10.499999999999901</v>
      </c>
      <c r="S27" s="1"/>
      <c r="T27" s="1"/>
      <c r="U27" s="1">
        <v>8.125</v>
      </c>
      <c r="V27" s="1">
        <v>9.3846153846153797</v>
      </c>
      <c r="W27" s="1">
        <v>9.8571428571428505</v>
      </c>
      <c r="X27" s="1"/>
      <c r="Y27" s="1">
        <v>8.1862745098039209</v>
      </c>
      <c r="Z27" s="1">
        <v>8.434065934065929</v>
      </c>
      <c r="AA27" s="1">
        <v>9.7435897435897409</v>
      </c>
      <c r="AB27" s="1"/>
      <c r="AC27" s="1"/>
      <c r="AD27" s="1">
        <v>8.21428571428571</v>
      </c>
      <c r="AE27" s="1"/>
      <c r="AF27" s="1">
        <v>11.749999999999901</v>
      </c>
      <c r="AG27" s="1">
        <v>9.4047915319973914</v>
      </c>
      <c r="AH27" s="1">
        <f t="shared" si="5"/>
        <v>1.1880141162793438</v>
      </c>
    </row>
    <row r="28" spans="1:34" x14ac:dyDescent="0.2">
      <c r="A28">
        <v>27</v>
      </c>
      <c r="B28">
        <v>7</v>
      </c>
      <c r="C28">
        <v>4</v>
      </c>
      <c r="D28">
        <v>3</v>
      </c>
      <c r="E28">
        <v>10</v>
      </c>
      <c r="F28" t="s">
        <v>14</v>
      </c>
      <c r="G28">
        <v>1</v>
      </c>
      <c r="H28">
        <v>6</v>
      </c>
      <c r="I28">
        <v>1</v>
      </c>
      <c r="J28">
        <v>2</v>
      </c>
      <c r="K28">
        <v>0</v>
      </c>
      <c r="L28">
        <f t="shared" si="0"/>
        <v>10</v>
      </c>
      <c r="M28" s="1" cm="1">
        <f t="array" ref="M28">INDEX(Analysis!$AN$2:$AR$17,Players!B28,Players!D28)</f>
        <v>9.8571428571428505</v>
      </c>
      <c r="N28" s="1" cm="1">
        <f t="array" ref="N28">INDEX(Analysis!$AR$2:$AU$17,Players!B28,5-Players!D28)</f>
        <v>6.8888888888888804</v>
      </c>
      <c r="O28" s="1">
        <f t="shared" si="1"/>
        <v>16.746031746031733</v>
      </c>
      <c r="P28" s="8">
        <v>4</v>
      </c>
      <c r="Q28" s="1">
        <v>9.2424242424242404</v>
      </c>
      <c r="R28" s="1">
        <v>6.5833333333333304</v>
      </c>
      <c r="S28" s="1"/>
      <c r="T28" s="1"/>
      <c r="U28" s="1">
        <v>6.1029411764705799</v>
      </c>
      <c r="V28" s="1">
        <v>8.0769230769230695</v>
      </c>
      <c r="W28" s="1">
        <v>10.3333333333333</v>
      </c>
      <c r="X28" s="1"/>
      <c r="Y28" s="1">
        <v>8.4967320261437891</v>
      </c>
      <c r="Z28" s="1">
        <v>8.9285714285714199</v>
      </c>
      <c r="AA28" s="1">
        <v>8.9102564102564088</v>
      </c>
      <c r="AB28" s="1"/>
      <c r="AC28" s="1"/>
      <c r="AD28" s="1">
        <v>8.1904761904761898</v>
      </c>
      <c r="AE28" s="1"/>
      <c r="AF28" s="1">
        <v>8.3333333333333304</v>
      </c>
      <c r="AG28" s="1">
        <v>8.3198324551265657</v>
      </c>
      <c r="AH28" s="1">
        <f t="shared" si="5"/>
        <v>1.2320612746144752</v>
      </c>
    </row>
    <row r="29" spans="1:34" x14ac:dyDescent="0.2">
      <c r="A29">
        <v>28</v>
      </c>
      <c r="B29">
        <v>7</v>
      </c>
      <c r="C29">
        <v>4</v>
      </c>
      <c r="D29">
        <v>4</v>
      </c>
      <c r="E29">
        <v>7</v>
      </c>
      <c r="F29" t="s">
        <v>165</v>
      </c>
      <c r="G29">
        <v>5</v>
      </c>
      <c r="H29">
        <v>2</v>
      </c>
      <c r="I29">
        <v>0</v>
      </c>
      <c r="J29">
        <v>0</v>
      </c>
      <c r="K29">
        <v>0</v>
      </c>
      <c r="L29">
        <f t="shared" si="0"/>
        <v>7</v>
      </c>
      <c r="M29" s="1" cm="1">
        <f t="array" ref="M29">INDEX(Analysis!$AN$2:$AR$17,Players!B29,Players!D29)</f>
        <v>10.3333333333333</v>
      </c>
      <c r="N29" s="1" cm="1">
        <f t="array" ref="N29">INDEX(Analysis!$AR$2:$AU$17,Players!B29,5-Players!D29)</f>
        <v>10.9047619047619</v>
      </c>
      <c r="O29" s="1">
        <f t="shared" si="1"/>
        <v>21.238095238095198</v>
      </c>
      <c r="P29" s="7" t="s">
        <v>174</v>
      </c>
      <c r="Q29" s="1">
        <v>9.6507352941176432</v>
      </c>
      <c r="R29" s="1">
        <v>9.2152777777777324</v>
      </c>
      <c r="S29" s="1">
        <v>10.672364672364631</v>
      </c>
      <c r="T29" s="1">
        <v>9.4671717171717145</v>
      </c>
      <c r="U29" s="1">
        <v>8.206845238095223</v>
      </c>
      <c r="V29" s="1">
        <v>9.3445512820512704</v>
      </c>
      <c r="W29" s="1">
        <v>9.8928571428571228</v>
      </c>
      <c r="X29" s="1">
        <v>9.491582491582486</v>
      </c>
      <c r="Y29" s="1">
        <v>8.8643790849673181</v>
      </c>
      <c r="Z29" s="1">
        <v>9.6796953046952616</v>
      </c>
      <c r="AA29" s="1">
        <v>9.6523892773892683</v>
      </c>
      <c r="AB29" s="1">
        <v>9.841269841269785</v>
      </c>
      <c r="AC29" s="1">
        <v>8.6959336959336895</v>
      </c>
      <c r="AD29" s="1">
        <v>8.7083333333333268</v>
      </c>
      <c r="AE29" s="1">
        <v>10.346986346986325</v>
      </c>
      <c r="AF29" s="1">
        <v>10.229166666666607</v>
      </c>
      <c r="AG29" s="1">
        <v>9.4710835845470509</v>
      </c>
    </row>
    <row r="30" spans="1:34" x14ac:dyDescent="0.2">
      <c r="A30">
        <v>29</v>
      </c>
      <c r="B30">
        <v>8</v>
      </c>
      <c r="C30">
        <v>3</v>
      </c>
      <c r="D30">
        <v>1</v>
      </c>
      <c r="E30">
        <v>8</v>
      </c>
      <c r="F30" t="s">
        <v>14</v>
      </c>
      <c r="G30">
        <v>2</v>
      </c>
      <c r="H30">
        <v>4</v>
      </c>
      <c r="I30">
        <v>2</v>
      </c>
      <c r="J30">
        <v>0</v>
      </c>
      <c r="K30">
        <v>0</v>
      </c>
      <c r="L30">
        <f t="shared" si="0"/>
        <v>8</v>
      </c>
      <c r="M30" s="1" cm="1">
        <f t="array" ref="M30">INDEX(Analysis!$AN$2:$AR$17,Players!B30,Players!D30)</f>
        <v>11.1111111111111</v>
      </c>
      <c r="N30" s="1" cm="1">
        <f t="array" ref="N30">INDEX(Analysis!$AR$2:$AU$17,Players!B30,5-Players!D30)</f>
        <v>7.1515151515151496</v>
      </c>
      <c r="O30" s="1">
        <f t="shared" si="1"/>
        <v>18.262626262626249</v>
      </c>
    </row>
    <row r="31" spans="1:34" x14ac:dyDescent="0.2">
      <c r="A31">
        <v>30</v>
      </c>
      <c r="B31">
        <v>8</v>
      </c>
      <c r="C31">
        <v>3</v>
      </c>
      <c r="D31">
        <v>2</v>
      </c>
      <c r="E31">
        <v>8</v>
      </c>
      <c r="F31" t="s">
        <v>13</v>
      </c>
      <c r="G31">
        <v>4</v>
      </c>
      <c r="H31">
        <v>2</v>
      </c>
      <c r="I31">
        <v>0</v>
      </c>
      <c r="J31">
        <v>0</v>
      </c>
      <c r="K31">
        <v>2</v>
      </c>
      <c r="L31">
        <f t="shared" si="0"/>
        <v>8</v>
      </c>
      <c r="M31" s="1" cm="1">
        <f t="array" ref="M31">INDEX(Analysis!$AN$2:$AR$17,Players!B31,Players!D31)</f>
        <v>8.5606060606060588</v>
      </c>
      <c r="N31" s="1" cm="1">
        <f t="array" ref="N31">INDEX(Analysis!$AR$2:$AU$17,Players!B31,5-Players!D31)</f>
        <v>10</v>
      </c>
      <c r="O31" s="1">
        <f t="shared" si="1"/>
        <v>18.560606060606059</v>
      </c>
      <c r="P31" s="3" t="s">
        <v>178</v>
      </c>
      <c r="Q31" s="3" t="s">
        <v>175</v>
      </c>
    </row>
    <row r="32" spans="1:34" x14ac:dyDescent="0.2">
      <c r="A32">
        <v>31</v>
      </c>
      <c r="B32">
        <v>8</v>
      </c>
      <c r="C32">
        <v>3</v>
      </c>
      <c r="D32">
        <v>3</v>
      </c>
      <c r="E32">
        <v>10</v>
      </c>
      <c r="F32" t="s">
        <v>12</v>
      </c>
      <c r="G32">
        <v>5</v>
      </c>
      <c r="H32">
        <v>2</v>
      </c>
      <c r="I32">
        <v>1</v>
      </c>
      <c r="J32">
        <v>2</v>
      </c>
      <c r="K32">
        <v>0</v>
      </c>
      <c r="L32">
        <f t="shared" si="0"/>
        <v>10</v>
      </c>
      <c r="M32" s="1" cm="1">
        <f t="array" ref="M32">INDEX(Analysis!$AN$2:$AR$17,Players!B32,Players!D32)</f>
        <v>8.803030303030301</v>
      </c>
      <c r="N32" s="1" cm="1">
        <f t="array" ref="N32">INDEX(Analysis!$AR$2:$AU$17,Players!B32,5-Players!D32)</f>
        <v>8.7676767676767593</v>
      </c>
      <c r="O32" s="1">
        <f t="shared" si="1"/>
        <v>17.570707070707059</v>
      </c>
      <c r="P32" s="3" t="s">
        <v>173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  <c r="AA32">
        <v>11</v>
      </c>
      <c r="AB32">
        <v>12</v>
      </c>
      <c r="AC32">
        <v>13</v>
      </c>
      <c r="AD32">
        <v>14</v>
      </c>
      <c r="AE32">
        <v>15</v>
      </c>
      <c r="AF32">
        <v>16</v>
      </c>
      <c r="AG32" t="s">
        <v>174</v>
      </c>
    </row>
    <row r="33" spans="1:43" x14ac:dyDescent="0.2">
      <c r="A33">
        <v>32</v>
      </c>
      <c r="B33">
        <v>8</v>
      </c>
      <c r="C33">
        <v>3</v>
      </c>
      <c r="D33">
        <v>4</v>
      </c>
      <c r="M33" s="1"/>
      <c r="N33" s="1"/>
      <c r="O33" s="1"/>
      <c r="P33" s="4">
        <v>3</v>
      </c>
      <c r="Q33" s="1"/>
      <c r="R33" s="1"/>
      <c r="S33" s="1">
        <v>8.5470085470085433</v>
      </c>
      <c r="T33" s="1">
        <v>8.6590909090909047</v>
      </c>
      <c r="U33" s="1"/>
      <c r="V33" s="1"/>
      <c r="W33" s="1"/>
      <c r="X33" s="1">
        <v>8.6397306397306366</v>
      </c>
      <c r="Y33" s="1"/>
      <c r="Z33" s="1"/>
      <c r="AA33" s="1"/>
      <c r="AB33" s="1">
        <v>8.6640211640211433</v>
      </c>
      <c r="AC33" s="1">
        <v>7.1872571872571838</v>
      </c>
      <c r="AD33" s="1"/>
      <c r="AE33" s="1">
        <v>9.6209346209345927</v>
      </c>
      <c r="AF33" s="1"/>
      <c r="AG33" s="1">
        <v>8.5530071780071673</v>
      </c>
    </row>
    <row r="34" spans="1:43" x14ac:dyDescent="0.2">
      <c r="A34">
        <v>33</v>
      </c>
      <c r="B34">
        <v>9</v>
      </c>
      <c r="C34">
        <v>4</v>
      </c>
      <c r="D34">
        <v>1</v>
      </c>
      <c r="E34">
        <v>8</v>
      </c>
      <c r="F34" t="s">
        <v>13</v>
      </c>
      <c r="G34">
        <v>4</v>
      </c>
      <c r="H34">
        <v>0</v>
      </c>
      <c r="I34">
        <v>2</v>
      </c>
      <c r="J34">
        <v>2</v>
      </c>
      <c r="K34">
        <v>0</v>
      </c>
      <c r="L34">
        <f t="shared" si="0"/>
        <v>8</v>
      </c>
      <c r="M34" s="1" cm="1">
        <f t="array" ref="M34">INDEX(Analysis!$AN$2:$AR$17,Players!B34,Players!D34)</f>
        <v>9.2745098039215605</v>
      </c>
      <c r="N34" s="1" cm="1">
        <f t="array" ref="N34">INDEX(Analysis!$AR$2:$AU$17,Players!B34,5-Players!D34)</f>
        <v>5</v>
      </c>
      <c r="O34" s="1">
        <f t="shared" si="1"/>
        <v>14.274509803921561</v>
      </c>
      <c r="P34" s="5">
        <v>1</v>
      </c>
      <c r="Q34" s="1"/>
      <c r="R34" s="1"/>
      <c r="S34" s="1">
        <v>8.4615384615384599</v>
      </c>
      <c r="T34" s="1">
        <v>7.4545454545454506</v>
      </c>
      <c r="U34" s="1"/>
      <c r="V34" s="1"/>
      <c r="W34" s="1"/>
      <c r="X34" s="1">
        <v>7.1515151515151496</v>
      </c>
      <c r="Y34" s="1"/>
      <c r="Z34" s="1"/>
      <c r="AA34" s="1"/>
      <c r="AB34" s="1">
        <v>7.3015873015873005</v>
      </c>
      <c r="AC34" s="1">
        <v>7.0959595959595898</v>
      </c>
      <c r="AD34" s="1"/>
      <c r="AE34" s="1">
        <v>8.2400932400932305</v>
      </c>
      <c r="AF34" s="1"/>
      <c r="AG34" s="1">
        <v>7.6175398675398638</v>
      </c>
      <c r="AH34" s="1">
        <f>STDEV(Q34:AF34)</f>
        <v>0.58575157645477116</v>
      </c>
    </row>
    <row r="35" spans="1:43" x14ac:dyDescent="0.2">
      <c r="A35">
        <v>34</v>
      </c>
      <c r="B35">
        <v>9</v>
      </c>
      <c r="C35">
        <v>4</v>
      </c>
      <c r="D35">
        <v>2</v>
      </c>
      <c r="E35">
        <v>10</v>
      </c>
      <c r="F35" t="s">
        <v>14</v>
      </c>
      <c r="G35">
        <v>0</v>
      </c>
      <c r="H35">
        <v>8</v>
      </c>
      <c r="I35">
        <v>2</v>
      </c>
      <c r="J35">
        <v>0</v>
      </c>
      <c r="K35">
        <v>0</v>
      </c>
      <c r="L35">
        <f t="shared" si="0"/>
        <v>10</v>
      </c>
      <c r="M35" s="1" cm="1">
        <f t="array" ref="M35">INDEX(Analysis!$AN$2:$AR$17,Players!B35,Players!D35)</f>
        <v>9.5</v>
      </c>
      <c r="N35" s="1" cm="1">
        <f t="array" ref="N35">INDEX(Analysis!$AR$2:$AU$17,Players!B35,5-Players!D35)</f>
        <v>8.8888888888888786</v>
      </c>
      <c r="O35" s="1">
        <f t="shared" si="1"/>
        <v>18.388888888888879</v>
      </c>
      <c r="P35" s="5">
        <v>2</v>
      </c>
      <c r="Q35" s="1"/>
      <c r="R35" s="1"/>
      <c r="S35" s="1">
        <v>7.3076923076922995</v>
      </c>
      <c r="T35" s="1">
        <v>10.303030303030301</v>
      </c>
      <c r="U35" s="1"/>
      <c r="V35" s="1"/>
      <c r="W35" s="1"/>
      <c r="X35" s="1">
        <v>10</v>
      </c>
      <c r="Y35" s="1"/>
      <c r="Z35" s="1"/>
      <c r="AA35" s="1"/>
      <c r="AB35" s="1">
        <v>10.357142857142801</v>
      </c>
      <c r="AC35" s="1">
        <v>6.9444444444444393</v>
      </c>
      <c r="AD35" s="1"/>
      <c r="AE35" s="1">
        <v>9.1575091575091498</v>
      </c>
      <c r="AF35" s="1"/>
      <c r="AG35" s="1">
        <v>9.0116365116364978</v>
      </c>
      <c r="AH35" s="1">
        <f t="shared" ref="AH35:AH36" si="6">STDEV(Q35:AF35)</f>
        <v>1.526626041767198</v>
      </c>
      <c r="AJ35" s="16" t="s">
        <v>183</v>
      </c>
      <c r="AK35" s="16" t="s">
        <v>182</v>
      </c>
      <c r="AL35" s="15" t="s">
        <v>180</v>
      </c>
      <c r="AM35" s="15"/>
      <c r="AN35" s="15" t="s">
        <v>181</v>
      </c>
      <c r="AO35" s="15"/>
      <c r="AP35" s="15" t="s">
        <v>184</v>
      </c>
      <c r="AQ35" s="15"/>
    </row>
    <row r="36" spans="1:43" x14ac:dyDescent="0.2">
      <c r="A36">
        <v>35</v>
      </c>
      <c r="B36">
        <v>9</v>
      </c>
      <c r="C36">
        <v>4</v>
      </c>
      <c r="D36">
        <v>3</v>
      </c>
      <c r="E36">
        <v>5</v>
      </c>
      <c r="F36" t="s">
        <v>12</v>
      </c>
      <c r="G36">
        <v>5</v>
      </c>
      <c r="H36">
        <v>0</v>
      </c>
      <c r="I36">
        <v>0</v>
      </c>
      <c r="J36">
        <v>0</v>
      </c>
      <c r="K36">
        <v>0</v>
      </c>
      <c r="L36">
        <f t="shared" si="0"/>
        <v>5</v>
      </c>
      <c r="M36" s="1" cm="1">
        <f t="array" ref="M36">INDEX(Analysis!$AN$2:$AR$17,Players!B36,Players!D36)</f>
        <v>8.1862745098039209</v>
      </c>
      <c r="N36" s="1" cm="1">
        <f t="array" ref="N36">INDEX(Analysis!$AR$2:$AU$17,Players!B36,5-Players!D36)</f>
        <v>10.5555555555555</v>
      </c>
      <c r="O36" s="1">
        <f t="shared" si="1"/>
        <v>18.741830065359423</v>
      </c>
      <c r="P36" s="5">
        <v>3</v>
      </c>
      <c r="Q36" s="1"/>
      <c r="R36" s="1"/>
      <c r="S36" s="1">
        <v>9.8717948717948705</v>
      </c>
      <c r="T36" s="1">
        <v>8.21969696969696</v>
      </c>
      <c r="U36" s="1"/>
      <c r="V36" s="1"/>
      <c r="W36" s="1"/>
      <c r="X36" s="1">
        <v>8.7676767676767593</v>
      </c>
      <c r="Y36" s="1"/>
      <c r="Z36" s="1"/>
      <c r="AA36" s="1"/>
      <c r="AB36" s="1">
        <v>8.3333333333333304</v>
      </c>
      <c r="AC36" s="1">
        <v>7.5213675213675204</v>
      </c>
      <c r="AD36" s="1"/>
      <c r="AE36" s="1">
        <v>11.4652014652014</v>
      </c>
      <c r="AF36" s="1"/>
      <c r="AG36" s="1">
        <v>9.0298451548451411</v>
      </c>
      <c r="AH36" s="1">
        <f t="shared" si="6"/>
        <v>1.4230632816288236</v>
      </c>
      <c r="AJ36" s="17"/>
      <c r="AK36" s="17"/>
      <c r="AL36" s="11" t="s">
        <v>185</v>
      </c>
      <c r="AM36" s="11" t="s">
        <v>186</v>
      </c>
      <c r="AN36" s="11" t="s">
        <v>185</v>
      </c>
      <c r="AO36" s="11" t="s">
        <v>186</v>
      </c>
      <c r="AP36" s="11" t="s">
        <v>185</v>
      </c>
      <c r="AQ36" s="11" t="s">
        <v>186</v>
      </c>
    </row>
    <row r="37" spans="1:43" x14ac:dyDescent="0.2">
      <c r="A37">
        <v>36</v>
      </c>
      <c r="B37">
        <v>9</v>
      </c>
      <c r="C37">
        <v>4</v>
      </c>
      <c r="D37">
        <v>4</v>
      </c>
      <c r="E37">
        <v>7</v>
      </c>
      <c r="F37" t="s">
        <v>158</v>
      </c>
      <c r="G37">
        <v>3</v>
      </c>
      <c r="H37">
        <v>2</v>
      </c>
      <c r="I37">
        <v>0</v>
      </c>
      <c r="J37">
        <v>0</v>
      </c>
      <c r="K37">
        <v>2</v>
      </c>
      <c r="L37">
        <f t="shared" si="0"/>
        <v>7</v>
      </c>
      <c r="M37" s="1" cm="1">
        <f t="array" ref="M37">INDEX(Analysis!$AN$2:$AR$17,Players!B37,Players!D37)</f>
        <v>8.4967320261437891</v>
      </c>
      <c r="N37" s="1" cm="1">
        <f t="array" ref="N37">INDEX(Analysis!$AR$2:$AU$17,Players!B37,5-Players!D37)</f>
        <v>7.7745098039215597</v>
      </c>
      <c r="O37" s="1">
        <f t="shared" si="1"/>
        <v>16.27124183006535</v>
      </c>
      <c r="P37" s="5">
        <v>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2">
        <v>4</v>
      </c>
      <c r="AK37" s="9">
        <v>1</v>
      </c>
      <c r="AL37" s="18">
        <v>9.7984505690387795</v>
      </c>
      <c r="AM37" s="10">
        <v>0.92450924594168793</v>
      </c>
      <c r="AN37" s="18">
        <v>6.1072616925558076</v>
      </c>
      <c r="AO37" s="10">
        <v>1.5581134144181543</v>
      </c>
      <c r="AP37" s="19">
        <v>8.4</v>
      </c>
      <c r="AQ37" s="10">
        <v>1.5776212754932302</v>
      </c>
    </row>
    <row r="38" spans="1:43" x14ac:dyDescent="0.2">
      <c r="A38">
        <v>37</v>
      </c>
      <c r="B38">
        <v>10</v>
      </c>
      <c r="C38">
        <v>4</v>
      </c>
      <c r="D38">
        <v>1</v>
      </c>
      <c r="E38">
        <v>9</v>
      </c>
      <c r="F38" t="s">
        <v>165</v>
      </c>
      <c r="G38">
        <v>0</v>
      </c>
      <c r="H38">
        <v>8</v>
      </c>
      <c r="I38">
        <v>1</v>
      </c>
      <c r="J38">
        <v>0</v>
      </c>
      <c r="K38">
        <v>0</v>
      </c>
      <c r="L38">
        <f t="shared" si="0"/>
        <v>9</v>
      </c>
      <c r="M38" s="1" cm="1">
        <f t="array" ref="M38">INDEX(Analysis!$AN$2:$AR$17,Players!B38,Players!D38)</f>
        <v>11.145104895104801</v>
      </c>
      <c r="N38" s="1" cm="1">
        <f t="array" ref="N38">INDEX(Analysis!$AR$2:$AU$17,Players!B38,5-Players!D38)</f>
        <v>7.8896103896103895</v>
      </c>
      <c r="O38" s="1">
        <f t="shared" si="1"/>
        <v>19.03471528471519</v>
      </c>
      <c r="P38" s="4">
        <v>4</v>
      </c>
      <c r="Q38" s="1">
        <v>7.1412655971479451</v>
      </c>
      <c r="R38" s="1">
        <v>7.996527777777775</v>
      </c>
      <c r="S38" s="1"/>
      <c r="T38" s="1"/>
      <c r="U38" s="1">
        <v>8.4825805322128698</v>
      </c>
      <c r="V38" s="1">
        <v>8.5064102564102448</v>
      </c>
      <c r="W38" s="1">
        <v>7.968253968253963</v>
      </c>
      <c r="X38" s="1"/>
      <c r="Y38" s="1">
        <v>8.0547385620914849</v>
      </c>
      <c r="Z38" s="1">
        <v>7.6301823176823147</v>
      </c>
      <c r="AA38" s="1">
        <v>7.3668414918414848</v>
      </c>
      <c r="AB38" s="1"/>
      <c r="AC38" s="1"/>
      <c r="AD38" s="1">
        <v>9.1011904761904638</v>
      </c>
      <c r="AE38" s="1"/>
      <c r="AF38" s="1">
        <v>7.6770833333333268</v>
      </c>
      <c r="AG38" s="1">
        <v>7.9925074312941877</v>
      </c>
      <c r="AJ38" s="13"/>
      <c r="AK38" s="9">
        <v>2</v>
      </c>
      <c r="AL38" s="10">
        <v>9.8546176046175713</v>
      </c>
      <c r="AM38" s="10">
        <v>0.74258525962403921</v>
      </c>
      <c r="AN38" s="10">
        <v>8.375776347835167</v>
      </c>
      <c r="AO38" s="10">
        <v>0.58986688121813724</v>
      </c>
      <c r="AP38" s="20">
        <v>7.4</v>
      </c>
      <c r="AQ38" s="10">
        <v>1.8973665961010269</v>
      </c>
    </row>
    <row r="39" spans="1:43" x14ac:dyDescent="0.2">
      <c r="A39">
        <v>38</v>
      </c>
      <c r="B39">
        <v>10</v>
      </c>
      <c r="C39">
        <v>4</v>
      </c>
      <c r="D39">
        <v>2</v>
      </c>
      <c r="E39">
        <v>10</v>
      </c>
      <c r="F39" t="s">
        <v>164</v>
      </c>
      <c r="G39">
        <v>4</v>
      </c>
      <c r="H39">
        <v>4</v>
      </c>
      <c r="I39">
        <v>0</v>
      </c>
      <c r="J39">
        <v>0</v>
      </c>
      <c r="K39">
        <v>2</v>
      </c>
      <c r="L39">
        <f t="shared" si="0"/>
        <v>10</v>
      </c>
      <c r="M39" s="1" cm="1">
        <f t="array" ref="M39">INDEX(Analysis!$AN$2:$AR$17,Players!B39,Players!D39)</f>
        <v>10.2110389610389</v>
      </c>
      <c r="N39" s="1" cm="1">
        <f t="array" ref="N39">INDEX(Analysis!$AR$2:$AU$17,Players!B39,5-Players!D39)</f>
        <v>7.9632867132867098</v>
      </c>
      <c r="O39" s="1">
        <f t="shared" si="1"/>
        <v>18.174325674325608</v>
      </c>
      <c r="P39" s="5">
        <v>1</v>
      </c>
      <c r="Q39" s="1">
        <v>6.9607843137254903</v>
      </c>
      <c r="R39" s="1">
        <v>7.55555555555555</v>
      </c>
      <c r="S39" s="1"/>
      <c r="T39" s="1"/>
      <c r="U39" s="1">
        <v>8.4523809523809508</v>
      </c>
      <c r="V39" s="1">
        <v>5.5</v>
      </c>
      <c r="W39" s="1">
        <v>4.8571428571428497</v>
      </c>
      <c r="X39" s="1"/>
      <c r="Y39" s="1">
        <v>5</v>
      </c>
      <c r="Z39" s="1">
        <v>7.8896103896103895</v>
      </c>
      <c r="AA39" s="1">
        <v>3.6666666666666599</v>
      </c>
      <c r="AB39" s="1"/>
      <c r="AC39" s="1"/>
      <c r="AD39" s="1">
        <v>6.1904761904761898</v>
      </c>
      <c r="AE39" s="1"/>
      <c r="AF39" s="1">
        <v>5</v>
      </c>
      <c r="AG39" s="1">
        <v>6.1072616925558076</v>
      </c>
      <c r="AH39" s="1">
        <f t="shared" ref="AH39:AH42" si="7">STDEV(Q39:AF39)</f>
        <v>1.5581134144181543</v>
      </c>
      <c r="AJ39" s="13"/>
      <c r="AK39" s="9">
        <v>3</v>
      </c>
      <c r="AL39" s="10">
        <v>9.4047915319973914</v>
      </c>
      <c r="AM39" s="10">
        <v>1.1880141162793438</v>
      </c>
      <c r="AN39" s="10">
        <v>8.5697566322566132</v>
      </c>
      <c r="AO39" s="10">
        <v>1.7866718542200344</v>
      </c>
      <c r="AP39" s="20">
        <v>7.6</v>
      </c>
      <c r="AQ39" s="10">
        <v>1.7763883459298964</v>
      </c>
    </row>
    <row r="40" spans="1:43" x14ac:dyDescent="0.2">
      <c r="A40">
        <v>39</v>
      </c>
      <c r="B40">
        <v>10</v>
      </c>
      <c r="C40">
        <v>4</v>
      </c>
      <c r="D40">
        <v>3</v>
      </c>
      <c r="E40">
        <v>7</v>
      </c>
      <c r="F40" t="s">
        <v>14</v>
      </c>
      <c r="G40">
        <v>1</v>
      </c>
      <c r="H40">
        <v>6</v>
      </c>
      <c r="I40">
        <v>0</v>
      </c>
      <c r="J40">
        <v>0</v>
      </c>
      <c r="K40">
        <v>0</v>
      </c>
      <c r="L40">
        <f t="shared" si="0"/>
        <v>7</v>
      </c>
      <c r="M40" s="1" cm="1">
        <f t="array" ref="M40">INDEX(Analysis!$AN$2:$AR$17,Players!B40,Players!D40)</f>
        <v>8.434065934065929</v>
      </c>
      <c r="N40" s="1" cm="1">
        <f t="array" ref="N40">INDEX(Analysis!$AR$2:$AU$17,Players!B40,5-Players!D40)</f>
        <v>6.3636363636363598</v>
      </c>
      <c r="O40" s="1">
        <f t="shared" si="1"/>
        <v>14.797702297702289</v>
      </c>
      <c r="P40" s="5">
        <v>2</v>
      </c>
      <c r="Q40" s="1">
        <v>7.7058823529411704</v>
      </c>
      <c r="R40" s="1">
        <v>7.5</v>
      </c>
      <c r="S40" s="1"/>
      <c r="T40" s="1"/>
      <c r="U40" s="1">
        <v>8.0672268907563005</v>
      </c>
      <c r="V40" s="1">
        <v>8.4935897435897409</v>
      </c>
      <c r="W40" s="1">
        <v>9.2222222222222214</v>
      </c>
      <c r="X40" s="1"/>
      <c r="Y40" s="1">
        <v>8.8888888888888786</v>
      </c>
      <c r="Z40" s="1">
        <v>7.9632867132867098</v>
      </c>
      <c r="AA40" s="1">
        <v>9.166666666666659</v>
      </c>
      <c r="AB40" s="1"/>
      <c r="AC40" s="1"/>
      <c r="AD40" s="1">
        <v>8.25</v>
      </c>
      <c r="AE40" s="1"/>
      <c r="AF40" s="1">
        <v>8.4999999999999893</v>
      </c>
      <c r="AG40" s="1">
        <v>8.375776347835167</v>
      </c>
      <c r="AH40" s="1">
        <f t="shared" si="7"/>
        <v>0.58986688121813724</v>
      </c>
      <c r="AJ40" s="14"/>
      <c r="AK40" s="9">
        <v>4</v>
      </c>
      <c r="AL40" s="10">
        <v>8.3198324551265657</v>
      </c>
      <c r="AM40" s="10">
        <v>1.2320612746144752</v>
      </c>
      <c r="AN40" s="10">
        <v>8.9172350525291613</v>
      </c>
      <c r="AO40" s="10">
        <v>1.9811413507679865</v>
      </c>
      <c r="AP40" s="20">
        <v>7.5</v>
      </c>
      <c r="AQ40" s="10">
        <v>1.7159383568311668</v>
      </c>
    </row>
    <row r="41" spans="1:43" x14ac:dyDescent="0.2">
      <c r="A41">
        <v>40</v>
      </c>
      <c r="B41">
        <v>10</v>
      </c>
      <c r="C41">
        <v>4</v>
      </c>
      <c r="D41">
        <v>4</v>
      </c>
      <c r="E41">
        <v>8</v>
      </c>
      <c r="F41" t="s">
        <v>167</v>
      </c>
      <c r="G41">
        <v>1</v>
      </c>
      <c r="H41">
        <v>4</v>
      </c>
      <c r="I41">
        <v>1</v>
      </c>
      <c r="J41">
        <v>2</v>
      </c>
      <c r="K41">
        <v>0</v>
      </c>
      <c r="L41">
        <f t="shared" si="0"/>
        <v>8</v>
      </c>
      <c r="M41" s="1" cm="1">
        <f t="array" ref="M41">INDEX(Analysis!$AN$2:$AR$17,Players!B41,Players!D41)</f>
        <v>8.9285714285714199</v>
      </c>
      <c r="N41" s="1" cm="1">
        <f t="array" ref="N41">INDEX(Analysis!$AR$2:$AU$17,Players!B41,5-Players!D41)</f>
        <v>8.3041958041957997</v>
      </c>
      <c r="O41" s="1">
        <f t="shared" si="1"/>
        <v>17.23276723276722</v>
      </c>
      <c r="P41" s="5">
        <v>3</v>
      </c>
      <c r="Q41" s="1">
        <v>5.7954545454545405</v>
      </c>
      <c r="R41" s="1">
        <v>9.375</v>
      </c>
      <c r="S41" s="1"/>
      <c r="T41" s="1"/>
      <c r="U41" s="1">
        <v>10.952380952380899</v>
      </c>
      <c r="V41" s="1">
        <v>10.288461538461499</v>
      </c>
      <c r="W41" s="1">
        <v>6.8888888888888804</v>
      </c>
      <c r="X41" s="1"/>
      <c r="Y41" s="1">
        <v>10.5555555555555</v>
      </c>
      <c r="Z41" s="1">
        <v>6.3636363636363598</v>
      </c>
      <c r="AA41" s="1">
        <v>8.2400932400932305</v>
      </c>
      <c r="AB41" s="1"/>
      <c r="AC41" s="1"/>
      <c r="AD41" s="1">
        <v>8.5714285714285694</v>
      </c>
      <c r="AE41" s="1"/>
      <c r="AF41" s="1">
        <v>8.6666666666666607</v>
      </c>
      <c r="AG41" s="1">
        <v>8.5697566322566132</v>
      </c>
      <c r="AH41" s="1">
        <f t="shared" si="7"/>
        <v>1.7866718542200344</v>
      </c>
      <c r="AJ41" s="12">
        <v>3</v>
      </c>
      <c r="AK41" s="9">
        <v>1</v>
      </c>
      <c r="AL41" s="10">
        <v>10.684403559403529</v>
      </c>
      <c r="AM41" s="10">
        <v>0.77425647577364554</v>
      </c>
      <c r="AN41" s="10">
        <v>7.6175398675398638</v>
      </c>
      <c r="AO41" s="10">
        <v>0.58575157645477116</v>
      </c>
      <c r="AP41" s="20">
        <v>8.3333333333333339</v>
      </c>
      <c r="AQ41" s="10">
        <v>1.8618986725025244</v>
      </c>
    </row>
    <row r="42" spans="1:43" x14ac:dyDescent="0.2">
      <c r="A42">
        <v>41</v>
      </c>
      <c r="B42">
        <v>11</v>
      </c>
      <c r="C42">
        <v>4</v>
      </c>
      <c r="D42">
        <v>1</v>
      </c>
      <c r="E42">
        <v>10</v>
      </c>
      <c r="F42" t="s">
        <v>14</v>
      </c>
      <c r="G42">
        <v>1</v>
      </c>
      <c r="H42">
        <v>6</v>
      </c>
      <c r="I42">
        <v>1</v>
      </c>
      <c r="J42">
        <v>2</v>
      </c>
      <c r="K42">
        <v>0</v>
      </c>
      <c r="L42">
        <f t="shared" si="0"/>
        <v>10</v>
      </c>
      <c r="M42" s="1" cm="1">
        <f t="array" ref="M42">INDEX(Analysis!$AN$2:$AR$17,Players!B42,Players!D42)</f>
        <v>10.1223776223776</v>
      </c>
      <c r="N42" s="1" cm="1">
        <f t="array" ref="N42">INDEX(Analysis!$AR$2:$AU$17,Players!B42,5-Players!D42)</f>
        <v>3.6666666666666599</v>
      </c>
      <c r="O42" s="1">
        <f t="shared" si="1"/>
        <v>13.789044289044259</v>
      </c>
      <c r="P42" s="5">
        <v>4</v>
      </c>
      <c r="Q42" s="1">
        <v>8.1029411764705799</v>
      </c>
      <c r="R42" s="1">
        <v>7.55555555555555</v>
      </c>
      <c r="S42" s="1"/>
      <c r="T42" s="1"/>
      <c r="U42" s="1">
        <v>6.4583333333333304</v>
      </c>
      <c r="V42" s="1">
        <v>9.7435897435897409</v>
      </c>
      <c r="W42" s="1">
        <v>10.9047619047619</v>
      </c>
      <c r="X42" s="1"/>
      <c r="Y42" s="1">
        <v>7.7745098039215597</v>
      </c>
      <c r="Z42" s="1">
        <v>8.3041958041957997</v>
      </c>
      <c r="AA42" s="1">
        <v>8.3939393939393909</v>
      </c>
      <c r="AB42" s="1"/>
      <c r="AC42" s="1"/>
      <c r="AD42" s="1">
        <v>13.3928571428571</v>
      </c>
      <c r="AE42" s="1"/>
      <c r="AF42" s="1">
        <v>8.541666666666659</v>
      </c>
      <c r="AG42" s="1">
        <v>8.9172350525291613</v>
      </c>
      <c r="AH42" s="1">
        <f t="shared" si="7"/>
        <v>1.9811413507679865</v>
      </c>
      <c r="AJ42" s="13"/>
      <c r="AK42" s="9">
        <v>2</v>
      </c>
      <c r="AL42" s="10">
        <v>9.3618418618418495</v>
      </c>
      <c r="AM42" s="10">
        <v>1.2122094228275482</v>
      </c>
      <c r="AN42" s="10">
        <v>9.0116365116364978</v>
      </c>
      <c r="AO42" s="10">
        <v>1.526626041767198</v>
      </c>
      <c r="AP42" s="20">
        <v>6.333333333333333</v>
      </c>
      <c r="AQ42" s="10">
        <v>2.2509257354845511</v>
      </c>
    </row>
    <row r="43" spans="1:43" x14ac:dyDescent="0.2">
      <c r="A43">
        <v>42</v>
      </c>
      <c r="B43">
        <v>11</v>
      </c>
      <c r="C43">
        <v>4</v>
      </c>
      <c r="D43">
        <v>2</v>
      </c>
      <c r="E43">
        <v>7</v>
      </c>
      <c r="F43" t="s">
        <v>12</v>
      </c>
      <c r="G43">
        <v>3</v>
      </c>
      <c r="H43">
        <v>4</v>
      </c>
      <c r="I43">
        <v>0</v>
      </c>
      <c r="J43">
        <v>0</v>
      </c>
      <c r="K43">
        <v>0</v>
      </c>
      <c r="L43">
        <f t="shared" si="0"/>
        <v>7</v>
      </c>
      <c r="M43" s="1" cm="1">
        <f t="array" ref="M43">INDEX(Analysis!$AN$2:$AR$17,Players!B43,Players!D43)</f>
        <v>9.8333333333333286</v>
      </c>
      <c r="N43" s="1" cm="1">
        <f t="array" ref="N43">INDEX(Analysis!$AR$2:$AU$17,Players!B43,5-Players!D43)</f>
        <v>9.166666666666659</v>
      </c>
      <c r="O43" s="1">
        <f t="shared" si="1"/>
        <v>18.999999999999986</v>
      </c>
      <c r="P43" s="4" t="s">
        <v>174</v>
      </c>
      <c r="Q43" s="1">
        <v>7.1412655971479451</v>
      </c>
      <c r="R43" s="1">
        <v>7.996527777777775</v>
      </c>
      <c r="S43" s="1">
        <v>8.5470085470085433</v>
      </c>
      <c r="T43" s="1">
        <v>8.6590909090909047</v>
      </c>
      <c r="U43" s="1">
        <v>8.4825805322128698</v>
      </c>
      <c r="V43" s="1">
        <v>8.5064102564102448</v>
      </c>
      <c r="W43" s="1">
        <v>7.968253968253963</v>
      </c>
      <c r="X43" s="1">
        <v>8.6397306397306366</v>
      </c>
      <c r="Y43" s="1">
        <v>8.0547385620914849</v>
      </c>
      <c r="Z43" s="1">
        <v>7.6301823176823147</v>
      </c>
      <c r="AA43" s="1">
        <v>7.3668414918414848</v>
      </c>
      <c r="AB43" s="1">
        <v>8.6640211640211433</v>
      </c>
      <c r="AC43" s="1">
        <v>7.1872571872571838</v>
      </c>
      <c r="AD43" s="1">
        <v>9.1011904761904638</v>
      </c>
      <c r="AE43" s="1">
        <v>9.6209346209345927</v>
      </c>
      <c r="AF43" s="1">
        <v>7.6770833333333268</v>
      </c>
      <c r="AG43" s="1">
        <v>8.1664556285499401</v>
      </c>
      <c r="AJ43" s="14"/>
      <c r="AK43" s="9">
        <v>3</v>
      </c>
      <c r="AL43" s="10">
        <v>9.2114089614089369</v>
      </c>
      <c r="AM43" s="10">
        <v>0.9086779893780712</v>
      </c>
      <c r="AN43" s="10">
        <v>9.0298451548451411</v>
      </c>
      <c r="AO43" s="10">
        <v>1.4230632816288236</v>
      </c>
      <c r="AP43" s="20">
        <v>8.3333333333333339</v>
      </c>
      <c r="AQ43" s="10">
        <v>2.0655911179772883</v>
      </c>
    </row>
    <row r="44" spans="1:43" x14ac:dyDescent="0.2">
      <c r="A44">
        <v>43</v>
      </c>
      <c r="B44">
        <v>11</v>
      </c>
      <c r="C44">
        <v>4</v>
      </c>
      <c r="D44">
        <v>3</v>
      </c>
      <c r="E44">
        <v>6</v>
      </c>
      <c r="F44" t="s">
        <v>158</v>
      </c>
      <c r="G44">
        <v>2</v>
      </c>
      <c r="H44">
        <v>2</v>
      </c>
      <c r="I44">
        <v>0</v>
      </c>
      <c r="J44">
        <v>0</v>
      </c>
      <c r="K44">
        <v>2</v>
      </c>
      <c r="L44">
        <f t="shared" si="0"/>
        <v>6</v>
      </c>
      <c r="M44" s="1" cm="1">
        <f t="array" ref="M44">INDEX(Analysis!$AN$2:$AR$17,Players!B44,Players!D44)</f>
        <v>9.7435897435897409</v>
      </c>
      <c r="N44" s="1" cm="1">
        <f t="array" ref="N44">INDEX(Analysis!$AR$2:$AU$17,Players!B44,5-Players!D44)</f>
        <v>8.2400932400932305</v>
      </c>
      <c r="O44" s="1">
        <f t="shared" si="1"/>
        <v>17.983682983682971</v>
      </c>
    </row>
    <row r="45" spans="1:43" x14ac:dyDescent="0.2">
      <c r="A45">
        <v>44</v>
      </c>
      <c r="B45">
        <v>11</v>
      </c>
      <c r="C45">
        <v>4</v>
      </c>
      <c r="D45">
        <v>4</v>
      </c>
      <c r="E45">
        <v>6</v>
      </c>
      <c r="F45" t="s">
        <v>13</v>
      </c>
      <c r="G45">
        <v>1</v>
      </c>
      <c r="H45">
        <v>4</v>
      </c>
      <c r="I45">
        <v>1</v>
      </c>
      <c r="J45">
        <v>0</v>
      </c>
      <c r="K45">
        <v>0</v>
      </c>
      <c r="L45">
        <f t="shared" si="0"/>
        <v>6</v>
      </c>
      <c r="M45" s="1" cm="1">
        <f t="array" ref="M45">INDEX(Analysis!$AN$2:$AR$17,Players!B45,Players!D45)</f>
        <v>8.9102564102564088</v>
      </c>
      <c r="N45" s="1" cm="1">
        <f t="array" ref="N45">INDEX(Analysis!$AR$2:$AU$17,Players!B45,5-Players!D45)</f>
        <v>8.3939393939393909</v>
      </c>
      <c r="O45" s="1">
        <f t="shared" si="1"/>
        <v>17.3041958041958</v>
      </c>
    </row>
    <row r="46" spans="1:43" x14ac:dyDescent="0.2">
      <c r="A46">
        <v>45</v>
      </c>
      <c r="B46">
        <v>12</v>
      </c>
      <c r="C46">
        <v>3</v>
      </c>
      <c r="D46">
        <v>1</v>
      </c>
      <c r="E46">
        <v>5</v>
      </c>
      <c r="F46" t="s">
        <v>164</v>
      </c>
      <c r="G46">
        <v>2</v>
      </c>
      <c r="H46">
        <v>2</v>
      </c>
      <c r="I46">
        <v>1</v>
      </c>
      <c r="J46">
        <v>0</v>
      </c>
      <c r="K46">
        <v>0</v>
      </c>
      <c r="L46">
        <f t="shared" si="0"/>
        <v>5</v>
      </c>
      <c r="M46" s="1" cm="1">
        <f t="array" ref="M46">INDEX(Analysis!$AN$2:$AR$17,Players!B46,Players!D46)</f>
        <v>10.277777777777699</v>
      </c>
      <c r="N46" s="1" cm="1">
        <f t="array" ref="N46">INDEX(Analysis!$AR$2:$AU$17,Players!B46,5-Players!D46)</f>
        <v>7.3015873015873005</v>
      </c>
      <c r="O46" s="1">
        <f t="shared" si="1"/>
        <v>17.579365079364997</v>
      </c>
    </row>
    <row r="47" spans="1:43" x14ac:dyDescent="0.2">
      <c r="A47">
        <v>46</v>
      </c>
      <c r="B47">
        <v>12</v>
      </c>
      <c r="C47">
        <v>3</v>
      </c>
      <c r="D47">
        <v>2</v>
      </c>
      <c r="E47">
        <v>5</v>
      </c>
      <c r="F47" t="s">
        <v>14</v>
      </c>
      <c r="G47">
        <v>2</v>
      </c>
      <c r="H47">
        <v>2</v>
      </c>
      <c r="I47">
        <v>1</v>
      </c>
      <c r="J47">
        <v>0</v>
      </c>
      <c r="K47">
        <v>0</v>
      </c>
      <c r="L47">
        <f t="shared" si="0"/>
        <v>5</v>
      </c>
      <c r="M47" s="1" cm="1">
        <f t="array" ref="M47">INDEX(Analysis!$AN$2:$AR$17,Players!B47,Players!D47)</f>
        <v>8.9682539682539595</v>
      </c>
      <c r="N47" s="1" cm="1">
        <f t="array" ref="N47">INDEX(Analysis!$AR$2:$AU$17,Players!B47,5-Players!D47)</f>
        <v>10.357142857142801</v>
      </c>
      <c r="O47" s="1">
        <f t="shared" si="1"/>
        <v>19.325396825396759</v>
      </c>
    </row>
    <row r="48" spans="1:43" x14ac:dyDescent="0.2">
      <c r="A48">
        <v>47</v>
      </c>
      <c r="B48">
        <v>12</v>
      </c>
      <c r="C48">
        <v>3</v>
      </c>
      <c r="D48">
        <v>3</v>
      </c>
      <c r="E48">
        <v>10</v>
      </c>
      <c r="F48" t="s">
        <v>165</v>
      </c>
      <c r="G48">
        <v>2</v>
      </c>
      <c r="H48">
        <v>6</v>
      </c>
      <c r="I48">
        <v>0</v>
      </c>
      <c r="J48">
        <v>0</v>
      </c>
      <c r="K48">
        <v>2</v>
      </c>
      <c r="L48">
        <f t="shared" si="0"/>
        <v>10</v>
      </c>
      <c r="M48" s="1" cm="1">
        <f t="array" ref="M48">INDEX(Analysis!$AN$2:$AR$17,Players!B48,Players!D48)</f>
        <v>10.277777777777699</v>
      </c>
      <c r="N48" s="1" cm="1">
        <f t="array" ref="N48">INDEX(Analysis!$AR$2:$AU$17,Players!B48,5-Players!D48)</f>
        <v>8.3333333333333304</v>
      </c>
      <c r="O48" s="1">
        <f t="shared" si="1"/>
        <v>18.611111111111029</v>
      </c>
    </row>
    <row r="49" spans="1:35" x14ac:dyDescent="0.2">
      <c r="A49">
        <v>48</v>
      </c>
      <c r="B49">
        <v>12</v>
      </c>
      <c r="C49">
        <v>3</v>
      </c>
      <c r="D49">
        <v>4</v>
      </c>
      <c r="M49" s="1"/>
      <c r="N49" s="1"/>
      <c r="O49" s="1"/>
    </row>
    <row r="50" spans="1:35" x14ac:dyDescent="0.2">
      <c r="A50">
        <v>49</v>
      </c>
      <c r="B50">
        <v>13</v>
      </c>
      <c r="C50">
        <v>3</v>
      </c>
      <c r="D50">
        <v>1</v>
      </c>
      <c r="E50">
        <v>10</v>
      </c>
      <c r="F50" t="s">
        <v>14</v>
      </c>
      <c r="G50">
        <v>4</v>
      </c>
      <c r="H50">
        <v>4</v>
      </c>
      <c r="I50">
        <v>0</v>
      </c>
      <c r="J50">
        <v>0</v>
      </c>
      <c r="K50">
        <v>2</v>
      </c>
      <c r="L50">
        <f t="shared" si="0"/>
        <v>10</v>
      </c>
      <c r="M50" s="1" cm="1">
        <f t="array" ref="M50">INDEX(Analysis!$AN$2:$AR$17,Players!B50,Players!D50)</f>
        <v>9.2890442890442806</v>
      </c>
      <c r="N50" s="1" cm="1">
        <f t="array" ref="N50">INDEX(Analysis!$AR$2:$AU$17,Players!B50,5-Players!D50)</f>
        <v>7.0959595959595898</v>
      </c>
      <c r="O50" s="1">
        <f t="shared" si="1"/>
        <v>16.385003885003869</v>
      </c>
    </row>
    <row r="51" spans="1:35" x14ac:dyDescent="0.2">
      <c r="A51">
        <v>50</v>
      </c>
      <c r="B51">
        <v>13</v>
      </c>
      <c r="C51">
        <v>3</v>
      </c>
      <c r="D51">
        <v>2</v>
      </c>
      <c r="E51">
        <v>6</v>
      </c>
      <c r="F51" t="s">
        <v>164</v>
      </c>
      <c r="G51">
        <v>4</v>
      </c>
      <c r="H51">
        <v>2</v>
      </c>
      <c r="I51">
        <v>0</v>
      </c>
      <c r="J51">
        <v>0</v>
      </c>
      <c r="K51">
        <v>0</v>
      </c>
      <c r="L51">
        <f t="shared" si="0"/>
        <v>6</v>
      </c>
      <c r="M51" s="1" cm="1">
        <f t="array" ref="M51">INDEX(Analysis!$AN$2:$AR$17,Players!B51,Players!D51)</f>
        <v>7.7777777777777697</v>
      </c>
      <c r="N51" s="1" cm="1">
        <f t="array" ref="N51">INDEX(Analysis!$AR$2:$AU$17,Players!B51,5-Players!D51)</f>
        <v>6.9444444444444393</v>
      </c>
      <c r="O51" s="1">
        <f t="shared" si="1"/>
        <v>14.722222222222209</v>
      </c>
    </row>
    <row r="52" spans="1:35" x14ac:dyDescent="0.2">
      <c r="A52">
        <v>51</v>
      </c>
      <c r="B52">
        <v>13</v>
      </c>
      <c r="C52">
        <v>3</v>
      </c>
      <c r="D52">
        <v>3</v>
      </c>
      <c r="E52">
        <v>7</v>
      </c>
      <c r="F52" t="s">
        <v>165</v>
      </c>
      <c r="G52">
        <v>3</v>
      </c>
      <c r="H52">
        <v>4</v>
      </c>
      <c r="I52">
        <v>0</v>
      </c>
      <c r="J52">
        <v>0</v>
      </c>
      <c r="K52">
        <v>0</v>
      </c>
      <c r="L52">
        <f t="shared" si="0"/>
        <v>7</v>
      </c>
      <c r="M52" s="1" cm="1">
        <f t="array" ref="M52">INDEX(Analysis!$AN$2:$AR$17,Players!B52,Players!D52)</f>
        <v>9.0209790209790199</v>
      </c>
      <c r="N52" s="1" cm="1">
        <f t="array" ref="N52">INDEX(Analysis!$AR$2:$AU$17,Players!B52,5-Players!D52)</f>
        <v>7.5213675213675204</v>
      </c>
      <c r="O52" s="1">
        <f t="shared" si="1"/>
        <v>16.542346542346539</v>
      </c>
    </row>
    <row r="53" spans="1:35" x14ac:dyDescent="0.2">
      <c r="A53">
        <v>52</v>
      </c>
      <c r="B53">
        <v>13</v>
      </c>
      <c r="C53">
        <v>3</v>
      </c>
      <c r="D53">
        <v>4</v>
      </c>
      <c r="M53" s="1"/>
      <c r="N53" s="1"/>
      <c r="O53" s="1"/>
    </row>
    <row r="54" spans="1:35" x14ac:dyDescent="0.2">
      <c r="A54">
        <v>53</v>
      </c>
      <c r="B54">
        <v>14</v>
      </c>
      <c r="C54">
        <v>4</v>
      </c>
      <c r="D54">
        <v>1</v>
      </c>
      <c r="E54">
        <v>7</v>
      </c>
      <c r="F54" t="s">
        <v>12</v>
      </c>
      <c r="G54">
        <v>2</v>
      </c>
      <c r="H54">
        <v>4</v>
      </c>
      <c r="I54">
        <v>1</v>
      </c>
      <c r="J54">
        <v>0</v>
      </c>
      <c r="K54">
        <v>0</v>
      </c>
      <c r="L54">
        <f t="shared" si="0"/>
        <v>7</v>
      </c>
      <c r="M54" s="1" cm="1">
        <f t="array" ref="M54">INDEX(Analysis!$AN$2:$AR$17,Players!B54,Players!D54)</f>
        <v>9.9999999999999893</v>
      </c>
      <c r="N54" s="1" cm="1">
        <f t="array" ref="N54">INDEX(Analysis!$AR$2:$AU$17,Players!B54,5-Players!D54)</f>
        <v>6.1904761904761898</v>
      </c>
      <c r="O54" s="1">
        <f t="shared" si="1"/>
        <v>16.190476190476179</v>
      </c>
      <c r="X54">
        <v>9</v>
      </c>
      <c r="Y54" t="s">
        <v>6</v>
      </c>
      <c r="Z54">
        <v>10</v>
      </c>
      <c r="AA54" t="s">
        <v>7</v>
      </c>
      <c r="AB54">
        <v>5</v>
      </c>
      <c r="AC54" t="s">
        <v>8</v>
      </c>
      <c r="AD54">
        <v>6</v>
      </c>
      <c r="AE54" t="s">
        <v>8</v>
      </c>
      <c r="AF54">
        <v>11</v>
      </c>
      <c r="AG54" t="s">
        <v>7</v>
      </c>
    </row>
    <row r="55" spans="1:35" x14ac:dyDescent="0.2">
      <c r="A55">
        <v>54</v>
      </c>
      <c r="B55">
        <v>14</v>
      </c>
      <c r="C55">
        <v>4</v>
      </c>
      <c r="D55">
        <v>2</v>
      </c>
      <c r="E55">
        <v>6</v>
      </c>
      <c r="F55" t="s">
        <v>13</v>
      </c>
      <c r="G55">
        <v>3</v>
      </c>
      <c r="H55">
        <v>2</v>
      </c>
      <c r="I55">
        <v>1</v>
      </c>
      <c r="J55">
        <v>0</v>
      </c>
      <c r="K55">
        <v>0</v>
      </c>
      <c r="L55">
        <f t="shared" si="0"/>
        <v>6</v>
      </c>
      <c r="M55" s="1" cm="1">
        <f t="array" ref="M55">INDEX(Analysis!$AN$2:$AR$17,Players!B55,Players!D55)</f>
        <v>8.4285714285714199</v>
      </c>
      <c r="N55" s="1" cm="1">
        <f t="array" ref="N55">INDEX(Analysis!$AR$2:$AU$17,Players!B55,5-Players!D55)</f>
        <v>8.25</v>
      </c>
      <c r="O55" s="1">
        <f t="shared" si="1"/>
        <v>16.67857142857142</v>
      </c>
      <c r="X55">
        <v>10</v>
      </c>
      <c r="Y55" t="s">
        <v>9</v>
      </c>
      <c r="Z55">
        <v>8</v>
      </c>
      <c r="AA55" t="s">
        <v>8</v>
      </c>
      <c r="AB55">
        <v>5</v>
      </c>
      <c r="AC55" t="s">
        <v>6</v>
      </c>
      <c r="AD55">
        <v>4</v>
      </c>
      <c r="AE55" t="s">
        <v>8</v>
      </c>
      <c r="AF55">
        <v>8</v>
      </c>
      <c r="AG55" t="s">
        <v>10</v>
      </c>
    </row>
    <row r="56" spans="1:35" x14ac:dyDescent="0.2">
      <c r="A56">
        <v>55</v>
      </c>
      <c r="B56">
        <v>14</v>
      </c>
      <c r="C56">
        <v>4</v>
      </c>
      <c r="D56">
        <v>3</v>
      </c>
      <c r="E56">
        <v>9</v>
      </c>
      <c r="F56" t="s">
        <v>14</v>
      </c>
      <c r="G56">
        <v>1</v>
      </c>
      <c r="H56">
        <v>6</v>
      </c>
      <c r="I56">
        <v>2</v>
      </c>
      <c r="J56">
        <v>0</v>
      </c>
      <c r="K56">
        <v>0</v>
      </c>
      <c r="L56">
        <f t="shared" si="0"/>
        <v>9</v>
      </c>
      <c r="M56" s="1" cm="1">
        <f t="array" ref="M56">INDEX(Analysis!$AN$2:$AR$17,Players!B56,Players!D56)</f>
        <v>8.21428571428571</v>
      </c>
      <c r="N56" s="1" cm="1">
        <f t="array" ref="N56">INDEX(Analysis!$AR$2:$AU$17,Players!B56,5-Players!D56)</f>
        <v>8.5714285714285694</v>
      </c>
      <c r="O56" s="1">
        <f t="shared" si="1"/>
        <v>16.785714285714278</v>
      </c>
      <c r="X56">
        <v>3</v>
      </c>
      <c r="Y56" t="s">
        <v>10</v>
      </c>
      <c r="Z56">
        <v>4</v>
      </c>
      <c r="AA56" t="s">
        <v>8</v>
      </c>
      <c r="AB56">
        <v>6</v>
      </c>
      <c r="AC56" t="s">
        <v>6</v>
      </c>
      <c r="AD56">
        <v>11</v>
      </c>
      <c r="AE56" t="s">
        <v>7</v>
      </c>
      <c r="AF56">
        <v>3</v>
      </c>
      <c r="AG56" t="s">
        <v>7</v>
      </c>
      <c r="AH56" s="1">
        <v>9</v>
      </c>
      <c r="AI56" t="s">
        <v>6</v>
      </c>
    </row>
    <row r="57" spans="1:35" x14ac:dyDescent="0.2">
      <c r="A57">
        <v>56</v>
      </c>
      <c r="B57">
        <v>14</v>
      </c>
      <c r="C57">
        <v>4</v>
      </c>
      <c r="D57">
        <v>4</v>
      </c>
      <c r="E57">
        <v>10</v>
      </c>
      <c r="F57" t="s">
        <v>15</v>
      </c>
      <c r="G57">
        <v>2</v>
      </c>
      <c r="H57">
        <v>6</v>
      </c>
      <c r="I57">
        <v>0</v>
      </c>
      <c r="J57">
        <v>0</v>
      </c>
      <c r="K57">
        <v>2</v>
      </c>
      <c r="L57">
        <f t="shared" si="0"/>
        <v>10</v>
      </c>
      <c r="M57" s="1" cm="1">
        <f t="array" ref="M57">INDEX(Analysis!$AN$2:$AR$17,Players!B57,Players!D57)</f>
        <v>8.1904761904761898</v>
      </c>
      <c r="N57" s="1" cm="1">
        <f t="array" ref="N57">INDEX(Analysis!$AR$2:$AU$17,Players!B57,5-Players!D57)</f>
        <v>13.3928571428571</v>
      </c>
      <c r="O57" s="1">
        <f t="shared" si="1"/>
        <v>21.58333333333329</v>
      </c>
      <c r="X57">
        <v>6</v>
      </c>
      <c r="Y57" t="s">
        <v>9</v>
      </c>
      <c r="Z57">
        <v>4</v>
      </c>
      <c r="AA57" t="s">
        <v>9</v>
      </c>
      <c r="AB57">
        <v>3</v>
      </c>
      <c r="AC57" t="s">
        <v>7</v>
      </c>
      <c r="AD57">
        <v>3</v>
      </c>
      <c r="AE57" t="s">
        <v>7</v>
      </c>
      <c r="AF57">
        <v>8</v>
      </c>
      <c r="AG57" t="s">
        <v>10</v>
      </c>
      <c r="AH57" s="1">
        <v>11</v>
      </c>
      <c r="AI57" t="s">
        <v>7</v>
      </c>
    </row>
    <row r="58" spans="1:35" x14ac:dyDescent="0.2">
      <c r="A58">
        <v>57</v>
      </c>
      <c r="B58">
        <v>15</v>
      </c>
      <c r="C58">
        <v>3</v>
      </c>
      <c r="D58">
        <v>1</v>
      </c>
      <c r="E58">
        <v>10</v>
      </c>
      <c r="F58" t="s">
        <v>165</v>
      </c>
      <c r="G58">
        <v>1</v>
      </c>
      <c r="H58">
        <v>6</v>
      </c>
      <c r="I58">
        <v>1</v>
      </c>
      <c r="J58">
        <v>0</v>
      </c>
      <c r="K58">
        <v>2</v>
      </c>
      <c r="L58">
        <f t="shared" si="0"/>
        <v>10</v>
      </c>
      <c r="M58" s="1" cm="1">
        <f t="array" ref="M58">INDEX(Analysis!$AN$2:$AR$17,Players!B58,Players!D58)</f>
        <v>11.2554112554112</v>
      </c>
      <c r="N58" s="1" cm="1">
        <f t="array" ref="N58">INDEX(Analysis!$AR$2:$AU$17,Players!B58,5-Players!D58)</f>
        <v>8.2400932400932305</v>
      </c>
      <c r="O58" s="1">
        <f t="shared" si="1"/>
        <v>19.495504495504431</v>
      </c>
    </row>
    <row r="59" spans="1:35" x14ac:dyDescent="0.2">
      <c r="A59">
        <v>58</v>
      </c>
      <c r="B59">
        <v>15</v>
      </c>
      <c r="C59">
        <v>3</v>
      </c>
      <c r="D59">
        <v>2</v>
      </c>
      <c r="E59">
        <v>4</v>
      </c>
      <c r="F59" t="s">
        <v>168</v>
      </c>
      <c r="G59">
        <v>2</v>
      </c>
      <c r="H59">
        <v>2</v>
      </c>
      <c r="I59">
        <v>0</v>
      </c>
      <c r="J59">
        <v>0</v>
      </c>
      <c r="K59">
        <v>0</v>
      </c>
      <c r="L59">
        <f t="shared" si="0"/>
        <v>4</v>
      </c>
      <c r="M59" s="1" cm="1">
        <f t="array" ref="M59">INDEX(Analysis!$AN$2:$AR$17,Players!B59,Players!D59)</f>
        <v>10.606060606060602</v>
      </c>
      <c r="N59" s="1" cm="1">
        <f t="array" ref="N59">INDEX(Analysis!$AR$2:$AU$17,Players!B59,5-Players!D59)</f>
        <v>9.1575091575091498</v>
      </c>
      <c r="O59" s="1">
        <f t="shared" si="1"/>
        <v>19.763569763569752</v>
      </c>
    </row>
    <row r="60" spans="1:35" x14ac:dyDescent="0.2">
      <c r="A60">
        <v>59</v>
      </c>
      <c r="B60">
        <v>15</v>
      </c>
      <c r="C60">
        <v>3</v>
      </c>
      <c r="D60">
        <v>3</v>
      </c>
      <c r="E60">
        <v>5</v>
      </c>
      <c r="F60" t="s">
        <v>14</v>
      </c>
      <c r="G60">
        <v>4</v>
      </c>
      <c r="H60">
        <v>0</v>
      </c>
      <c r="I60">
        <v>1</v>
      </c>
      <c r="J60">
        <v>0</v>
      </c>
      <c r="K60">
        <v>0</v>
      </c>
      <c r="L60">
        <f t="shared" si="0"/>
        <v>5</v>
      </c>
      <c r="M60" s="1" cm="1">
        <f t="array" ref="M60">INDEX(Analysis!$AN$2:$AR$17,Players!B60,Players!D60)</f>
        <v>9.17948717948717</v>
      </c>
      <c r="N60" s="1" cm="1">
        <f t="array" ref="N60">INDEX(Analysis!$AR$2:$AU$17,Players!B60,5-Players!D60)</f>
        <v>11.4652014652014</v>
      </c>
      <c r="O60" s="1">
        <f t="shared" si="1"/>
        <v>20.644688644688571</v>
      </c>
    </row>
    <row r="61" spans="1:35" x14ac:dyDescent="0.2">
      <c r="A61">
        <v>60</v>
      </c>
      <c r="B61">
        <v>15</v>
      </c>
      <c r="C61">
        <v>3</v>
      </c>
      <c r="D61">
        <v>4</v>
      </c>
      <c r="M61" s="1"/>
      <c r="N61" s="1"/>
      <c r="O61" s="1"/>
    </row>
    <row r="62" spans="1:35" x14ac:dyDescent="0.2">
      <c r="A62">
        <v>61</v>
      </c>
      <c r="B62">
        <v>16</v>
      </c>
      <c r="C62">
        <v>4</v>
      </c>
      <c r="D62">
        <v>1</v>
      </c>
      <c r="E62">
        <v>6</v>
      </c>
      <c r="F62" t="s">
        <v>164</v>
      </c>
      <c r="G62">
        <v>4</v>
      </c>
      <c r="H62">
        <v>2</v>
      </c>
      <c r="I62">
        <v>0</v>
      </c>
      <c r="J62">
        <v>0</v>
      </c>
      <c r="K62">
        <v>0</v>
      </c>
      <c r="L62">
        <f t="shared" si="0"/>
        <v>6</v>
      </c>
      <c r="M62" s="1" cm="1">
        <f t="array" ref="M62">INDEX(Analysis!$AN$2:$AR$17,Players!B62,Players!D62)</f>
        <v>10.4166666666666</v>
      </c>
      <c r="N62" s="1" cm="1">
        <f t="array" ref="N62">INDEX(Analysis!$AR$2:$AU$17,Players!B62,5-Players!D62)</f>
        <v>5</v>
      </c>
      <c r="O62" s="1">
        <f t="shared" si="1"/>
        <v>15.4166666666666</v>
      </c>
    </row>
    <row r="63" spans="1:35" x14ac:dyDescent="0.2">
      <c r="A63">
        <v>62</v>
      </c>
      <c r="B63">
        <v>16</v>
      </c>
      <c r="C63">
        <v>4</v>
      </c>
      <c r="D63">
        <v>2</v>
      </c>
      <c r="E63">
        <v>4</v>
      </c>
      <c r="F63" t="s">
        <v>169</v>
      </c>
      <c r="G63">
        <v>4</v>
      </c>
      <c r="H63">
        <v>0</v>
      </c>
      <c r="I63">
        <v>0</v>
      </c>
      <c r="J63">
        <v>0</v>
      </c>
      <c r="K63">
        <v>0</v>
      </c>
      <c r="L63">
        <f t="shared" si="0"/>
        <v>4</v>
      </c>
      <c r="M63" s="1" cm="1">
        <f t="array" ref="M63">INDEX(Analysis!$AN$2:$AR$17,Players!B63,Players!D63)</f>
        <v>10.4166666666666</v>
      </c>
      <c r="N63" s="1" cm="1">
        <f t="array" ref="N63">INDEX(Analysis!$AR$2:$AU$17,Players!B63,5-Players!D63)</f>
        <v>8.4999999999999893</v>
      </c>
      <c r="O63" s="1">
        <f t="shared" si="1"/>
        <v>18.91666666666659</v>
      </c>
    </row>
    <row r="64" spans="1:35" x14ac:dyDescent="0.2">
      <c r="A64">
        <v>63</v>
      </c>
      <c r="B64">
        <v>16</v>
      </c>
      <c r="C64">
        <v>4</v>
      </c>
      <c r="D64">
        <v>3</v>
      </c>
      <c r="E64">
        <v>7</v>
      </c>
      <c r="F64" t="s">
        <v>14</v>
      </c>
      <c r="G64">
        <v>2</v>
      </c>
      <c r="H64">
        <v>4</v>
      </c>
      <c r="I64">
        <v>1</v>
      </c>
      <c r="J64">
        <v>0</v>
      </c>
      <c r="K64">
        <v>0</v>
      </c>
      <c r="L64">
        <f t="shared" si="0"/>
        <v>7</v>
      </c>
      <c r="M64" s="1" cm="1">
        <f t="array" ref="M64">INDEX(Analysis!$AN$2:$AR$17,Players!B64,Players!D64)</f>
        <v>11.749999999999901</v>
      </c>
      <c r="N64" s="1" cm="1">
        <f t="array" ref="N64">INDEX(Analysis!$AR$2:$AU$17,Players!B64,5-Players!D64)</f>
        <v>8.6666666666666607</v>
      </c>
      <c r="O64" s="1">
        <f t="shared" si="1"/>
        <v>20.416666666666561</v>
      </c>
    </row>
    <row r="65" spans="1:15" x14ac:dyDescent="0.2">
      <c r="A65">
        <v>64</v>
      </c>
      <c r="B65">
        <v>16</v>
      </c>
      <c r="C65">
        <v>4</v>
      </c>
      <c r="D65">
        <v>4</v>
      </c>
      <c r="E65">
        <v>10</v>
      </c>
      <c r="F65" t="s">
        <v>165</v>
      </c>
      <c r="G65">
        <v>3</v>
      </c>
      <c r="H65">
        <v>4</v>
      </c>
      <c r="I65">
        <v>1</v>
      </c>
      <c r="J65">
        <v>0</v>
      </c>
      <c r="K65">
        <v>2</v>
      </c>
      <c r="L65">
        <f t="shared" si="0"/>
        <v>10</v>
      </c>
      <c r="M65" s="1" cm="1">
        <f t="array" ref="M65">INDEX(Analysis!$AN$2:$AR$17,Players!B65,Players!D65)</f>
        <v>8.3333333333333304</v>
      </c>
      <c r="N65" s="1" cm="1">
        <f t="array" ref="N65">INDEX(Analysis!$AR$2:$AU$17,Players!B65,5-Players!D65)</f>
        <v>8.541666666666659</v>
      </c>
      <c r="O65" s="1">
        <f t="shared" si="1"/>
        <v>16.874999999999989</v>
      </c>
    </row>
    <row r="66" spans="1:15" x14ac:dyDescent="0.2">
      <c r="A66">
        <v>65</v>
      </c>
      <c r="B66">
        <v>17</v>
      </c>
      <c r="D66">
        <v>1</v>
      </c>
      <c r="G66" s="2">
        <f>AVERAGE(G12:G65)</f>
        <v>2.3333333333333335</v>
      </c>
      <c r="H66" s="2">
        <f t="shared" ref="H66:L66" si="8">AVERAGE(H12:H65)</f>
        <v>3.875</v>
      </c>
      <c r="I66" s="2">
        <f t="shared" si="8"/>
        <v>0.6875</v>
      </c>
      <c r="J66" s="2">
        <f t="shared" si="8"/>
        <v>0.33333333333333331</v>
      </c>
      <c r="K66" s="2">
        <f t="shared" si="8"/>
        <v>0.58333333333333337</v>
      </c>
      <c r="L66" s="2">
        <f t="shared" si="8"/>
        <v>7.8125</v>
      </c>
      <c r="M66" s="1"/>
      <c r="N66" s="1"/>
      <c r="O66" s="1"/>
    </row>
    <row r="67" spans="1:15" x14ac:dyDescent="0.2">
      <c r="A67">
        <v>66</v>
      </c>
      <c r="B67">
        <v>17</v>
      </c>
      <c r="D67">
        <v>2</v>
      </c>
      <c r="M67" s="1"/>
      <c r="N67" s="1"/>
      <c r="O67" s="1"/>
    </row>
    <row r="68" spans="1:15" x14ac:dyDescent="0.2">
      <c r="A68">
        <v>67</v>
      </c>
      <c r="B68">
        <v>17</v>
      </c>
      <c r="D68">
        <v>3</v>
      </c>
      <c r="M68" s="1"/>
      <c r="N68" s="1"/>
      <c r="O68" s="1"/>
    </row>
    <row r="69" spans="1:15" x14ac:dyDescent="0.2">
      <c r="A69">
        <v>68</v>
      </c>
      <c r="B69">
        <v>17</v>
      </c>
      <c r="D69">
        <v>4</v>
      </c>
      <c r="M69" s="1"/>
      <c r="N69" s="1"/>
      <c r="O69" s="1"/>
    </row>
    <row r="70" spans="1:15" x14ac:dyDescent="0.2">
      <c r="A70">
        <v>69</v>
      </c>
      <c r="B70">
        <v>18</v>
      </c>
      <c r="D70">
        <v>1</v>
      </c>
      <c r="M70" s="1"/>
      <c r="N70" s="1"/>
      <c r="O70" s="1"/>
    </row>
    <row r="71" spans="1:15" x14ac:dyDescent="0.2">
      <c r="A71">
        <v>70</v>
      </c>
      <c r="B71">
        <v>18</v>
      </c>
      <c r="D71">
        <v>2</v>
      </c>
      <c r="M71" s="1"/>
      <c r="N71" s="1"/>
      <c r="O71" s="1"/>
    </row>
    <row r="72" spans="1:15" x14ac:dyDescent="0.2">
      <c r="A72">
        <v>71</v>
      </c>
      <c r="B72">
        <v>18</v>
      </c>
      <c r="D72">
        <v>3</v>
      </c>
      <c r="M72" s="1"/>
      <c r="N72" s="1"/>
      <c r="O72" s="1"/>
    </row>
    <row r="73" spans="1:15" x14ac:dyDescent="0.2">
      <c r="A73">
        <v>72</v>
      </c>
      <c r="B73">
        <v>18</v>
      </c>
      <c r="D73">
        <v>4</v>
      </c>
      <c r="M73" s="1"/>
      <c r="N73" s="1"/>
      <c r="O73" s="1"/>
    </row>
    <row r="74" spans="1:15" x14ac:dyDescent="0.2">
      <c r="A74">
        <v>73</v>
      </c>
      <c r="B74">
        <v>19</v>
      </c>
      <c r="D74">
        <v>1</v>
      </c>
      <c r="M74" s="1"/>
      <c r="N74" s="1"/>
      <c r="O74" s="1"/>
    </row>
    <row r="75" spans="1:15" x14ac:dyDescent="0.2">
      <c r="A75">
        <v>74</v>
      </c>
      <c r="B75">
        <v>19</v>
      </c>
      <c r="D75">
        <v>2</v>
      </c>
      <c r="M75" s="1"/>
      <c r="N75" s="1"/>
      <c r="O75" s="1"/>
    </row>
    <row r="76" spans="1:15" x14ac:dyDescent="0.2">
      <c r="A76">
        <v>75</v>
      </c>
      <c r="B76">
        <v>19</v>
      </c>
      <c r="D76">
        <v>3</v>
      </c>
      <c r="M76" s="1"/>
      <c r="N76" s="1"/>
      <c r="O76" s="1"/>
    </row>
    <row r="77" spans="1:15" x14ac:dyDescent="0.2">
      <c r="A77">
        <v>76</v>
      </c>
      <c r="B77">
        <v>19</v>
      </c>
      <c r="D77">
        <v>4</v>
      </c>
      <c r="M77" s="1"/>
      <c r="N77" s="1"/>
      <c r="O77" s="1"/>
    </row>
    <row r="78" spans="1:15" x14ac:dyDescent="0.2">
      <c r="A78">
        <v>77</v>
      </c>
      <c r="B78">
        <v>20</v>
      </c>
      <c r="D78">
        <v>1</v>
      </c>
      <c r="M78" s="1"/>
      <c r="N78" s="1"/>
      <c r="O78" s="1"/>
    </row>
    <row r="79" spans="1:15" x14ac:dyDescent="0.2">
      <c r="A79">
        <v>78</v>
      </c>
      <c r="B79">
        <v>20</v>
      </c>
      <c r="D79">
        <v>2</v>
      </c>
      <c r="M79" s="1"/>
      <c r="N79" s="1"/>
      <c r="O79" s="1"/>
    </row>
    <row r="80" spans="1:15" x14ac:dyDescent="0.2">
      <c r="A80">
        <v>79</v>
      </c>
      <c r="B80">
        <v>20</v>
      </c>
      <c r="D80">
        <v>3</v>
      </c>
      <c r="M80" s="1"/>
      <c r="N80" s="1"/>
      <c r="O80" s="1"/>
    </row>
    <row r="81" spans="1:15" x14ac:dyDescent="0.2">
      <c r="A81">
        <v>80</v>
      </c>
      <c r="B81">
        <v>20</v>
      </c>
      <c r="D81">
        <v>4</v>
      </c>
      <c r="M81" s="1"/>
      <c r="N81" s="1"/>
      <c r="O81" s="1"/>
    </row>
    <row r="82" spans="1:15" x14ac:dyDescent="0.2">
      <c r="A82">
        <v>81</v>
      </c>
      <c r="B82">
        <v>21</v>
      </c>
      <c r="D82">
        <v>1</v>
      </c>
      <c r="M82" s="1"/>
      <c r="N82" s="1"/>
      <c r="O82" s="1"/>
    </row>
    <row r="83" spans="1:15" x14ac:dyDescent="0.2">
      <c r="A83">
        <v>82</v>
      </c>
      <c r="B83">
        <v>21</v>
      </c>
      <c r="D83">
        <v>2</v>
      </c>
      <c r="M83" s="1"/>
      <c r="N83" s="1"/>
      <c r="O83" s="1"/>
    </row>
    <row r="84" spans="1:15" x14ac:dyDescent="0.2">
      <c r="A84">
        <v>83</v>
      </c>
      <c r="B84">
        <v>21</v>
      </c>
      <c r="D84">
        <v>3</v>
      </c>
      <c r="M84" s="1"/>
      <c r="N84" s="1"/>
      <c r="O84" s="1"/>
    </row>
    <row r="85" spans="1:15" x14ac:dyDescent="0.2">
      <c r="A85">
        <v>84</v>
      </c>
      <c r="B85">
        <v>21</v>
      </c>
      <c r="D85">
        <v>4</v>
      </c>
      <c r="M85" s="1"/>
      <c r="N85" s="1"/>
      <c r="O85" s="1"/>
    </row>
    <row r="86" spans="1:15" x14ac:dyDescent="0.2">
      <c r="A86">
        <v>85</v>
      </c>
      <c r="B86">
        <v>22</v>
      </c>
      <c r="D86">
        <v>1</v>
      </c>
      <c r="M86" s="1"/>
      <c r="N86" s="1"/>
      <c r="O86" s="1"/>
    </row>
    <row r="87" spans="1:15" x14ac:dyDescent="0.2">
      <c r="A87">
        <v>86</v>
      </c>
      <c r="B87">
        <v>22</v>
      </c>
      <c r="D87">
        <v>2</v>
      </c>
      <c r="M87" s="1"/>
      <c r="N87" s="1"/>
      <c r="O87" s="1"/>
    </row>
    <row r="88" spans="1:15" x14ac:dyDescent="0.2">
      <c r="A88">
        <v>87</v>
      </c>
      <c r="B88">
        <v>22</v>
      </c>
      <c r="D88">
        <v>3</v>
      </c>
      <c r="M88" s="1"/>
      <c r="N88" s="1"/>
      <c r="O88" s="1"/>
    </row>
    <row r="89" spans="1:15" x14ac:dyDescent="0.2">
      <c r="A89">
        <v>88</v>
      </c>
      <c r="B89">
        <v>22</v>
      </c>
      <c r="D89">
        <v>4</v>
      </c>
      <c r="M89" s="1"/>
      <c r="N89" s="1"/>
      <c r="O89" s="1"/>
    </row>
    <row r="90" spans="1:15" x14ac:dyDescent="0.2">
      <c r="A90">
        <v>89</v>
      </c>
      <c r="B90">
        <v>23</v>
      </c>
      <c r="D90">
        <v>1</v>
      </c>
      <c r="M90" s="1"/>
      <c r="N90" s="1"/>
      <c r="O90" s="1"/>
    </row>
    <row r="91" spans="1:15" x14ac:dyDescent="0.2">
      <c r="A91">
        <v>90</v>
      </c>
      <c r="B91">
        <v>23</v>
      </c>
      <c r="D91">
        <v>2</v>
      </c>
      <c r="M91" s="1"/>
      <c r="N91" s="1"/>
      <c r="O91" s="1"/>
    </row>
    <row r="92" spans="1:15" x14ac:dyDescent="0.2">
      <c r="A92">
        <v>91</v>
      </c>
      <c r="B92">
        <v>23</v>
      </c>
      <c r="D92">
        <v>3</v>
      </c>
      <c r="M92" s="1"/>
      <c r="N92" s="1"/>
      <c r="O92" s="1"/>
    </row>
    <row r="93" spans="1:15" x14ac:dyDescent="0.2">
      <c r="A93">
        <v>92</v>
      </c>
      <c r="B93">
        <v>23</v>
      </c>
      <c r="D93">
        <v>4</v>
      </c>
      <c r="M93" s="1"/>
      <c r="N93" s="1"/>
      <c r="O93" s="1"/>
    </row>
    <row r="94" spans="1:15" x14ac:dyDescent="0.2">
      <c r="A94">
        <v>93</v>
      </c>
      <c r="B94">
        <v>24</v>
      </c>
      <c r="D94">
        <v>1</v>
      </c>
      <c r="M94" s="1"/>
      <c r="N94" s="1"/>
      <c r="O94" s="1"/>
    </row>
    <row r="95" spans="1:15" x14ac:dyDescent="0.2">
      <c r="A95">
        <v>94</v>
      </c>
      <c r="B95">
        <v>24</v>
      </c>
      <c r="D95">
        <v>2</v>
      </c>
      <c r="M95" s="1"/>
      <c r="N95" s="1"/>
      <c r="O95" s="1"/>
    </row>
    <row r="96" spans="1:15" x14ac:dyDescent="0.2">
      <c r="A96">
        <v>95</v>
      </c>
      <c r="B96">
        <v>24</v>
      </c>
      <c r="D96">
        <v>3</v>
      </c>
      <c r="M96" s="1"/>
      <c r="N96" s="1"/>
      <c r="O96" s="1"/>
    </row>
    <row r="97" spans="1:15" x14ac:dyDescent="0.2">
      <c r="A97">
        <v>96</v>
      </c>
      <c r="B97">
        <v>24</v>
      </c>
      <c r="D97">
        <v>4</v>
      </c>
      <c r="M97" s="1"/>
      <c r="N97" s="1"/>
      <c r="O97" s="1"/>
    </row>
    <row r="98" spans="1:15" x14ac:dyDescent="0.2">
      <c r="A98">
        <v>97</v>
      </c>
      <c r="B98">
        <v>25</v>
      </c>
      <c r="D98">
        <v>1</v>
      </c>
      <c r="M98" s="1"/>
      <c r="N98" s="1"/>
      <c r="O98" s="1"/>
    </row>
    <row r="99" spans="1:15" x14ac:dyDescent="0.2">
      <c r="A99">
        <v>98</v>
      </c>
      <c r="B99">
        <v>25</v>
      </c>
      <c r="D99">
        <v>2</v>
      </c>
      <c r="M99" s="1"/>
      <c r="N99" s="1"/>
      <c r="O99" s="1"/>
    </row>
    <row r="100" spans="1:15" x14ac:dyDescent="0.2">
      <c r="A100">
        <v>99</v>
      </c>
      <c r="B100">
        <v>25</v>
      </c>
      <c r="D100">
        <v>3</v>
      </c>
      <c r="M100" s="1"/>
      <c r="N100" s="1"/>
      <c r="O100" s="1"/>
    </row>
    <row r="101" spans="1:15" x14ac:dyDescent="0.2">
      <c r="A101">
        <v>100</v>
      </c>
      <c r="B101">
        <v>25</v>
      </c>
      <c r="D101">
        <v>4</v>
      </c>
      <c r="M101" s="1"/>
      <c r="N101" s="1"/>
      <c r="O101" s="1"/>
    </row>
    <row r="102" spans="1:15" x14ac:dyDescent="0.2">
      <c r="A102">
        <v>101</v>
      </c>
      <c r="B102">
        <v>26</v>
      </c>
      <c r="D102">
        <v>1</v>
      </c>
      <c r="M102" s="1"/>
      <c r="N102" s="1"/>
      <c r="O102" s="1"/>
    </row>
    <row r="103" spans="1:15" x14ac:dyDescent="0.2">
      <c r="A103">
        <v>102</v>
      </c>
      <c r="B103">
        <v>26</v>
      </c>
      <c r="D103">
        <v>2</v>
      </c>
      <c r="M103" s="1"/>
      <c r="N103" s="1"/>
      <c r="O103" s="1"/>
    </row>
    <row r="104" spans="1:15" x14ac:dyDescent="0.2">
      <c r="A104">
        <v>103</v>
      </c>
      <c r="B104">
        <v>26</v>
      </c>
      <c r="D104">
        <v>3</v>
      </c>
      <c r="M104" s="1"/>
      <c r="N104" s="1"/>
      <c r="O104" s="1"/>
    </row>
    <row r="105" spans="1:15" x14ac:dyDescent="0.2">
      <c r="A105">
        <v>104</v>
      </c>
      <c r="B105">
        <v>26</v>
      </c>
      <c r="D105">
        <v>4</v>
      </c>
      <c r="M105" s="1"/>
      <c r="N105" s="1"/>
      <c r="O105" s="1"/>
    </row>
    <row r="106" spans="1:15" x14ac:dyDescent="0.2">
      <c r="A106">
        <v>105</v>
      </c>
      <c r="B106">
        <v>27</v>
      </c>
      <c r="D106">
        <v>1</v>
      </c>
      <c r="M106" s="1"/>
      <c r="N106" s="1"/>
      <c r="O106" s="1"/>
    </row>
    <row r="107" spans="1:15" x14ac:dyDescent="0.2">
      <c r="A107">
        <v>106</v>
      </c>
      <c r="B107">
        <v>27</v>
      </c>
      <c r="D107">
        <v>2</v>
      </c>
      <c r="M107" s="1"/>
      <c r="N107" s="1"/>
      <c r="O107" s="1"/>
    </row>
    <row r="108" spans="1:15" x14ac:dyDescent="0.2">
      <c r="A108">
        <v>107</v>
      </c>
      <c r="B108">
        <v>27</v>
      </c>
      <c r="D108">
        <v>3</v>
      </c>
      <c r="M108" s="1"/>
      <c r="N108" s="1"/>
      <c r="O108" s="1"/>
    </row>
    <row r="109" spans="1:15" x14ac:dyDescent="0.2">
      <c r="A109">
        <v>108</v>
      </c>
      <c r="B109">
        <v>27</v>
      </c>
      <c r="D109">
        <v>4</v>
      </c>
      <c r="M109" s="1"/>
      <c r="N109" s="1"/>
      <c r="O109" s="1"/>
    </row>
    <row r="110" spans="1:15" x14ac:dyDescent="0.2">
      <c r="A110">
        <v>109</v>
      </c>
      <c r="B110">
        <v>28</v>
      </c>
      <c r="D110">
        <v>1</v>
      </c>
      <c r="M110" s="1"/>
      <c r="N110" s="1"/>
      <c r="O110" s="1"/>
    </row>
    <row r="111" spans="1:15" x14ac:dyDescent="0.2">
      <c r="A111">
        <v>110</v>
      </c>
      <c r="B111">
        <v>28</v>
      </c>
      <c r="D111">
        <v>2</v>
      </c>
      <c r="M111" s="1"/>
      <c r="N111" s="1"/>
      <c r="O111" s="1"/>
    </row>
    <row r="112" spans="1:15" x14ac:dyDescent="0.2">
      <c r="A112">
        <v>111</v>
      </c>
      <c r="B112">
        <v>28</v>
      </c>
      <c r="D112">
        <v>3</v>
      </c>
      <c r="M112" s="1"/>
      <c r="N112" s="1"/>
      <c r="O112" s="1"/>
    </row>
    <row r="113" spans="1:15" x14ac:dyDescent="0.2">
      <c r="A113">
        <v>112</v>
      </c>
      <c r="B113">
        <v>28</v>
      </c>
      <c r="D113">
        <v>4</v>
      </c>
      <c r="M113" s="1"/>
      <c r="N113" s="1"/>
      <c r="O113" s="1"/>
    </row>
    <row r="114" spans="1:15" x14ac:dyDescent="0.2">
      <c r="A114">
        <v>113</v>
      </c>
      <c r="B114">
        <v>29</v>
      </c>
      <c r="D114">
        <v>1</v>
      </c>
      <c r="M114" s="1"/>
      <c r="N114" s="1"/>
      <c r="O114" s="1"/>
    </row>
    <row r="115" spans="1:15" x14ac:dyDescent="0.2">
      <c r="A115">
        <v>114</v>
      </c>
      <c r="B115">
        <v>29</v>
      </c>
      <c r="D115">
        <v>2</v>
      </c>
      <c r="M115" s="1"/>
      <c r="N115" s="1"/>
      <c r="O115" s="1"/>
    </row>
    <row r="116" spans="1:15" x14ac:dyDescent="0.2">
      <c r="A116">
        <v>115</v>
      </c>
      <c r="B116">
        <v>29</v>
      </c>
      <c r="D116">
        <v>3</v>
      </c>
      <c r="M116" s="1"/>
      <c r="N116" s="1"/>
      <c r="O116" s="1"/>
    </row>
    <row r="117" spans="1:15" x14ac:dyDescent="0.2">
      <c r="A117">
        <v>116</v>
      </c>
      <c r="B117">
        <v>29</v>
      </c>
      <c r="D117">
        <v>4</v>
      </c>
      <c r="M117" s="1"/>
      <c r="N117" s="1"/>
      <c r="O117" s="1"/>
    </row>
    <row r="118" spans="1:15" x14ac:dyDescent="0.2">
      <c r="A118">
        <v>117</v>
      </c>
      <c r="B118">
        <v>30</v>
      </c>
      <c r="D118">
        <v>1</v>
      </c>
      <c r="M118" s="1"/>
      <c r="N118" s="1"/>
      <c r="O118" s="1"/>
    </row>
    <row r="119" spans="1:15" x14ac:dyDescent="0.2">
      <c r="A119">
        <v>118</v>
      </c>
      <c r="B119">
        <v>30</v>
      </c>
      <c r="D119">
        <v>2</v>
      </c>
      <c r="M119" s="1"/>
      <c r="N119" s="1"/>
      <c r="O119" s="1"/>
    </row>
    <row r="120" spans="1:15" x14ac:dyDescent="0.2">
      <c r="A120">
        <v>119</v>
      </c>
      <c r="B120">
        <v>30</v>
      </c>
      <c r="D120">
        <v>3</v>
      </c>
      <c r="M120" s="1"/>
      <c r="N120" s="1"/>
      <c r="O120" s="1"/>
    </row>
    <row r="121" spans="1:15" x14ac:dyDescent="0.2">
      <c r="A121">
        <v>120</v>
      </c>
      <c r="B121">
        <v>30</v>
      </c>
      <c r="D121">
        <v>4</v>
      </c>
      <c r="M121" s="1"/>
      <c r="N121" s="1"/>
      <c r="O121" s="1"/>
    </row>
    <row r="122" spans="1:15" x14ac:dyDescent="0.2">
      <c r="A122">
        <v>121</v>
      </c>
      <c r="B122">
        <v>31</v>
      </c>
      <c r="D122">
        <v>1</v>
      </c>
      <c r="M122" s="1"/>
      <c r="N122" s="1"/>
      <c r="O122" s="1"/>
    </row>
    <row r="123" spans="1:15" x14ac:dyDescent="0.2">
      <c r="A123">
        <v>122</v>
      </c>
      <c r="B123">
        <v>31</v>
      </c>
      <c r="D123">
        <v>2</v>
      </c>
      <c r="M123" s="1"/>
      <c r="N123" s="1"/>
      <c r="O123" s="1"/>
    </row>
    <row r="124" spans="1:15" x14ac:dyDescent="0.2">
      <c r="A124">
        <v>123</v>
      </c>
      <c r="B124">
        <v>31</v>
      </c>
      <c r="D124">
        <v>3</v>
      </c>
      <c r="M124" s="1"/>
      <c r="N124" s="1"/>
      <c r="O124" s="1"/>
    </row>
    <row r="125" spans="1:15" x14ac:dyDescent="0.2">
      <c r="A125">
        <v>124</v>
      </c>
      <c r="B125">
        <v>31</v>
      </c>
      <c r="D125">
        <v>4</v>
      </c>
      <c r="M125" s="1"/>
      <c r="N125" s="1"/>
      <c r="O125" s="1"/>
    </row>
    <row r="126" spans="1:15" x14ac:dyDescent="0.2">
      <c r="A126">
        <v>125</v>
      </c>
      <c r="B126">
        <v>32</v>
      </c>
      <c r="D126">
        <v>1</v>
      </c>
      <c r="M126" s="1"/>
      <c r="N126" s="1"/>
      <c r="O126" s="1"/>
    </row>
    <row r="127" spans="1:15" x14ac:dyDescent="0.2">
      <c r="A127">
        <v>126</v>
      </c>
      <c r="B127">
        <v>32</v>
      </c>
      <c r="D127">
        <v>2</v>
      </c>
      <c r="M127" s="1"/>
      <c r="N127" s="1"/>
      <c r="O127" s="1"/>
    </row>
    <row r="128" spans="1:15" x14ac:dyDescent="0.2">
      <c r="A128">
        <v>127</v>
      </c>
      <c r="B128">
        <v>32</v>
      </c>
      <c r="D128">
        <v>3</v>
      </c>
      <c r="M128" s="1"/>
      <c r="N128" s="1"/>
      <c r="O128" s="1"/>
    </row>
    <row r="129" spans="1:15" x14ac:dyDescent="0.2">
      <c r="A129">
        <v>128</v>
      </c>
      <c r="B129">
        <v>32</v>
      </c>
      <c r="D129">
        <v>4</v>
      </c>
      <c r="M129" s="1"/>
      <c r="N129" s="1"/>
      <c r="O129" s="1"/>
    </row>
    <row r="130" spans="1:15" x14ac:dyDescent="0.2">
      <c r="A130">
        <v>129</v>
      </c>
      <c r="B130">
        <v>33</v>
      </c>
      <c r="D130">
        <v>1</v>
      </c>
      <c r="M130" s="1"/>
      <c r="N130" s="1"/>
      <c r="O130" s="1"/>
    </row>
    <row r="131" spans="1:15" x14ac:dyDescent="0.2">
      <c r="A131">
        <v>130</v>
      </c>
      <c r="B131">
        <v>33</v>
      </c>
      <c r="D131">
        <v>2</v>
      </c>
      <c r="M131" s="1"/>
      <c r="N131" s="1"/>
      <c r="O131" s="1"/>
    </row>
    <row r="132" spans="1:15" x14ac:dyDescent="0.2">
      <c r="A132">
        <v>131</v>
      </c>
      <c r="B132">
        <v>33</v>
      </c>
      <c r="D132">
        <v>3</v>
      </c>
      <c r="M132" s="1"/>
      <c r="N132" s="1"/>
      <c r="O132" s="1"/>
    </row>
    <row r="133" spans="1:15" x14ac:dyDescent="0.2">
      <c r="A133">
        <v>132</v>
      </c>
      <c r="B133">
        <v>33</v>
      </c>
      <c r="D133">
        <v>4</v>
      </c>
      <c r="M133" s="1"/>
      <c r="N133" s="1"/>
      <c r="O133" s="1"/>
    </row>
    <row r="134" spans="1:15" x14ac:dyDescent="0.2">
      <c r="A134">
        <v>133</v>
      </c>
      <c r="B134">
        <v>34</v>
      </c>
      <c r="D134">
        <v>1</v>
      </c>
      <c r="M134" s="1"/>
      <c r="N134" s="1"/>
      <c r="O134" s="1"/>
    </row>
    <row r="135" spans="1:15" x14ac:dyDescent="0.2">
      <c r="A135">
        <v>134</v>
      </c>
      <c r="B135">
        <v>34</v>
      </c>
      <c r="D135">
        <v>2</v>
      </c>
      <c r="M135" s="1"/>
      <c r="N135" s="1"/>
      <c r="O135" s="1"/>
    </row>
    <row r="136" spans="1:15" x14ac:dyDescent="0.2">
      <c r="A136">
        <v>135</v>
      </c>
      <c r="B136">
        <v>34</v>
      </c>
      <c r="D136">
        <v>3</v>
      </c>
      <c r="M136" s="1"/>
      <c r="N136" s="1"/>
      <c r="O136" s="1"/>
    </row>
    <row r="137" spans="1:15" x14ac:dyDescent="0.2">
      <c r="A137">
        <v>136</v>
      </c>
      <c r="B137">
        <v>34</v>
      </c>
      <c r="D137">
        <v>4</v>
      </c>
      <c r="M137" s="1"/>
      <c r="N137" s="1"/>
      <c r="O137" s="1"/>
    </row>
    <row r="138" spans="1:15" x14ac:dyDescent="0.2">
      <c r="A138">
        <v>137</v>
      </c>
      <c r="B138">
        <v>35</v>
      </c>
      <c r="D138">
        <v>1</v>
      </c>
      <c r="M138" s="1"/>
      <c r="N138" s="1"/>
      <c r="O138" s="1"/>
    </row>
    <row r="139" spans="1:15" x14ac:dyDescent="0.2">
      <c r="A139">
        <v>138</v>
      </c>
      <c r="B139">
        <v>35</v>
      </c>
      <c r="D139">
        <v>2</v>
      </c>
      <c r="M139" s="1"/>
      <c r="N139" s="1"/>
      <c r="O139" s="1"/>
    </row>
    <row r="140" spans="1:15" x14ac:dyDescent="0.2">
      <c r="A140">
        <v>139</v>
      </c>
      <c r="B140">
        <v>35</v>
      </c>
      <c r="D140">
        <v>3</v>
      </c>
      <c r="M140" s="1"/>
      <c r="N140" s="1"/>
      <c r="O140" s="1"/>
    </row>
    <row r="141" spans="1:15" x14ac:dyDescent="0.2">
      <c r="A141">
        <v>140</v>
      </c>
      <c r="B141">
        <v>35</v>
      </c>
      <c r="D141">
        <v>4</v>
      </c>
      <c r="M141" s="1"/>
      <c r="N141" s="1"/>
      <c r="O141" s="1"/>
    </row>
    <row r="142" spans="1:15" x14ac:dyDescent="0.2">
      <c r="A142">
        <v>141</v>
      </c>
      <c r="B142">
        <v>36</v>
      </c>
      <c r="D142">
        <v>1</v>
      </c>
      <c r="M142" s="1"/>
      <c r="N142" s="1"/>
      <c r="O142" s="1"/>
    </row>
    <row r="143" spans="1:15" x14ac:dyDescent="0.2">
      <c r="A143">
        <v>142</v>
      </c>
      <c r="B143">
        <v>36</v>
      </c>
      <c r="D143">
        <v>2</v>
      </c>
      <c r="M143" s="1"/>
      <c r="N143" s="1"/>
      <c r="O143" s="1"/>
    </row>
    <row r="144" spans="1:15" x14ac:dyDescent="0.2">
      <c r="A144">
        <v>143</v>
      </c>
      <c r="B144">
        <v>36</v>
      </c>
      <c r="D144">
        <v>3</v>
      </c>
      <c r="M144" s="1"/>
      <c r="N144" s="1"/>
      <c r="O144" s="1"/>
    </row>
    <row r="145" spans="1:15" x14ac:dyDescent="0.2">
      <c r="A145">
        <v>144</v>
      </c>
      <c r="B145">
        <v>36</v>
      </c>
      <c r="D145">
        <v>4</v>
      </c>
      <c r="M145" s="1"/>
      <c r="N145" s="1"/>
      <c r="O145" s="1"/>
    </row>
    <row r="146" spans="1:15" x14ac:dyDescent="0.2">
      <c r="A146">
        <v>145</v>
      </c>
      <c r="B146">
        <v>37</v>
      </c>
      <c r="D146">
        <v>1</v>
      </c>
      <c r="M146" s="1"/>
      <c r="N146" s="1"/>
      <c r="O146" s="1"/>
    </row>
    <row r="147" spans="1:15" x14ac:dyDescent="0.2">
      <c r="A147">
        <v>146</v>
      </c>
      <c r="B147">
        <v>37</v>
      </c>
      <c r="D147">
        <v>2</v>
      </c>
      <c r="M147" s="1"/>
      <c r="N147" s="1"/>
      <c r="O147" s="1"/>
    </row>
    <row r="148" spans="1:15" x14ac:dyDescent="0.2">
      <c r="A148">
        <v>147</v>
      </c>
      <c r="B148">
        <v>37</v>
      </c>
      <c r="D148">
        <v>3</v>
      </c>
      <c r="M148" s="1"/>
      <c r="N148" s="1"/>
      <c r="O148" s="1"/>
    </row>
    <row r="149" spans="1:15" x14ac:dyDescent="0.2">
      <c r="A149">
        <v>148</v>
      </c>
      <c r="B149">
        <v>37</v>
      </c>
      <c r="D149">
        <v>4</v>
      </c>
      <c r="M149" s="1"/>
      <c r="N149" s="1"/>
      <c r="O149" s="1"/>
    </row>
    <row r="150" spans="1:15" x14ac:dyDescent="0.2">
      <c r="A150">
        <v>149</v>
      </c>
      <c r="B150">
        <v>38</v>
      </c>
      <c r="D150">
        <v>1</v>
      </c>
      <c r="M150" s="1"/>
      <c r="N150" s="1"/>
      <c r="O150" s="1"/>
    </row>
    <row r="151" spans="1:15" x14ac:dyDescent="0.2">
      <c r="A151">
        <v>150</v>
      </c>
      <c r="B151">
        <v>38</v>
      </c>
      <c r="D151">
        <v>2</v>
      </c>
      <c r="M151" s="1"/>
      <c r="N151" s="1"/>
      <c r="O151" s="1"/>
    </row>
    <row r="152" spans="1:15" x14ac:dyDescent="0.2">
      <c r="A152">
        <v>151</v>
      </c>
      <c r="B152">
        <v>38</v>
      </c>
      <c r="D152">
        <v>3</v>
      </c>
      <c r="M152" s="1"/>
      <c r="N152" s="1"/>
      <c r="O152" s="1"/>
    </row>
    <row r="153" spans="1:15" x14ac:dyDescent="0.2">
      <c r="A153">
        <v>152</v>
      </c>
      <c r="B153">
        <v>38</v>
      </c>
      <c r="D153">
        <v>4</v>
      </c>
      <c r="M153" s="1"/>
      <c r="N153" s="1"/>
      <c r="O153" s="1"/>
    </row>
    <row r="154" spans="1:15" x14ac:dyDescent="0.2">
      <c r="A154">
        <v>153</v>
      </c>
      <c r="B154">
        <v>39</v>
      </c>
      <c r="D154">
        <v>1</v>
      </c>
      <c r="M154" s="1"/>
      <c r="N154" s="1"/>
      <c r="O154" s="1"/>
    </row>
    <row r="155" spans="1:15" x14ac:dyDescent="0.2">
      <c r="A155">
        <v>154</v>
      </c>
      <c r="B155">
        <v>39</v>
      </c>
      <c r="D155">
        <v>2</v>
      </c>
      <c r="M155" s="1"/>
      <c r="N155" s="1"/>
      <c r="O155" s="1"/>
    </row>
    <row r="156" spans="1:15" x14ac:dyDescent="0.2">
      <c r="A156">
        <v>155</v>
      </c>
      <c r="B156">
        <v>39</v>
      </c>
      <c r="D156">
        <v>3</v>
      </c>
      <c r="M156" s="1"/>
      <c r="N156" s="1"/>
      <c r="O156" s="1"/>
    </row>
    <row r="157" spans="1:15" x14ac:dyDescent="0.2">
      <c r="A157">
        <v>156</v>
      </c>
      <c r="B157">
        <v>39</v>
      </c>
      <c r="D157">
        <v>4</v>
      </c>
      <c r="M157" s="1"/>
      <c r="N157" s="1"/>
      <c r="O157" s="1"/>
    </row>
    <row r="158" spans="1:15" x14ac:dyDescent="0.2">
      <c r="A158">
        <v>157</v>
      </c>
      <c r="B158">
        <v>40</v>
      </c>
      <c r="D158">
        <v>1</v>
      </c>
      <c r="M158" s="1"/>
      <c r="N158" s="1"/>
      <c r="O158" s="1"/>
    </row>
    <row r="159" spans="1:15" x14ac:dyDescent="0.2">
      <c r="A159">
        <v>158</v>
      </c>
      <c r="B159">
        <v>40</v>
      </c>
      <c r="D159">
        <v>2</v>
      </c>
      <c r="M159" s="1"/>
      <c r="N159" s="1"/>
      <c r="O159" s="1"/>
    </row>
    <row r="160" spans="1:15" x14ac:dyDescent="0.2">
      <c r="A160">
        <v>159</v>
      </c>
      <c r="B160">
        <v>40</v>
      </c>
      <c r="D160">
        <v>3</v>
      </c>
      <c r="M160" s="1"/>
      <c r="N160" s="1"/>
      <c r="O160" s="1"/>
    </row>
    <row r="161" spans="1:15" x14ac:dyDescent="0.2">
      <c r="A161">
        <v>160</v>
      </c>
      <c r="B161">
        <v>40</v>
      </c>
      <c r="D161">
        <v>4</v>
      </c>
      <c r="M161" s="1"/>
      <c r="N161" s="1"/>
      <c r="O161" s="1"/>
    </row>
    <row r="162" spans="1:15" x14ac:dyDescent="0.2">
      <c r="A162">
        <v>161</v>
      </c>
      <c r="B162">
        <v>41</v>
      </c>
      <c r="D162">
        <v>1</v>
      </c>
      <c r="M162" s="1"/>
      <c r="N162" s="1"/>
      <c r="O162" s="1"/>
    </row>
    <row r="163" spans="1:15" x14ac:dyDescent="0.2">
      <c r="A163">
        <v>162</v>
      </c>
      <c r="B163">
        <v>41</v>
      </c>
      <c r="D163">
        <v>2</v>
      </c>
      <c r="M163" s="1"/>
      <c r="N163" s="1"/>
      <c r="O163" s="1"/>
    </row>
    <row r="164" spans="1:15" x14ac:dyDescent="0.2">
      <c r="A164">
        <v>163</v>
      </c>
      <c r="B164">
        <v>41</v>
      </c>
      <c r="D164">
        <v>3</v>
      </c>
      <c r="M164" s="1"/>
      <c r="N164" s="1"/>
      <c r="O164" s="1"/>
    </row>
    <row r="165" spans="1:15" x14ac:dyDescent="0.2">
      <c r="A165">
        <v>164</v>
      </c>
      <c r="B165">
        <v>41</v>
      </c>
      <c r="D165">
        <v>4</v>
      </c>
      <c r="M165" s="1"/>
      <c r="N165" s="1"/>
      <c r="O165" s="1"/>
    </row>
    <row r="166" spans="1:15" x14ac:dyDescent="0.2">
      <c r="A166">
        <v>165</v>
      </c>
      <c r="B166">
        <v>42</v>
      </c>
      <c r="D166">
        <v>1</v>
      </c>
      <c r="M166" s="1"/>
      <c r="N166" s="1"/>
      <c r="O166" s="1"/>
    </row>
    <row r="167" spans="1:15" x14ac:dyDescent="0.2">
      <c r="A167">
        <v>166</v>
      </c>
      <c r="B167">
        <v>42</v>
      </c>
      <c r="D167">
        <v>2</v>
      </c>
      <c r="M167" s="1"/>
      <c r="N167" s="1"/>
      <c r="O167" s="1"/>
    </row>
    <row r="168" spans="1:15" x14ac:dyDescent="0.2">
      <c r="A168">
        <v>167</v>
      </c>
      <c r="B168">
        <v>42</v>
      </c>
      <c r="D168">
        <v>3</v>
      </c>
      <c r="M168" s="1"/>
      <c r="N168" s="1"/>
      <c r="O168" s="1"/>
    </row>
    <row r="169" spans="1:15" x14ac:dyDescent="0.2">
      <c r="A169">
        <v>168</v>
      </c>
      <c r="B169">
        <v>42</v>
      </c>
      <c r="D169">
        <v>4</v>
      </c>
      <c r="M169" s="1"/>
      <c r="N169" s="1"/>
      <c r="O169" s="1"/>
    </row>
    <row r="170" spans="1:15" x14ac:dyDescent="0.2">
      <c r="A170">
        <v>169</v>
      </c>
      <c r="B170">
        <v>43</v>
      </c>
      <c r="D170">
        <v>1</v>
      </c>
      <c r="M170" s="1"/>
      <c r="N170" s="1"/>
      <c r="O170" s="1"/>
    </row>
    <row r="171" spans="1:15" x14ac:dyDescent="0.2">
      <c r="A171">
        <v>170</v>
      </c>
      <c r="B171">
        <v>43</v>
      </c>
      <c r="D171">
        <v>2</v>
      </c>
      <c r="M171" s="1"/>
      <c r="N171" s="1"/>
      <c r="O171" s="1"/>
    </row>
    <row r="172" spans="1:15" x14ac:dyDescent="0.2">
      <c r="A172">
        <v>171</v>
      </c>
      <c r="B172">
        <v>43</v>
      </c>
      <c r="D172">
        <v>3</v>
      </c>
      <c r="M172" s="1"/>
      <c r="N172" s="1"/>
      <c r="O172" s="1"/>
    </row>
    <row r="173" spans="1:15" x14ac:dyDescent="0.2">
      <c r="A173">
        <v>172</v>
      </c>
      <c r="B173">
        <v>43</v>
      </c>
      <c r="D173">
        <v>4</v>
      </c>
      <c r="M173" s="1"/>
      <c r="N173" s="1"/>
      <c r="O173" s="1"/>
    </row>
    <row r="174" spans="1:15" x14ac:dyDescent="0.2">
      <c r="A174">
        <v>173</v>
      </c>
      <c r="B174">
        <v>44</v>
      </c>
      <c r="D174">
        <v>1</v>
      </c>
      <c r="M174" s="1"/>
      <c r="N174" s="1"/>
      <c r="O174" s="1"/>
    </row>
    <row r="175" spans="1:15" x14ac:dyDescent="0.2">
      <c r="A175">
        <v>174</v>
      </c>
      <c r="B175">
        <v>44</v>
      </c>
      <c r="D175">
        <v>2</v>
      </c>
      <c r="M175" s="1"/>
      <c r="N175" s="1"/>
      <c r="O175" s="1"/>
    </row>
    <row r="176" spans="1:15" x14ac:dyDescent="0.2">
      <c r="A176">
        <v>175</v>
      </c>
      <c r="B176">
        <v>44</v>
      </c>
      <c r="D176">
        <v>3</v>
      </c>
      <c r="M176" s="1"/>
      <c r="N176" s="1"/>
      <c r="O176" s="1"/>
    </row>
    <row r="177" spans="1:15" x14ac:dyDescent="0.2">
      <c r="A177">
        <v>176</v>
      </c>
      <c r="B177">
        <v>44</v>
      </c>
      <c r="D177">
        <v>4</v>
      </c>
      <c r="M177" s="1"/>
      <c r="N177" s="1"/>
      <c r="O177" s="1"/>
    </row>
    <row r="178" spans="1:15" x14ac:dyDescent="0.2">
      <c r="A178">
        <v>177</v>
      </c>
      <c r="B178">
        <v>45</v>
      </c>
      <c r="D178">
        <v>1</v>
      </c>
      <c r="M178" s="1"/>
      <c r="N178" s="1"/>
      <c r="O178" s="1"/>
    </row>
    <row r="179" spans="1:15" x14ac:dyDescent="0.2">
      <c r="A179">
        <v>178</v>
      </c>
      <c r="B179">
        <v>45</v>
      </c>
      <c r="D179">
        <v>2</v>
      </c>
      <c r="M179" s="1"/>
      <c r="N179" s="1"/>
      <c r="O179" s="1"/>
    </row>
    <row r="180" spans="1:15" x14ac:dyDescent="0.2">
      <c r="A180">
        <v>179</v>
      </c>
      <c r="B180">
        <v>45</v>
      </c>
      <c r="D180">
        <v>3</v>
      </c>
      <c r="M180" s="1"/>
      <c r="N180" s="1"/>
      <c r="O180" s="1"/>
    </row>
    <row r="181" spans="1:15" x14ac:dyDescent="0.2">
      <c r="A181">
        <v>180</v>
      </c>
      <c r="B181">
        <v>45</v>
      </c>
      <c r="D181">
        <v>4</v>
      </c>
      <c r="M181" s="1"/>
      <c r="N181" s="1"/>
      <c r="O181" s="1"/>
    </row>
    <row r="182" spans="1:15" x14ac:dyDescent="0.2">
      <c r="A182">
        <v>181</v>
      </c>
      <c r="B182">
        <v>46</v>
      </c>
      <c r="D182">
        <v>1</v>
      </c>
      <c r="M182" s="1"/>
      <c r="N182" s="1"/>
      <c r="O182" s="1"/>
    </row>
    <row r="183" spans="1:15" x14ac:dyDescent="0.2">
      <c r="A183">
        <v>182</v>
      </c>
      <c r="B183">
        <v>46</v>
      </c>
      <c r="D183">
        <v>2</v>
      </c>
      <c r="M183" s="1"/>
      <c r="N183" s="1"/>
      <c r="O183" s="1"/>
    </row>
    <row r="184" spans="1:15" x14ac:dyDescent="0.2">
      <c r="A184">
        <v>183</v>
      </c>
      <c r="B184">
        <v>46</v>
      </c>
      <c r="D184">
        <v>3</v>
      </c>
      <c r="M184" s="1"/>
      <c r="N184" s="1"/>
      <c r="O184" s="1"/>
    </row>
    <row r="185" spans="1:15" x14ac:dyDescent="0.2">
      <c r="A185">
        <v>184</v>
      </c>
      <c r="B185">
        <v>46</v>
      </c>
      <c r="D185">
        <v>4</v>
      </c>
      <c r="M185" s="1"/>
      <c r="N185" s="1"/>
      <c r="O185" s="1"/>
    </row>
    <row r="186" spans="1:15" x14ac:dyDescent="0.2">
      <c r="A186">
        <v>185</v>
      </c>
      <c r="B186">
        <v>47</v>
      </c>
      <c r="D186">
        <v>1</v>
      </c>
      <c r="M186" s="1"/>
      <c r="N186" s="1"/>
      <c r="O186" s="1"/>
    </row>
    <row r="187" spans="1:15" x14ac:dyDescent="0.2">
      <c r="A187">
        <v>186</v>
      </c>
      <c r="B187">
        <v>47</v>
      </c>
      <c r="D187">
        <v>2</v>
      </c>
      <c r="M187" s="1"/>
      <c r="N187" s="1"/>
      <c r="O187" s="1"/>
    </row>
    <row r="188" spans="1:15" x14ac:dyDescent="0.2">
      <c r="A188">
        <v>187</v>
      </c>
      <c r="B188">
        <v>47</v>
      </c>
      <c r="D188">
        <v>3</v>
      </c>
      <c r="M188" s="1"/>
      <c r="N188" s="1"/>
      <c r="O188" s="1"/>
    </row>
    <row r="189" spans="1:15" x14ac:dyDescent="0.2">
      <c r="A189">
        <v>188</v>
      </c>
      <c r="B189">
        <v>47</v>
      </c>
      <c r="D189">
        <v>4</v>
      </c>
      <c r="M189" s="1"/>
      <c r="N189" s="1"/>
      <c r="O189" s="1"/>
    </row>
    <row r="190" spans="1:15" x14ac:dyDescent="0.2">
      <c r="A190">
        <v>189</v>
      </c>
      <c r="B190">
        <v>48</v>
      </c>
      <c r="D190">
        <v>1</v>
      </c>
      <c r="M190" s="1"/>
      <c r="N190" s="1"/>
      <c r="O190" s="1"/>
    </row>
    <row r="191" spans="1:15" x14ac:dyDescent="0.2">
      <c r="A191">
        <v>190</v>
      </c>
      <c r="B191">
        <v>48</v>
      </c>
      <c r="D191">
        <v>2</v>
      </c>
      <c r="M191" s="1"/>
      <c r="N191" s="1"/>
      <c r="O191" s="1"/>
    </row>
    <row r="192" spans="1:15" x14ac:dyDescent="0.2">
      <c r="A192">
        <v>191</v>
      </c>
      <c r="B192">
        <v>48</v>
      </c>
      <c r="D192">
        <v>3</v>
      </c>
      <c r="M192" s="1"/>
      <c r="N192" s="1"/>
      <c r="O192" s="1"/>
    </row>
    <row r="193" spans="1:15" x14ac:dyDescent="0.2">
      <c r="A193">
        <v>192</v>
      </c>
      <c r="B193">
        <v>48</v>
      </c>
      <c r="D193">
        <v>4</v>
      </c>
      <c r="M193" s="1"/>
      <c r="N193" s="1"/>
      <c r="O193" s="1"/>
    </row>
    <row r="194" spans="1:15" x14ac:dyDescent="0.2">
      <c r="A194">
        <v>193</v>
      </c>
      <c r="B194">
        <v>49</v>
      </c>
      <c r="D194">
        <v>1</v>
      </c>
      <c r="M194" s="1"/>
      <c r="N194" s="1"/>
      <c r="O194" s="1"/>
    </row>
    <row r="195" spans="1:15" x14ac:dyDescent="0.2">
      <c r="A195">
        <v>194</v>
      </c>
      <c r="B195">
        <v>49</v>
      </c>
      <c r="D195">
        <v>2</v>
      </c>
      <c r="M195" s="1"/>
      <c r="N195" s="1"/>
      <c r="O195" s="1"/>
    </row>
    <row r="196" spans="1:15" x14ac:dyDescent="0.2">
      <c r="A196">
        <v>195</v>
      </c>
      <c r="B196">
        <v>49</v>
      </c>
      <c r="D196">
        <v>3</v>
      </c>
      <c r="M196" s="1"/>
      <c r="N196" s="1"/>
      <c r="O196" s="1"/>
    </row>
    <row r="197" spans="1:15" x14ac:dyDescent="0.2">
      <c r="A197">
        <v>196</v>
      </c>
      <c r="B197">
        <v>49</v>
      </c>
      <c r="D197">
        <v>4</v>
      </c>
      <c r="M197" s="1"/>
      <c r="N197" s="1"/>
      <c r="O197" s="1"/>
    </row>
    <row r="198" spans="1:15" x14ac:dyDescent="0.2">
      <c r="A198">
        <v>197</v>
      </c>
      <c r="B198">
        <v>50</v>
      </c>
      <c r="D198">
        <v>1</v>
      </c>
      <c r="M198" s="1"/>
      <c r="N198" s="1"/>
      <c r="O198" s="1"/>
    </row>
    <row r="199" spans="1:15" x14ac:dyDescent="0.2">
      <c r="A199">
        <v>198</v>
      </c>
      <c r="B199">
        <v>50</v>
      </c>
      <c r="D199">
        <v>2</v>
      </c>
      <c r="M199" s="1"/>
      <c r="N199" s="1"/>
      <c r="O199" s="1"/>
    </row>
    <row r="200" spans="1:15" x14ac:dyDescent="0.2">
      <c r="A200">
        <v>199</v>
      </c>
      <c r="B200">
        <v>50</v>
      </c>
      <c r="D200">
        <v>3</v>
      </c>
      <c r="M200" s="1"/>
      <c r="N200" s="1"/>
      <c r="O200" s="1"/>
    </row>
    <row r="201" spans="1:15" x14ac:dyDescent="0.2">
      <c r="A201">
        <v>200</v>
      </c>
      <c r="B201">
        <v>50</v>
      </c>
      <c r="D201">
        <v>4</v>
      </c>
      <c r="M201" s="1"/>
      <c r="N201" s="1"/>
      <c r="O201" s="1"/>
    </row>
  </sheetData>
  <autoFilter ref="A1:N201" xr:uid="{677F25E4-A9C2-6C41-BBA2-ED0CAE161973}"/>
  <mergeCells count="7">
    <mergeCell ref="AJ37:AJ40"/>
    <mergeCell ref="AJ41:AJ43"/>
    <mergeCell ref="AL35:AM35"/>
    <mergeCell ref="AN35:AO35"/>
    <mergeCell ref="AP35:AQ35"/>
    <mergeCell ref="AK35:AK36"/>
    <mergeCell ref="AJ35:AJ3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88B1-0CD4-B64A-B532-6C5D1D293036}">
  <dimension ref="A1:U55"/>
  <sheetViews>
    <sheetView topLeftCell="C1" zoomScale="150" zoomScaleNormal="150" workbookViewId="0">
      <selection activeCell="G30" sqref="G30"/>
    </sheetView>
  </sheetViews>
  <sheetFormatPr baseColWidth="10" defaultRowHeight="16" x14ac:dyDescent="0.2"/>
  <sheetData>
    <row r="1" spans="1:21" x14ac:dyDescent="0.2">
      <c r="A1" t="s">
        <v>16</v>
      </c>
      <c r="B1" t="s">
        <v>17</v>
      </c>
      <c r="D1" t="s">
        <v>18</v>
      </c>
      <c r="F1" t="s">
        <v>19</v>
      </c>
      <c r="H1" t="s">
        <v>20</v>
      </c>
      <c r="J1" t="s">
        <v>27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2">
      <c r="A2">
        <v>1</v>
      </c>
      <c r="H2">
        <v>1</v>
      </c>
      <c r="I2" t="s">
        <v>21</v>
      </c>
      <c r="J2">
        <v>1</v>
      </c>
      <c r="K2" t="s">
        <v>24</v>
      </c>
      <c r="L2">
        <v>6</v>
      </c>
      <c r="M2" t="b">
        <v>1</v>
      </c>
      <c r="N2">
        <v>14</v>
      </c>
      <c r="O2">
        <v>21</v>
      </c>
      <c r="P2">
        <v>18</v>
      </c>
      <c r="Q2">
        <v>10</v>
      </c>
      <c r="R2">
        <v>12</v>
      </c>
      <c r="S2">
        <v>3</v>
      </c>
      <c r="T2">
        <v>31</v>
      </c>
      <c r="U2">
        <v>1</v>
      </c>
    </row>
    <row r="3" spans="1:21" x14ac:dyDescent="0.2">
      <c r="A3">
        <v>2</v>
      </c>
      <c r="H3">
        <v>2</v>
      </c>
      <c r="I3" t="s">
        <v>22</v>
      </c>
      <c r="J3">
        <v>2</v>
      </c>
      <c r="K3" t="s">
        <v>24</v>
      </c>
    </row>
    <row r="4" spans="1:21" x14ac:dyDescent="0.2">
      <c r="A4">
        <v>3</v>
      </c>
      <c r="H4">
        <v>3</v>
      </c>
      <c r="I4" t="s">
        <v>23</v>
      </c>
      <c r="J4">
        <v>3</v>
      </c>
      <c r="K4" t="s">
        <v>24</v>
      </c>
    </row>
    <row r="5" spans="1:21" x14ac:dyDescent="0.2">
      <c r="A5">
        <v>4</v>
      </c>
      <c r="H5">
        <v>4</v>
      </c>
      <c r="I5" t="s">
        <v>21</v>
      </c>
      <c r="J5">
        <v>4</v>
      </c>
      <c r="K5" t="s">
        <v>26</v>
      </c>
    </row>
    <row r="6" spans="1:21" x14ac:dyDescent="0.2">
      <c r="A6">
        <v>5</v>
      </c>
      <c r="H6">
        <v>5</v>
      </c>
      <c r="I6" t="s">
        <v>24</v>
      </c>
      <c r="J6">
        <v>5</v>
      </c>
      <c r="K6" t="s">
        <v>24</v>
      </c>
    </row>
    <row r="7" spans="1:21" x14ac:dyDescent="0.2">
      <c r="A7">
        <v>6</v>
      </c>
      <c r="H7">
        <v>6</v>
      </c>
      <c r="I7" t="s">
        <v>21</v>
      </c>
      <c r="J7">
        <v>6</v>
      </c>
      <c r="K7" t="s">
        <v>22</v>
      </c>
    </row>
    <row r="8" spans="1:21" x14ac:dyDescent="0.2">
      <c r="A8">
        <v>7</v>
      </c>
      <c r="H8">
        <v>7</v>
      </c>
      <c r="I8" t="s">
        <v>21</v>
      </c>
      <c r="J8">
        <v>7</v>
      </c>
      <c r="K8" t="s">
        <v>25</v>
      </c>
    </row>
    <row r="9" spans="1:21" x14ac:dyDescent="0.2">
      <c r="A9">
        <v>8</v>
      </c>
      <c r="H9">
        <v>8</v>
      </c>
      <c r="I9" t="s">
        <v>23</v>
      </c>
      <c r="J9">
        <v>8</v>
      </c>
      <c r="K9" t="s">
        <v>23</v>
      </c>
    </row>
    <row r="10" spans="1:21" x14ac:dyDescent="0.2">
      <c r="A10">
        <v>9</v>
      </c>
      <c r="H10">
        <v>9</v>
      </c>
      <c r="I10" t="s">
        <v>25</v>
      </c>
      <c r="J10">
        <v>9</v>
      </c>
      <c r="K10" t="s">
        <v>21</v>
      </c>
    </row>
    <row r="11" spans="1:21" x14ac:dyDescent="0.2">
      <c r="A11">
        <v>10</v>
      </c>
      <c r="H11">
        <v>10</v>
      </c>
      <c r="I11" t="s">
        <v>26</v>
      </c>
    </row>
    <row r="12" spans="1:21" x14ac:dyDescent="0.2">
      <c r="A12">
        <v>11</v>
      </c>
      <c r="H12">
        <v>11</v>
      </c>
      <c r="I12" t="s">
        <v>26</v>
      </c>
    </row>
    <row r="13" spans="1:21" x14ac:dyDescent="0.2">
      <c r="A13">
        <v>12</v>
      </c>
      <c r="H13">
        <v>12</v>
      </c>
      <c r="I13" t="s">
        <v>22</v>
      </c>
    </row>
    <row r="14" spans="1:21" x14ac:dyDescent="0.2">
      <c r="A14">
        <v>13</v>
      </c>
      <c r="H14">
        <v>13</v>
      </c>
      <c r="I14" t="s">
        <v>22</v>
      </c>
    </row>
    <row r="15" spans="1:21" x14ac:dyDescent="0.2">
      <c r="A15">
        <v>14</v>
      </c>
      <c r="H15">
        <v>14</v>
      </c>
      <c r="I15" t="s">
        <v>23</v>
      </c>
    </row>
    <row r="16" spans="1:21" x14ac:dyDescent="0.2">
      <c r="A16">
        <v>15</v>
      </c>
      <c r="H16">
        <v>15</v>
      </c>
      <c r="I16" t="s">
        <v>25</v>
      </c>
    </row>
    <row r="17" spans="1:9" x14ac:dyDescent="0.2">
      <c r="A17">
        <v>16</v>
      </c>
      <c r="H17">
        <v>16</v>
      </c>
      <c r="I17" t="s">
        <v>26</v>
      </c>
    </row>
    <row r="18" spans="1:9" x14ac:dyDescent="0.2">
      <c r="A18">
        <v>17</v>
      </c>
      <c r="H18">
        <v>17</v>
      </c>
      <c r="I18" t="s">
        <v>25</v>
      </c>
    </row>
    <row r="19" spans="1:9" x14ac:dyDescent="0.2">
      <c r="A19">
        <v>18</v>
      </c>
      <c r="H19">
        <v>18</v>
      </c>
      <c r="I19" t="s">
        <v>25</v>
      </c>
    </row>
    <row r="20" spans="1:9" x14ac:dyDescent="0.2">
      <c r="A20">
        <v>19</v>
      </c>
      <c r="H20">
        <v>19</v>
      </c>
      <c r="I20" t="s">
        <v>23</v>
      </c>
    </row>
    <row r="21" spans="1:9" x14ac:dyDescent="0.2">
      <c r="A21">
        <v>20</v>
      </c>
    </row>
    <row r="22" spans="1:9" x14ac:dyDescent="0.2">
      <c r="A22">
        <v>21</v>
      </c>
    </row>
    <row r="23" spans="1:9" x14ac:dyDescent="0.2">
      <c r="A23">
        <v>22</v>
      </c>
    </row>
    <row r="24" spans="1:9" x14ac:dyDescent="0.2">
      <c r="A24">
        <v>23</v>
      </c>
    </row>
    <row r="25" spans="1:9" x14ac:dyDescent="0.2">
      <c r="A25">
        <v>24</v>
      </c>
    </row>
    <row r="26" spans="1:9" x14ac:dyDescent="0.2">
      <c r="A26">
        <v>25</v>
      </c>
    </row>
    <row r="27" spans="1:9" x14ac:dyDescent="0.2">
      <c r="A27">
        <v>26</v>
      </c>
    </row>
    <row r="28" spans="1:9" x14ac:dyDescent="0.2">
      <c r="A28">
        <v>27</v>
      </c>
    </row>
    <row r="29" spans="1:9" x14ac:dyDescent="0.2">
      <c r="A29">
        <v>28</v>
      </c>
    </row>
    <row r="30" spans="1:9" x14ac:dyDescent="0.2">
      <c r="A30">
        <v>29</v>
      </c>
    </row>
    <row r="31" spans="1:9" x14ac:dyDescent="0.2">
      <c r="A31">
        <v>30</v>
      </c>
    </row>
    <row r="32" spans="1:9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CF7F-0F78-4D4B-AB38-A6EA4F352247}">
  <dimension ref="A1:BC17"/>
  <sheetViews>
    <sheetView topLeftCell="AL1" workbookViewId="0">
      <selection activeCell="S17" sqref="S17"/>
    </sheetView>
  </sheetViews>
  <sheetFormatPr baseColWidth="10" defaultRowHeight="16" x14ac:dyDescent="0.2"/>
  <sheetData>
    <row r="1" spans="1:5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</row>
    <row r="2" spans="1:55" x14ac:dyDescent="0.2">
      <c r="A2">
        <v>1</v>
      </c>
      <c r="B2">
        <v>0.68529411764705805</v>
      </c>
      <c r="C2">
        <v>0.44999999999999901</v>
      </c>
      <c r="D2">
        <v>0.7</v>
      </c>
      <c r="E2">
        <v>0.93529411764705805</v>
      </c>
      <c r="F2">
        <v>0.81029411764705805</v>
      </c>
      <c r="G2">
        <v>0.81029411764705805</v>
      </c>
      <c r="H2">
        <v>0.78529411764705803</v>
      </c>
      <c r="I2">
        <v>1.00454545454545</v>
      </c>
      <c r="J2">
        <v>0.95454545454545403</v>
      </c>
      <c r="K2">
        <v>0.5</v>
      </c>
      <c r="L2">
        <v>0.5</v>
      </c>
      <c r="M2">
        <v>0.34090909090909</v>
      </c>
      <c r="N2">
        <v>0.59090909090909005</v>
      </c>
      <c r="O2">
        <v>0.92424242424242398</v>
      </c>
      <c r="P2">
        <v>1.0833333333333299</v>
      </c>
      <c r="Q2">
        <v>0.98529411764705799</v>
      </c>
      <c r="R2">
        <v>0.77941176470588203</v>
      </c>
      <c r="S2">
        <v>0.69607843137254899</v>
      </c>
      <c r="T2">
        <v>0.77696078431372495</v>
      </c>
      <c r="U2">
        <v>0.99621212121212099</v>
      </c>
      <c r="V2">
        <v>0.95454545454545403</v>
      </c>
      <c r="W2">
        <v>0.73529411764705799</v>
      </c>
      <c r="X2">
        <v>0.59558823529411697</v>
      </c>
      <c r="Y2">
        <v>0.77058823529411702</v>
      </c>
      <c r="Z2">
        <v>0.29999999999999899</v>
      </c>
      <c r="AA2">
        <v>0.75454545454545396</v>
      </c>
      <c r="AB2">
        <v>0.45454545454545398</v>
      </c>
      <c r="AC2">
        <v>0.45454545454545398</v>
      </c>
      <c r="AD2">
        <v>0.70454545454545403</v>
      </c>
      <c r="AE2">
        <v>0.25</v>
      </c>
      <c r="AF2">
        <v>0.5</v>
      </c>
      <c r="AG2">
        <v>0.25</v>
      </c>
      <c r="AH2">
        <v>0.25</v>
      </c>
      <c r="AI2">
        <v>0.34090909090909</v>
      </c>
      <c r="AJ2">
        <v>9.0909090909090898E-2</v>
      </c>
      <c r="AK2">
        <v>0.42424242424242398</v>
      </c>
      <c r="AL2">
        <v>0.33333333333333298</v>
      </c>
      <c r="AM2">
        <v>0.33333333333333298</v>
      </c>
      <c r="AN2">
        <v>0.58333333333333304</v>
      </c>
      <c r="AO2">
        <v>0.25</v>
      </c>
      <c r="AP2">
        <v>0.54411764705882304</v>
      </c>
      <c r="AQ2">
        <v>0.29411764705882298</v>
      </c>
      <c r="AR2">
        <v>0.29411764705882298</v>
      </c>
      <c r="AS2">
        <v>0.46078431372549</v>
      </c>
      <c r="AT2">
        <v>0.16666666666666599</v>
      </c>
      <c r="AU2">
        <v>0.62121212121212099</v>
      </c>
      <c r="AV2">
        <v>0.45454545454545398</v>
      </c>
      <c r="AW2">
        <v>0.45454545454545398</v>
      </c>
      <c r="AX2">
        <v>0.57954545454545403</v>
      </c>
      <c r="AY2">
        <v>0.125</v>
      </c>
      <c r="AZ2">
        <v>0.36029411764705799</v>
      </c>
      <c r="BA2">
        <v>0.23529411764705799</v>
      </c>
      <c r="BB2">
        <v>0.23529411764705799</v>
      </c>
      <c r="BC2">
        <v>0.53529411764705803</v>
      </c>
    </row>
    <row r="3" spans="1:55" x14ac:dyDescent="0.2">
      <c r="A3">
        <v>2</v>
      </c>
      <c r="B3">
        <v>0.55555555555555503</v>
      </c>
      <c r="C3">
        <v>0.688888888888888</v>
      </c>
      <c r="D3">
        <v>0.71666666666666601</v>
      </c>
      <c r="E3">
        <v>0.57083333333333297</v>
      </c>
      <c r="F3">
        <v>0.57083333333333297</v>
      </c>
      <c r="G3">
        <v>0.58333333333333304</v>
      </c>
      <c r="H3">
        <v>0.75555555555555498</v>
      </c>
      <c r="I3">
        <v>0.88888888888888795</v>
      </c>
      <c r="J3">
        <v>0.75555555555555498</v>
      </c>
      <c r="K3">
        <v>0.75555555555555498</v>
      </c>
      <c r="L3">
        <v>0.65833333333333299</v>
      </c>
      <c r="M3">
        <v>0.90277777777777701</v>
      </c>
      <c r="N3">
        <v>1.0277777777777699</v>
      </c>
      <c r="O3">
        <v>0.99444444444444402</v>
      </c>
      <c r="P3">
        <v>1.0499999999999901</v>
      </c>
      <c r="Q3">
        <v>0.9375</v>
      </c>
      <c r="R3">
        <v>0.9375</v>
      </c>
      <c r="S3">
        <v>0.75</v>
      </c>
      <c r="T3">
        <v>0.75</v>
      </c>
      <c r="U3">
        <v>0.6875</v>
      </c>
      <c r="V3">
        <v>0.875</v>
      </c>
      <c r="W3">
        <v>0.95</v>
      </c>
      <c r="X3">
        <v>0.7</v>
      </c>
      <c r="Y3">
        <v>0.53333333333333299</v>
      </c>
      <c r="Z3">
        <v>0.33333333333333298</v>
      </c>
      <c r="AA3">
        <v>0.66666666666666596</v>
      </c>
      <c r="AB3">
        <v>0.33333333333333298</v>
      </c>
      <c r="AC3">
        <v>0.33333333333333298</v>
      </c>
      <c r="AD3">
        <v>0.53333333333333299</v>
      </c>
      <c r="AE3">
        <v>0.19999999999999901</v>
      </c>
      <c r="AF3">
        <v>0.32499999999999901</v>
      </c>
      <c r="AG3">
        <v>0.125</v>
      </c>
      <c r="AH3">
        <v>0.125</v>
      </c>
      <c r="AI3">
        <v>0.56944444444444398</v>
      </c>
      <c r="AJ3">
        <v>0.44444444444444398</v>
      </c>
      <c r="AK3">
        <v>0.74444444444444402</v>
      </c>
      <c r="AL3">
        <v>0.29999999999999899</v>
      </c>
      <c r="AM3">
        <v>0.29999999999999899</v>
      </c>
      <c r="AN3">
        <v>0.79999999999999905</v>
      </c>
      <c r="AO3">
        <v>0.5</v>
      </c>
      <c r="AP3">
        <v>0.75</v>
      </c>
      <c r="AQ3">
        <v>0.25</v>
      </c>
      <c r="AR3">
        <v>0.25</v>
      </c>
      <c r="AS3">
        <v>0.5625</v>
      </c>
      <c r="AT3">
        <v>0.3125</v>
      </c>
      <c r="AU3">
        <v>0.4375</v>
      </c>
      <c r="AV3">
        <v>0.125</v>
      </c>
      <c r="AW3">
        <v>0.125</v>
      </c>
      <c r="AX3">
        <v>0.625</v>
      </c>
      <c r="AY3">
        <v>0.5</v>
      </c>
      <c r="AZ3">
        <v>0.5</v>
      </c>
      <c r="BA3">
        <v>0</v>
      </c>
      <c r="BB3">
        <v>0</v>
      </c>
      <c r="BC3">
        <v>0.33333333333333298</v>
      </c>
    </row>
    <row r="4" spans="1:55" x14ac:dyDescent="0.2">
      <c r="A4">
        <v>3</v>
      </c>
      <c r="B4">
        <v>0.53846153846153799</v>
      </c>
      <c r="C4">
        <v>0.69230769230769196</v>
      </c>
      <c r="D4">
        <v>0.93846153846153801</v>
      </c>
      <c r="E4">
        <v>0.78461538461538405</v>
      </c>
      <c r="F4">
        <v>0.69230769230769196</v>
      </c>
      <c r="G4">
        <v>0.69230769230769196</v>
      </c>
      <c r="H4">
        <v>0.88461538461538403</v>
      </c>
      <c r="I4">
        <v>0.987179487179487</v>
      </c>
      <c r="J4">
        <v>0.64102564102564097</v>
      </c>
      <c r="K4">
        <v>0.69230769230769196</v>
      </c>
      <c r="L4">
        <v>0.64957264957264904</v>
      </c>
      <c r="M4">
        <v>0.80341880341880301</v>
      </c>
      <c r="N4">
        <v>1.09230769230769</v>
      </c>
      <c r="O4">
        <v>0.93846153846153801</v>
      </c>
      <c r="P4">
        <v>1.01538461538461</v>
      </c>
      <c r="Q4">
        <v>1.01538461538461</v>
      </c>
      <c r="R4">
        <v>0.76923076923076905</v>
      </c>
      <c r="S4">
        <v>0.94017094017094005</v>
      </c>
      <c r="T4">
        <v>1.0940170940170899</v>
      </c>
      <c r="U4">
        <v>0.96324786324786305</v>
      </c>
      <c r="V4">
        <v>0.71538461538461495</v>
      </c>
      <c r="W4">
        <v>0.84615384615384603</v>
      </c>
      <c r="X4">
        <v>0.53846153846153799</v>
      </c>
      <c r="Y4">
        <v>0.73076923076922995</v>
      </c>
      <c r="Z4">
        <v>0.5</v>
      </c>
      <c r="AA4">
        <v>0.83333333333333304</v>
      </c>
      <c r="AB4">
        <v>0.33333333333333298</v>
      </c>
      <c r="AC4">
        <v>0.33333333333333298</v>
      </c>
      <c r="AD4">
        <v>0.487179487179487</v>
      </c>
      <c r="AE4">
        <v>0.15384615384615299</v>
      </c>
      <c r="AF4">
        <v>0.26495726495726402</v>
      </c>
      <c r="AG4">
        <v>0.11111111111111099</v>
      </c>
      <c r="AH4">
        <v>0.11111111111111099</v>
      </c>
      <c r="AI4">
        <v>0.41880341880341798</v>
      </c>
      <c r="AJ4">
        <v>0.30769230769230699</v>
      </c>
      <c r="AK4">
        <v>0.53846153846153799</v>
      </c>
      <c r="AL4">
        <v>0.23076923076923</v>
      </c>
      <c r="AM4">
        <v>0.23076923076923</v>
      </c>
      <c r="AN4">
        <v>0.61538461538461497</v>
      </c>
      <c r="AO4">
        <v>0.38461538461538403</v>
      </c>
      <c r="AP4">
        <v>0.53846153846153799</v>
      </c>
      <c r="AQ4">
        <v>0.15384615384615299</v>
      </c>
      <c r="AR4">
        <v>0.15384615384615299</v>
      </c>
      <c r="AS4">
        <v>0.70940170940170899</v>
      </c>
      <c r="AT4">
        <v>0.55555555555555503</v>
      </c>
      <c r="AU4">
        <v>0.655555555555555</v>
      </c>
      <c r="AV4">
        <v>9.9999999999999895E-2</v>
      </c>
      <c r="AW4">
        <v>9.9999999999999895E-2</v>
      </c>
      <c r="AX4">
        <v>0.40769230769230702</v>
      </c>
      <c r="AY4">
        <v>0.30769230769230699</v>
      </c>
      <c r="AZ4">
        <v>0.30769230769230699</v>
      </c>
      <c r="BA4">
        <v>0</v>
      </c>
      <c r="BB4">
        <v>0</v>
      </c>
      <c r="BC4">
        <v>0.5</v>
      </c>
    </row>
    <row r="5" spans="1:55" x14ac:dyDescent="0.2">
      <c r="A5">
        <v>4</v>
      </c>
      <c r="B5">
        <v>0.54848484848484802</v>
      </c>
      <c r="C5">
        <v>0.76515151515151503</v>
      </c>
      <c r="D5">
        <v>0.93181818181818099</v>
      </c>
      <c r="E5">
        <v>0.76515151515151503</v>
      </c>
      <c r="F5">
        <v>0.79545454545454497</v>
      </c>
      <c r="G5">
        <v>0.74545454545454504</v>
      </c>
      <c r="H5">
        <v>0.36666666666666597</v>
      </c>
      <c r="I5">
        <v>0.5</v>
      </c>
      <c r="J5">
        <v>0.7</v>
      </c>
      <c r="K5">
        <v>0.78333333333333299</v>
      </c>
      <c r="L5">
        <v>0.78333333333333299</v>
      </c>
      <c r="M5">
        <v>0.70833333333333304</v>
      </c>
      <c r="N5">
        <v>0.875</v>
      </c>
      <c r="O5">
        <v>0.82196969696969602</v>
      </c>
      <c r="P5">
        <v>0.94696969696969602</v>
      </c>
      <c r="Q5">
        <v>0.83333333333333304</v>
      </c>
      <c r="R5">
        <v>1.125</v>
      </c>
      <c r="S5">
        <v>1.125</v>
      </c>
      <c r="T5">
        <v>0.86363636363636298</v>
      </c>
      <c r="U5">
        <v>1.0303030303030301</v>
      </c>
      <c r="V5">
        <v>0.87121212121212099</v>
      </c>
      <c r="W5">
        <v>0.65454545454545399</v>
      </c>
      <c r="X5">
        <v>0.55757575757575695</v>
      </c>
      <c r="Y5">
        <v>0.46666666666666601</v>
      </c>
      <c r="Z5">
        <v>0</v>
      </c>
      <c r="AA5">
        <v>0.33333333333333298</v>
      </c>
      <c r="AB5">
        <v>0.33333333333333298</v>
      </c>
      <c r="AC5">
        <v>0.33333333333333298</v>
      </c>
      <c r="AD5">
        <v>0.53333333333333299</v>
      </c>
      <c r="AE5">
        <v>0.2</v>
      </c>
      <c r="AF5">
        <v>0.36666666666666597</v>
      </c>
      <c r="AG5">
        <v>0.16666666666666599</v>
      </c>
      <c r="AH5">
        <v>0.16666666666666599</v>
      </c>
      <c r="AI5">
        <v>0.29166666666666602</v>
      </c>
      <c r="AJ5">
        <v>0.125</v>
      </c>
      <c r="AK5">
        <v>0.48863636363636298</v>
      </c>
      <c r="AL5">
        <v>0.36363636363636298</v>
      </c>
      <c r="AM5">
        <v>0.36363636363636298</v>
      </c>
      <c r="AN5">
        <v>0.61363636363636298</v>
      </c>
      <c r="AO5">
        <v>0.25</v>
      </c>
      <c r="AP5">
        <v>0.875</v>
      </c>
      <c r="AQ5">
        <v>0.625</v>
      </c>
      <c r="AR5">
        <v>0.625</v>
      </c>
      <c r="AS5">
        <v>0.875</v>
      </c>
      <c r="AT5">
        <v>0.25</v>
      </c>
      <c r="AU5">
        <v>0.66666666666666596</v>
      </c>
      <c r="AV5">
        <v>0.41666666666666602</v>
      </c>
      <c r="AW5">
        <v>0.41666666666666602</v>
      </c>
      <c r="AX5">
        <v>0.50757575757575701</v>
      </c>
      <c r="AY5">
        <v>9.0909090909090898E-2</v>
      </c>
      <c r="AZ5">
        <v>0.35757575757575699</v>
      </c>
      <c r="BA5">
        <v>0.266666666666666</v>
      </c>
      <c r="BB5">
        <v>0.266666666666666</v>
      </c>
      <c r="BC5">
        <v>0.266666666666666</v>
      </c>
    </row>
    <row r="6" spans="1:55" x14ac:dyDescent="0.2">
      <c r="A6">
        <v>5</v>
      </c>
      <c r="B6">
        <v>0.88690476190476097</v>
      </c>
      <c r="C6">
        <v>0.75245098039215597</v>
      </c>
      <c r="D6">
        <v>0.65441176470588203</v>
      </c>
      <c r="E6">
        <v>0.61029411764705799</v>
      </c>
      <c r="F6">
        <v>0.61029411764705799</v>
      </c>
      <c r="G6">
        <v>0.78886554621848703</v>
      </c>
      <c r="H6">
        <v>1.1785714285714199</v>
      </c>
      <c r="I6">
        <v>1.1785714285714199</v>
      </c>
      <c r="J6">
        <v>1.09523809523809</v>
      </c>
      <c r="K6">
        <v>0.96078431372549</v>
      </c>
      <c r="L6">
        <v>0.71078431372549</v>
      </c>
      <c r="M6">
        <v>0.61274509803921495</v>
      </c>
      <c r="N6">
        <v>0.76470588235294101</v>
      </c>
      <c r="O6">
        <v>0.47058823529411697</v>
      </c>
      <c r="P6">
        <v>0.48529411764705799</v>
      </c>
      <c r="Q6">
        <v>0.73529411764705799</v>
      </c>
      <c r="R6">
        <v>0.8125</v>
      </c>
      <c r="S6">
        <v>0.89583333333333304</v>
      </c>
      <c r="T6">
        <v>0.81862745098039202</v>
      </c>
      <c r="U6">
        <v>0.88112745098039202</v>
      </c>
      <c r="V6">
        <v>0.690651260504201</v>
      </c>
      <c r="W6">
        <v>0.80672268907563005</v>
      </c>
      <c r="X6">
        <v>0.82142857142857095</v>
      </c>
      <c r="Y6">
        <v>1.09523809523809</v>
      </c>
      <c r="Z6">
        <v>0.41666666666666602</v>
      </c>
      <c r="AA6">
        <v>0.84523809523809501</v>
      </c>
      <c r="AB6">
        <v>0.42857142857142799</v>
      </c>
      <c r="AC6">
        <v>0.42857142857142799</v>
      </c>
      <c r="AD6">
        <v>0.76190476190476097</v>
      </c>
      <c r="AE6">
        <v>0.33333333333333298</v>
      </c>
      <c r="AF6">
        <v>0.41666666666666602</v>
      </c>
      <c r="AG6">
        <v>8.3333333333333301E-2</v>
      </c>
      <c r="AH6">
        <v>8.3333333333333301E-2</v>
      </c>
      <c r="AI6">
        <v>0.31862745098039202</v>
      </c>
      <c r="AJ6">
        <v>0.23529411764705799</v>
      </c>
      <c r="AK6">
        <v>0.23529411764705799</v>
      </c>
      <c r="AL6">
        <v>0</v>
      </c>
      <c r="AM6">
        <v>0</v>
      </c>
      <c r="AN6">
        <v>0.25</v>
      </c>
      <c r="AO6">
        <v>0.25</v>
      </c>
      <c r="AP6">
        <v>0.5625</v>
      </c>
      <c r="AQ6">
        <v>0.3125</v>
      </c>
      <c r="AR6">
        <v>0.3125</v>
      </c>
      <c r="AS6">
        <v>0.64583333333333304</v>
      </c>
      <c r="AT6">
        <v>0.33333333333333298</v>
      </c>
      <c r="AU6">
        <v>0.64583333333333304</v>
      </c>
      <c r="AV6">
        <v>0.3125</v>
      </c>
      <c r="AW6">
        <v>0.3125</v>
      </c>
      <c r="AX6">
        <v>0.45535714285714202</v>
      </c>
      <c r="AY6">
        <v>0.14285714285714199</v>
      </c>
      <c r="AZ6">
        <v>0.39285714285714202</v>
      </c>
      <c r="BA6">
        <v>0.25</v>
      </c>
      <c r="BB6">
        <v>0.25</v>
      </c>
      <c r="BC6">
        <v>0.66666666666666596</v>
      </c>
    </row>
    <row r="7" spans="1:55" x14ac:dyDescent="0.2">
      <c r="A7">
        <v>6</v>
      </c>
      <c r="B7">
        <v>0.67435897435897396</v>
      </c>
      <c r="C7">
        <v>0.52051282051282</v>
      </c>
      <c r="D7">
        <v>0.65384615384615297</v>
      </c>
      <c r="E7">
        <v>0.80769230769230704</v>
      </c>
      <c r="F7">
        <v>0.84935897435897401</v>
      </c>
      <c r="G7">
        <v>0.84935897435897401</v>
      </c>
      <c r="H7">
        <v>0.60769230769230698</v>
      </c>
      <c r="I7">
        <v>0.63333333333333297</v>
      </c>
      <c r="J7">
        <v>1.0333333333333301</v>
      </c>
      <c r="K7">
        <v>0.85384615384615303</v>
      </c>
      <c r="L7">
        <v>1.02884615384615</v>
      </c>
      <c r="M7">
        <v>0.52884615384615297</v>
      </c>
      <c r="N7">
        <v>0.487179487179487</v>
      </c>
      <c r="O7">
        <v>0.46666666666666601</v>
      </c>
      <c r="P7">
        <v>0.55000000000000004</v>
      </c>
      <c r="Q7">
        <v>0.72435897435897401</v>
      </c>
      <c r="R7">
        <v>0.79102564102563999</v>
      </c>
      <c r="S7">
        <v>0.93846153846153801</v>
      </c>
      <c r="T7">
        <v>0.91346153846153799</v>
      </c>
      <c r="U7">
        <v>0.93910256410256399</v>
      </c>
      <c r="V7">
        <v>0.95833333333333304</v>
      </c>
      <c r="W7">
        <v>0.93269230769230704</v>
      </c>
      <c r="X7">
        <v>0.97435897435897401</v>
      </c>
      <c r="Y7">
        <v>0.82435897435897398</v>
      </c>
      <c r="Z7">
        <v>9.9999999999999895E-2</v>
      </c>
      <c r="AA7">
        <v>0.43333333333333302</v>
      </c>
      <c r="AB7">
        <v>0.33333333333333298</v>
      </c>
      <c r="AC7">
        <v>0.33333333333333298</v>
      </c>
      <c r="AD7">
        <v>0.83333333333333304</v>
      </c>
      <c r="AE7">
        <v>0.5</v>
      </c>
      <c r="AF7">
        <v>0.875</v>
      </c>
      <c r="AG7">
        <v>0.375</v>
      </c>
      <c r="AH7">
        <v>0.375</v>
      </c>
      <c r="AI7">
        <v>0.375</v>
      </c>
      <c r="AJ7">
        <v>0</v>
      </c>
      <c r="AK7">
        <v>0.133333333333333</v>
      </c>
      <c r="AL7">
        <v>0.133333333333333</v>
      </c>
      <c r="AM7">
        <v>0.133333333333333</v>
      </c>
      <c r="AN7">
        <v>0.21666666666666601</v>
      </c>
      <c r="AO7">
        <v>8.3333333333333301E-2</v>
      </c>
      <c r="AP7">
        <v>0.483333333333333</v>
      </c>
      <c r="AQ7">
        <v>0.39999999999999902</v>
      </c>
      <c r="AR7">
        <v>0.39999999999999902</v>
      </c>
      <c r="AS7">
        <v>0.63076923076922997</v>
      </c>
      <c r="AT7">
        <v>0.23076923076923</v>
      </c>
      <c r="AU7">
        <v>0.56410256410256399</v>
      </c>
      <c r="AV7">
        <v>0.33333333333333298</v>
      </c>
      <c r="AW7">
        <v>0.33333333333333298</v>
      </c>
      <c r="AX7">
        <v>0.58333333333333304</v>
      </c>
      <c r="AY7">
        <v>0.25</v>
      </c>
      <c r="AZ7">
        <v>0.66666666666666596</v>
      </c>
      <c r="BA7">
        <v>0.41666666666666602</v>
      </c>
      <c r="BB7">
        <v>0.41666666666666602</v>
      </c>
      <c r="BC7">
        <v>0.51666666666666605</v>
      </c>
    </row>
    <row r="8" spans="1:55" x14ac:dyDescent="0.2">
      <c r="A8">
        <v>7</v>
      </c>
      <c r="B8">
        <v>0.84126984126984095</v>
      </c>
      <c r="C8">
        <v>0.95555555555555505</v>
      </c>
      <c r="D8">
        <v>0.92222222222222205</v>
      </c>
      <c r="E8">
        <v>0.655555555555555</v>
      </c>
      <c r="F8">
        <v>0.688888888888888</v>
      </c>
      <c r="G8">
        <v>0.84126984126984095</v>
      </c>
      <c r="H8">
        <v>1.11904761904761</v>
      </c>
      <c r="I8">
        <v>1.0333333333333301</v>
      </c>
      <c r="J8">
        <v>0.89047619047618998</v>
      </c>
      <c r="K8">
        <v>1.0904761904761899</v>
      </c>
      <c r="L8">
        <v>0.82857142857142796</v>
      </c>
      <c r="M8">
        <v>0.47142857142857097</v>
      </c>
      <c r="N8">
        <v>0.69999999999999896</v>
      </c>
      <c r="O8">
        <v>0.69999999999999896</v>
      </c>
      <c r="P8">
        <v>1.0333333333333301</v>
      </c>
      <c r="Q8">
        <v>0.76666666666666605</v>
      </c>
      <c r="R8">
        <v>0.8</v>
      </c>
      <c r="S8">
        <v>0.66666666666666596</v>
      </c>
      <c r="T8">
        <v>0.66666666666666596</v>
      </c>
      <c r="U8">
        <v>0.64444444444444404</v>
      </c>
      <c r="V8">
        <v>0.73015873015873001</v>
      </c>
      <c r="W8">
        <v>0.90476190476190399</v>
      </c>
      <c r="X8">
        <v>0.77142857142857102</v>
      </c>
      <c r="Y8">
        <v>0.98571428571428499</v>
      </c>
      <c r="Z8">
        <v>0.5</v>
      </c>
      <c r="AA8">
        <v>0.7</v>
      </c>
      <c r="AB8">
        <v>0.19999999999999901</v>
      </c>
      <c r="AC8">
        <v>0.19999999999999901</v>
      </c>
      <c r="AD8">
        <v>0.55714285714285705</v>
      </c>
      <c r="AE8">
        <v>0.35714285714285698</v>
      </c>
      <c r="AF8">
        <v>0.42857142857142799</v>
      </c>
      <c r="AG8">
        <v>7.1428571428571397E-2</v>
      </c>
      <c r="AH8">
        <v>7.1428571428571397E-2</v>
      </c>
      <c r="AI8">
        <v>7.1428571428571397E-2</v>
      </c>
      <c r="AJ8">
        <v>0</v>
      </c>
      <c r="AK8">
        <v>0.39999999999999902</v>
      </c>
      <c r="AL8">
        <v>0.39999999999999902</v>
      </c>
      <c r="AM8">
        <v>0.39999999999999902</v>
      </c>
      <c r="AN8">
        <v>0.73333333333333295</v>
      </c>
      <c r="AO8">
        <v>0.33333333333333298</v>
      </c>
      <c r="AP8">
        <v>0.66666666666666596</v>
      </c>
      <c r="AQ8">
        <v>0.33333333333333298</v>
      </c>
      <c r="AR8">
        <v>0.33333333333333298</v>
      </c>
      <c r="AS8">
        <v>0.53333333333333299</v>
      </c>
      <c r="AT8">
        <v>0.19999999999999901</v>
      </c>
      <c r="AU8">
        <v>0.31111111111111101</v>
      </c>
      <c r="AV8">
        <v>0.11111111111111099</v>
      </c>
      <c r="AW8">
        <v>0.11111111111111099</v>
      </c>
      <c r="AX8">
        <v>0.39682539682539603</v>
      </c>
      <c r="AY8">
        <v>0.28571428571428498</v>
      </c>
      <c r="AZ8">
        <v>0.48571428571428499</v>
      </c>
      <c r="BA8">
        <v>0.19999999999999901</v>
      </c>
      <c r="BB8">
        <v>0.19999999999999901</v>
      </c>
      <c r="BC8">
        <v>0.7</v>
      </c>
    </row>
    <row r="9" spans="1:55" x14ac:dyDescent="0.2">
      <c r="A9">
        <v>8</v>
      </c>
      <c r="B9">
        <v>0.81818181818181801</v>
      </c>
      <c r="C9">
        <v>0.56363636363636305</v>
      </c>
      <c r="D9">
        <v>0.71515151515151498</v>
      </c>
      <c r="E9">
        <v>0.78787878787878696</v>
      </c>
      <c r="F9">
        <v>0.81818181818181801</v>
      </c>
      <c r="G9">
        <v>1</v>
      </c>
      <c r="H9">
        <v>0.83636363636363598</v>
      </c>
      <c r="I9">
        <v>0.79848484848484802</v>
      </c>
      <c r="J9">
        <v>0.59848484848484795</v>
      </c>
      <c r="K9">
        <v>0.381818181818181</v>
      </c>
      <c r="L9">
        <v>0.56363636363636305</v>
      </c>
      <c r="M9">
        <v>0.65454545454545399</v>
      </c>
      <c r="N9">
        <v>0.62424242424242404</v>
      </c>
      <c r="O9">
        <v>0.979797979797979</v>
      </c>
      <c r="P9">
        <v>1.1111111111111101</v>
      </c>
      <c r="Q9">
        <v>0.82828282828282795</v>
      </c>
      <c r="R9">
        <v>0.82828282828282795</v>
      </c>
      <c r="S9">
        <v>0.85606060606060597</v>
      </c>
      <c r="T9">
        <v>0.88636363636363602</v>
      </c>
      <c r="U9">
        <v>0.88030303030303003</v>
      </c>
      <c r="V9">
        <v>0.72121212121212097</v>
      </c>
      <c r="W9">
        <v>0.90909090909090895</v>
      </c>
      <c r="X9">
        <v>0.76767676767676696</v>
      </c>
      <c r="Y9">
        <v>0.87676767676767597</v>
      </c>
      <c r="Z9">
        <v>0.2</v>
      </c>
      <c r="AA9">
        <v>0.61666666666666603</v>
      </c>
      <c r="AB9">
        <v>0.41666666666666602</v>
      </c>
      <c r="AC9">
        <v>0.41666666666666602</v>
      </c>
      <c r="AD9">
        <v>0.41666666666666602</v>
      </c>
      <c r="AE9">
        <v>0</v>
      </c>
      <c r="AF9">
        <v>0.36363636363636298</v>
      </c>
      <c r="AG9">
        <v>0.36363636363636298</v>
      </c>
      <c r="AH9">
        <v>0.36363636363636298</v>
      </c>
      <c r="AI9">
        <v>0.45454545454545398</v>
      </c>
      <c r="AJ9">
        <v>9.0909090909090898E-2</v>
      </c>
      <c r="AK9">
        <v>0.64646464646464596</v>
      </c>
      <c r="AL9">
        <v>0.55555555555555503</v>
      </c>
      <c r="AM9">
        <v>0.55555555555555503</v>
      </c>
      <c r="AN9">
        <v>0.77777777777777701</v>
      </c>
      <c r="AO9">
        <v>0.22222222222222199</v>
      </c>
      <c r="AP9">
        <v>0.55555555555555503</v>
      </c>
      <c r="AQ9">
        <v>0.33333333333333298</v>
      </c>
      <c r="AR9">
        <v>0.33333333333333298</v>
      </c>
      <c r="AS9">
        <v>0.58333333333333304</v>
      </c>
      <c r="AT9">
        <v>0.25</v>
      </c>
      <c r="AU9">
        <v>0.51666666666666605</v>
      </c>
      <c r="AV9">
        <v>0.266666666666666</v>
      </c>
      <c r="AW9">
        <v>0.266666666666666</v>
      </c>
      <c r="AX9">
        <v>0.35757575757575699</v>
      </c>
      <c r="AY9">
        <v>9.0909090909090898E-2</v>
      </c>
      <c r="AZ9">
        <v>0.31313131313131298</v>
      </c>
      <c r="BA9">
        <v>0.22222222222222199</v>
      </c>
      <c r="BB9">
        <v>0.22222222222222199</v>
      </c>
      <c r="BC9">
        <v>0.422222222222222</v>
      </c>
    </row>
    <row r="10" spans="1:55" x14ac:dyDescent="0.2">
      <c r="A10">
        <v>9</v>
      </c>
      <c r="B10">
        <v>0.84967320261437895</v>
      </c>
      <c r="C10">
        <v>0.88888888888888795</v>
      </c>
      <c r="D10">
        <v>0.88888888888888795</v>
      </c>
      <c r="E10">
        <v>0.75555555555555498</v>
      </c>
      <c r="F10">
        <v>0.422222222222222</v>
      </c>
      <c r="G10">
        <v>0.51633986928104503</v>
      </c>
      <c r="H10">
        <v>0.92745098039215601</v>
      </c>
      <c r="I10">
        <v>0.92745098039215601</v>
      </c>
      <c r="J10">
        <v>0.84967320261437895</v>
      </c>
      <c r="K10">
        <v>0.88888888888888795</v>
      </c>
      <c r="L10">
        <v>1.05555555555555</v>
      </c>
      <c r="M10">
        <v>0.93333333333333302</v>
      </c>
      <c r="N10">
        <v>0.76666666666666605</v>
      </c>
      <c r="O10">
        <v>0.668627450980392</v>
      </c>
      <c r="P10">
        <v>0.81862745098039202</v>
      </c>
      <c r="Q10">
        <v>0.78333333333333299</v>
      </c>
      <c r="R10">
        <v>0.95</v>
      </c>
      <c r="S10">
        <v>0.876470588235294</v>
      </c>
      <c r="T10">
        <v>0.376470588235294</v>
      </c>
      <c r="U10">
        <v>0.39869281045751598</v>
      </c>
      <c r="V10">
        <v>0.30555555555555503</v>
      </c>
      <c r="W10">
        <v>0.37745098039215602</v>
      </c>
      <c r="X10">
        <v>0.77745098039215599</v>
      </c>
      <c r="Y10">
        <v>0.994117647058823</v>
      </c>
      <c r="Z10">
        <v>0.29999999999999899</v>
      </c>
      <c r="AA10">
        <v>0.59411764705882297</v>
      </c>
      <c r="AB10">
        <v>0.29411764705882298</v>
      </c>
      <c r="AC10">
        <v>0.29411764705882298</v>
      </c>
      <c r="AD10">
        <v>0.51633986928104503</v>
      </c>
      <c r="AE10">
        <v>0.22222222222222199</v>
      </c>
      <c r="AF10">
        <v>0.72222222222222199</v>
      </c>
      <c r="AG10">
        <v>0.5</v>
      </c>
      <c r="AH10">
        <v>0.5</v>
      </c>
      <c r="AI10">
        <v>0.6</v>
      </c>
      <c r="AJ10">
        <v>9.9999999999999895E-2</v>
      </c>
      <c r="AK10">
        <v>0.33529411764705802</v>
      </c>
      <c r="AL10">
        <v>0.23529411764705799</v>
      </c>
      <c r="AM10">
        <v>0.23529411764705799</v>
      </c>
      <c r="AN10">
        <v>0.48529411764705799</v>
      </c>
      <c r="AO10">
        <v>0.25</v>
      </c>
      <c r="AP10">
        <v>0.75</v>
      </c>
      <c r="AQ10">
        <v>0.5</v>
      </c>
      <c r="AR10">
        <v>0.5</v>
      </c>
      <c r="AS10">
        <v>0.67647058823529405</v>
      </c>
      <c r="AT10">
        <v>0.17647058823529399</v>
      </c>
      <c r="AU10">
        <v>0.39869281045751598</v>
      </c>
      <c r="AV10">
        <v>0.22222222222222199</v>
      </c>
      <c r="AW10">
        <v>0.22222222222222199</v>
      </c>
      <c r="AX10">
        <v>0.30555555555555503</v>
      </c>
      <c r="AY10">
        <v>8.3333333333333301E-2</v>
      </c>
      <c r="AZ10">
        <v>0.483333333333333</v>
      </c>
      <c r="BA10">
        <v>0.39999999999999902</v>
      </c>
      <c r="BB10">
        <v>0.39999999999999902</v>
      </c>
      <c r="BC10">
        <v>0.69999999999999896</v>
      </c>
    </row>
    <row r="11" spans="1:55" x14ac:dyDescent="0.2">
      <c r="A11">
        <v>10</v>
      </c>
      <c r="B11">
        <v>0.43181818181818099</v>
      </c>
      <c r="C11">
        <v>0.46753246753246702</v>
      </c>
      <c r="D11">
        <v>0.64935064935064901</v>
      </c>
      <c r="E11">
        <v>0.98863636363636298</v>
      </c>
      <c r="F11">
        <v>1.11451048951048</v>
      </c>
      <c r="G11">
        <v>0.73951048951048903</v>
      </c>
      <c r="H11">
        <v>0.5</v>
      </c>
      <c r="I11">
        <v>0.63461538461538403</v>
      </c>
      <c r="J11">
        <v>0.46794871794871701</v>
      </c>
      <c r="K11">
        <v>0.36904761904761801</v>
      </c>
      <c r="L11">
        <v>0.676739926739926</v>
      </c>
      <c r="M11">
        <v>0.84340659340659296</v>
      </c>
      <c r="N11">
        <v>0.71753246753246702</v>
      </c>
      <c r="O11">
        <v>0.78896103896103897</v>
      </c>
      <c r="P11">
        <v>0.75324675324675305</v>
      </c>
      <c r="Q11">
        <v>1.0211038961038901</v>
      </c>
      <c r="R11">
        <v>0.98214285714285698</v>
      </c>
      <c r="S11">
        <v>0.89285714285714202</v>
      </c>
      <c r="T11">
        <v>1.0576923076922999</v>
      </c>
      <c r="U11">
        <v>0.79632867132867102</v>
      </c>
      <c r="V11">
        <v>0.94405594405594395</v>
      </c>
      <c r="W11">
        <v>0.83041958041957997</v>
      </c>
      <c r="X11">
        <v>0.939393939393939</v>
      </c>
      <c r="Y11">
        <v>0.91666666666666596</v>
      </c>
      <c r="Z11">
        <v>0.25</v>
      </c>
      <c r="AA11">
        <v>0.63461538461538403</v>
      </c>
      <c r="AB11">
        <v>0.38461538461538403</v>
      </c>
      <c r="AC11">
        <v>0.38461538461538403</v>
      </c>
      <c r="AD11">
        <v>0.46794871794871701</v>
      </c>
      <c r="AE11">
        <v>8.3333333333333301E-2</v>
      </c>
      <c r="AF11">
        <v>0.39102564102564003</v>
      </c>
      <c r="AG11">
        <v>0.30769230769230699</v>
      </c>
      <c r="AH11">
        <v>0.30769230769230699</v>
      </c>
      <c r="AI11">
        <v>0.55769230769230704</v>
      </c>
      <c r="AJ11">
        <v>0.25</v>
      </c>
      <c r="AK11">
        <v>0.60714285714285698</v>
      </c>
      <c r="AL11">
        <v>0.35714285714285698</v>
      </c>
      <c r="AM11">
        <v>0.35714285714285698</v>
      </c>
      <c r="AN11">
        <v>0.57142857142857095</v>
      </c>
      <c r="AO11">
        <v>0.214285714285714</v>
      </c>
      <c r="AP11">
        <v>0.35714285714285698</v>
      </c>
      <c r="AQ11">
        <v>0.14285714285714199</v>
      </c>
      <c r="AR11">
        <v>0.14285714285714199</v>
      </c>
      <c r="AS11">
        <v>0.26785714285714202</v>
      </c>
      <c r="AT11">
        <v>0.125</v>
      </c>
      <c r="AU11">
        <v>0.48863636363636298</v>
      </c>
      <c r="AV11">
        <v>0.36363636363636298</v>
      </c>
      <c r="AW11">
        <v>0.36363636363636298</v>
      </c>
      <c r="AX11">
        <v>0.63636363636363602</v>
      </c>
      <c r="AY11">
        <v>0.27272727272727199</v>
      </c>
      <c r="AZ11">
        <v>0.689393939393939</v>
      </c>
      <c r="BA11">
        <v>0.41666666666666602</v>
      </c>
      <c r="BB11">
        <v>0.41666666666666602</v>
      </c>
      <c r="BC11">
        <v>0.66666666666666596</v>
      </c>
    </row>
    <row r="12" spans="1:55" x14ac:dyDescent="0.2">
      <c r="A12">
        <v>11</v>
      </c>
      <c r="B12">
        <v>0.76666666666666605</v>
      </c>
      <c r="C12">
        <v>0.83939393939393903</v>
      </c>
      <c r="D12">
        <v>0.74708624708624605</v>
      </c>
      <c r="E12">
        <v>0.89102564102564097</v>
      </c>
      <c r="F12">
        <v>0.58333333333333304</v>
      </c>
      <c r="G12">
        <v>0.36666666666666597</v>
      </c>
      <c r="H12">
        <v>0.84999999999999898</v>
      </c>
      <c r="I12">
        <v>0.98333333333333295</v>
      </c>
      <c r="J12">
        <v>0.824242424242424</v>
      </c>
      <c r="K12">
        <v>0.763636363636363</v>
      </c>
      <c r="L12">
        <v>0.74825174825174801</v>
      </c>
      <c r="M12">
        <v>0.82400932400932303</v>
      </c>
      <c r="N12">
        <v>0.74708624708624705</v>
      </c>
      <c r="O12">
        <v>0.92890442890442804</v>
      </c>
      <c r="P12">
        <v>1.0122377622377601</v>
      </c>
      <c r="Q12">
        <v>0.97435897435897401</v>
      </c>
      <c r="R12">
        <v>0.97435897435897401</v>
      </c>
      <c r="S12">
        <v>0.82435897435897398</v>
      </c>
      <c r="T12">
        <v>0.51666666666666605</v>
      </c>
      <c r="U12">
        <v>0.28181818181818102</v>
      </c>
      <c r="V12">
        <v>0.48181818181818098</v>
      </c>
      <c r="W12">
        <v>0.499999999999999</v>
      </c>
      <c r="X12">
        <v>0.91666666666666596</v>
      </c>
      <c r="Y12">
        <v>0.86666666666666603</v>
      </c>
      <c r="Z12">
        <v>0.249999999999999</v>
      </c>
      <c r="AA12">
        <v>0.58333333333333304</v>
      </c>
      <c r="AB12">
        <v>0.33333333333333298</v>
      </c>
      <c r="AC12">
        <v>0.33333333333333298</v>
      </c>
      <c r="AD12">
        <v>0.42424242424242398</v>
      </c>
      <c r="AE12">
        <v>9.0909090909090898E-2</v>
      </c>
      <c r="AF12">
        <v>0.47552447552447502</v>
      </c>
      <c r="AG12">
        <v>0.38461538461538403</v>
      </c>
      <c r="AH12">
        <v>0.38461538461538403</v>
      </c>
      <c r="AI12">
        <v>0.55128205128205099</v>
      </c>
      <c r="AJ12">
        <v>0.16666666666666599</v>
      </c>
      <c r="AK12">
        <v>0.62121212121212099</v>
      </c>
      <c r="AL12">
        <v>0.45454545454545398</v>
      </c>
      <c r="AM12">
        <v>0.45454545454545398</v>
      </c>
      <c r="AN12">
        <v>0.70454545454545403</v>
      </c>
      <c r="AO12">
        <v>0.25</v>
      </c>
      <c r="AP12">
        <v>0.55769230769230704</v>
      </c>
      <c r="AQ12">
        <v>0.30769230769230699</v>
      </c>
      <c r="AR12">
        <v>0.30769230769230699</v>
      </c>
      <c r="AS12">
        <v>0.40769230769230702</v>
      </c>
      <c r="AT12">
        <v>9.9999999999999895E-2</v>
      </c>
      <c r="AU12">
        <v>0.28181818181818102</v>
      </c>
      <c r="AV12">
        <v>0.18181818181818099</v>
      </c>
      <c r="AW12">
        <v>0.18181818181818099</v>
      </c>
      <c r="AX12">
        <v>0.48181818181818098</v>
      </c>
      <c r="AY12">
        <v>0.29999999999999899</v>
      </c>
      <c r="AZ12">
        <v>0.71666666666666601</v>
      </c>
      <c r="BA12">
        <v>0.41666666666666602</v>
      </c>
      <c r="BB12">
        <v>0.41666666666666602</v>
      </c>
      <c r="BC12">
        <v>0.66666666666666596</v>
      </c>
    </row>
    <row r="13" spans="1:55" x14ac:dyDescent="0.2">
      <c r="A13">
        <v>12</v>
      </c>
      <c r="B13">
        <v>1.03571428571428</v>
      </c>
      <c r="C13">
        <v>0.61904761904761896</v>
      </c>
      <c r="D13">
        <v>0.452380952380952</v>
      </c>
      <c r="E13">
        <v>0.89682539682539597</v>
      </c>
      <c r="F13">
        <v>0.89682539682539597</v>
      </c>
      <c r="G13">
        <v>0.86904761904761896</v>
      </c>
      <c r="H13">
        <v>0.86111111111111105</v>
      </c>
      <c r="I13">
        <v>0.88888888888888895</v>
      </c>
      <c r="J13">
        <v>1.0277777777777699</v>
      </c>
      <c r="K13">
        <v>0.58333333333333304</v>
      </c>
      <c r="L13">
        <v>0.52777777777777701</v>
      </c>
      <c r="M13">
        <v>0.56349206349206304</v>
      </c>
      <c r="N13">
        <v>0.452380952380952</v>
      </c>
      <c r="O13">
        <v>0.73015873015873001</v>
      </c>
      <c r="P13">
        <v>0.58730158730158699</v>
      </c>
      <c r="Q13">
        <v>0.75396825396825395</v>
      </c>
      <c r="R13">
        <v>0.92063492063492003</v>
      </c>
      <c r="S13">
        <v>1.0277777777777699</v>
      </c>
      <c r="T13">
        <v>0.86111111111111105</v>
      </c>
      <c r="U13">
        <v>0.69444444444444398</v>
      </c>
      <c r="V13">
        <v>0.69444444444444398</v>
      </c>
      <c r="W13">
        <v>0.83333333333333304</v>
      </c>
      <c r="X13">
        <v>0.952380952380952</v>
      </c>
      <c r="Y13">
        <v>0.81349206349206304</v>
      </c>
      <c r="Z13">
        <v>0.11111111111111099</v>
      </c>
      <c r="AA13">
        <v>0.55555555555555503</v>
      </c>
      <c r="AB13">
        <v>0.44444444444444398</v>
      </c>
      <c r="AC13">
        <v>0.44444444444444398</v>
      </c>
      <c r="AD13">
        <v>0.69444444444444398</v>
      </c>
      <c r="AE13">
        <v>0.25</v>
      </c>
      <c r="AF13">
        <v>0.52777777777777701</v>
      </c>
      <c r="AG13">
        <v>0.27777777777777701</v>
      </c>
      <c r="AH13">
        <v>0.27777777777777701</v>
      </c>
      <c r="AI13">
        <v>0.56349206349206304</v>
      </c>
      <c r="AJ13">
        <v>0.28571428571428498</v>
      </c>
      <c r="AK13">
        <v>0.56349206349206304</v>
      </c>
      <c r="AL13">
        <v>0.27777777777777701</v>
      </c>
      <c r="AM13">
        <v>0.27777777777777701</v>
      </c>
      <c r="AN13">
        <v>0.42063492063491997</v>
      </c>
      <c r="AO13">
        <v>0.14285714285714199</v>
      </c>
      <c r="AP13">
        <v>0.476190476190476</v>
      </c>
      <c r="AQ13">
        <v>0.33333333333333298</v>
      </c>
      <c r="AR13">
        <v>0.33333333333333298</v>
      </c>
      <c r="AS13">
        <v>0.58333333333333304</v>
      </c>
      <c r="AT13">
        <v>0.25</v>
      </c>
      <c r="AU13">
        <v>0.52777777777777701</v>
      </c>
      <c r="AV13">
        <v>0.27777777777777701</v>
      </c>
      <c r="AW13">
        <v>0.27777777777777701</v>
      </c>
      <c r="AX13">
        <v>0.52777777777777701</v>
      </c>
      <c r="AY13">
        <v>0.25</v>
      </c>
      <c r="AZ13">
        <v>0.53571428571428503</v>
      </c>
      <c r="BA13">
        <v>0.28571428571428498</v>
      </c>
      <c r="BB13">
        <v>0.28571428571428498</v>
      </c>
      <c r="BC13">
        <v>0.39682539682539603</v>
      </c>
    </row>
    <row r="14" spans="1:55" x14ac:dyDescent="0.2">
      <c r="A14">
        <v>13</v>
      </c>
      <c r="B14">
        <v>0.77777777777777701</v>
      </c>
      <c r="C14">
        <v>0.68181818181818099</v>
      </c>
      <c r="D14">
        <v>1.0454545454545401</v>
      </c>
      <c r="E14">
        <v>1.11363636363636</v>
      </c>
      <c r="F14">
        <v>1.0576923076922999</v>
      </c>
      <c r="G14">
        <v>1.0854700854700801</v>
      </c>
      <c r="H14">
        <v>0.52777777777777701</v>
      </c>
      <c r="I14">
        <v>0.40384615384615302</v>
      </c>
      <c r="J14">
        <v>0.40384615384615302</v>
      </c>
      <c r="K14">
        <v>0.43181818181818099</v>
      </c>
      <c r="L14">
        <v>0.709595959595959</v>
      </c>
      <c r="M14">
        <v>0.69036519036518995</v>
      </c>
      <c r="N14">
        <v>0.77622377622377603</v>
      </c>
      <c r="O14">
        <v>0.90209790209790197</v>
      </c>
      <c r="P14">
        <v>0.92132867132867102</v>
      </c>
      <c r="Q14">
        <v>0.86363636363636298</v>
      </c>
      <c r="R14">
        <v>0.77777777777777701</v>
      </c>
      <c r="S14">
        <v>0.69444444444444398</v>
      </c>
      <c r="T14">
        <v>0.72435897435897401</v>
      </c>
      <c r="U14">
        <v>0.92890442890442804</v>
      </c>
      <c r="V14">
        <v>0.92890442890442804</v>
      </c>
      <c r="W14">
        <v>0.75213675213675202</v>
      </c>
      <c r="X14">
        <v>0.77777777777777701</v>
      </c>
      <c r="Y14">
        <v>0.86111111111111105</v>
      </c>
      <c r="Z14">
        <v>0.25</v>
      </c>
      <c r="AA14">
        <v>0.40384615384615302</v>
      </c>
      <c r="AB14">
        <v>0.15384615384615299</v>
      </c>
      <c r="AC14">
        <v>0.15384615384615299</v>
      </c>
      <c r="AD14">
        <v>0.40384615384615302</v>
      </c>
      <c r="AE14">
        <v>0.25</v>
      </c>
      <c r="AF14">
        <v>0.52777777777777701</v>
      </c>
      <c r="AG14">
        <v>0.27777777777777701</v>
      </c>
      <c r="AH14">
        <v>0.27777777777777701</v>
      </c>
      <c r="AI14">
        <v>0.50854700854700796</v>
      </c>
      <c r="AJ14">
        <v>0.23076923076923</v>
      </c>
      <c r="AK14">
        <v>0.53846153846153799</v>
      </c>
      <c r="AL14">
        <v>0.30769230769230699</v>
      </c>
      <c r="AM14">
        <v>0.30769230769230699</v>
      </c>
      <c r="AN14">
        <v>0.55769230769230704</v>
      </c>
      <c r="AO14">
        <v>0.25</v>
      </c>
      <c r="AP14">
        <v>0.52777777777777701</v>
      </c>
      <c r="AQ14">
        <v>0.27777777777777701</v>
      </c>
      <c r="AR14">
        <v>0.27777777777777701</v>
      </c>
      <c r="AS14">
        <v>0.44444444444444398</v>
      </c>
      <c r="AT14">
        <v>0.16666666666666599</v>
      </c>
      <c r="AU14">
        <v>0.62121212121212099</v>
      </c>
      <c r="AV14">
        <v>0.45454545454545398</v>
      </c>
      <c r="AW14">
        <v>0.45454545454545398</v>
      </c>
      <c r="AX14">
        <v>0.62121212121212099</v>
      </c>
      <c r="AY14">
        <v>0.16666666666666599</v>
      </c>
      <c r="AZ14">
        <v>0.5</v>
      </c>
      <c r="BA14">
        <v>0.33333333333333298</v>
      </c>
      <c r="BB14">
        <v>0.33333333333333298</v>
      </c>
      <c r="BC14">
        <v>0.58333333333333304</v>
      </c>
    </row>
    <row r="15" spans="1:55" x14ac:dyDescent="0.2">
      <c r="A15">
        <v>14</v>
      </c>
      <c r="B15">
        <v>0.61904761904761896</v>
      </c>
      <c r="C15">
        <v>0.90476190476190399</v>
      </c>
      <c r="D15">
        <v>0.85714285714285698</v>
      </c>
      <c r="E15">
        <v>0.78571428571428503</v>
      </c>
      <c r="F15">
        <v>0.78571428571428503</v>
      </c>
      <c r="G15">
        <v>0.57142857142857095</v>
      </c>
      <c r="H15">
        <v>0.45833333333333298</v>
      </c>
      <c r="I15">
        <v>0.60119047619047605</v>
      </c>
      <c r="J15">
        <v>0.67619047619047601</v>
      </c>
      <c r="K15">
        <v>0.81904761904761902</v>
      </c>
      <c r="L15">
        <v>1.11071428571428</v>
      </c>
      <c r="M15">
        <v>1.33928571428571</v>
      </c>
      <c r="N15">
        <v>1</v>
      </c>
      <c r="O15">
        <v>0.999999999999999</v>
      </c>
      <c r="P15">
        <v>0.64285714285714202</v>
      </c>
      <c r="Q15">
        <v>0.57142857142857095</v>
      </c>
      <c r="R15">
        <v>0.64285714285714202</v>
      </c>
      <c r="S15">
        <v>0.82142857142857095</v>
      </c>
      <c r="T15">
        <v>0.749999999999999</v>
      </c>
      <c r="U15">
        <v>0.89285714285714202</v>
      </c>
      <c r="V15">
        <v>0.84285714285714197</v>
      </c>
      <c r="W15">
        <v>0.48571428571428499</v>
      </c>
      <c r="X15">
        <v>0.46666666666666601</v>
      </c>
      <c r="Y15">
        <v>0.391666666666666</v>
      </c>
      <c r="Z15">
        <v>0.125</v>
      </c>
      <c r="AA15">
        <v>0.26785714285714202</v>
      </c>
      <c r="AB15">
        <v>0.14285714285714199</v>
      </c>
      <c r="AC15">
        <v>0.14285714285714199</v>
      </c>
      <c r="AD15">
        <v>0.34285714285714203</v>
      </c>
      <c r="AE15">
        <v>0.2</v>
      </c>
      <c r="AF15">
        <v>0.82499999999999996</v>
      </c>
      <c r="AG15">
        <v>0.625</v>
      </c>
      <c r="AH15">
        <v>0.625</v>
      </c>
      <c r="AI15">
        <v>1.0535714285714199</v>
      </c>
      <c r="AJ15">
        <v>0.42857142857142799</v>
      </c>
      <c r="AK15">
        <v>0.71428571428571397</v>
      </c>
      <c r="AL15">
        <v>0.28571428571428498</v>
      </c>
      <c r="AM15">
        <v>0.28571428571428498</v>
      </c>
      <c r="AN15">
        <v>0.35714285714285698</v>
      </c>
      <c r="AO15">
        <v>7.1428571428571397E-2</v>
      </c>
      <c r="AP15">
        <v>0.42857142857142799</v>
      </c>
      <c r="AQ15">
        <v>0.35714285714285698</v>
      </c>
      <c r="AR15">
        <v>0.35714285714285698</v>
      </c>
      <c r="AS15">
        <v>0.60714285714285698</v>
      </c>
      <c r="AT15">
        <v>0.25</v>
      </c>
      <c r="AU15">
        <v>0.60714285714285698</v>
      </c>
      <c r="AV15">
        <v>0.35714285714285698</v>
      </c>
      <c r="AW15">
        <v>0.35714285714285698</v>
      </c>
      <c r="AX15">
        <v>0.55714285714285705</v>
      </c>
      <c r="AY15">
        <v>0.2</v>
      </c>
      <c r="AZ15">
        <v>0.46666666666666601</v>
      </c>
      <c r="BA15">
        <v>0.266666666666666</v>
      </c>
      <c r="BB15">
        <v>0.266666666666666</v>
      </c>
      <c r="BC15">
        <v>0.391666666666666</v>
      </c>
    </row>
    <row r="16" spans="1:55" x14ac:dyDescent="0.2">
      <c r="A16">
        <v>15</v>
      </c>
      <c r="B16">
        <v>0.53333333333333299</v>
      </c>
      <c r="C16">
        <v>0.7</v>
      </c>
      <c r="D16">
        <v>0.92857142857142805</v>
      </c>
      <c r="E16">
        <v>0.95887445887445799</v>
      </c>
      <c r="F16">
        <v>0.86363636363636298</v>
      </c>
      <c r="G16">
        <v>0.66666666666666596</v>
      </c>
      <c r="H16">
        <v>0.75128205128205106</v>
      </c>
      <c r="I16">
        <v>0.91794871794871702</v>
      </c>
      <c r="J16">
        <v>0.61025641025640998</v>
      </c>
      <c r="K16">
        <v>0.61025641025640998</v>
      </c>
      <c r="L16">
        <v>0.41025641025641002</v>
      </c>
      <c r="M16">
        <v>0.71794871794871695</v>
      </c>
      <c r="N16">
        <v>1.14652014652014</v>
      </c>
      <c r="O16">
        <v>0.96703296703296604</v>
      </c>
      <c r="P16">
        <v>0.91575091575091505</v>
      </c>
      <c r="Q16">
        <v>1.1255411255411201</v>
      </c>
      <c r="R16">
        <v>1.1255411255411201</v>
      </c>
      <c r="S16">
        <v>1.1558441558441499</v>
      </c>
      <c r="T16">
        <v>1.0606060606060601</v>
      </c>
      <c r="U16">
        <v>0.83982683982683903</v>
      </c>
      <c r="V16">
        <v>0.60952380952380902</v>
      </c>
      <c r="W16">
        <v>0.63333333333333297</v>
      </c>
      <c r="X16">
        <v>0.57272727272727197</v>
      </c>
      <c r="Y16">
        <v>0.82400932400932303</v>
      </c>
      <c r="Z16">
        <v>0.38461538461538403</v>
      </c>
      <c r="AA16">
        <v>0.71794871794871695</v>
      </c>
      <c r="AB16">
        <v>0.33333333333333298</v>
      </c>
      <c r="AC16">
        <v>0.33333333333333298</v>
      </c>
      <c r="AD16">
        <v>0.41025641025641002</v>
      </c>
      <c r="AE16">
        <v>7.69230769230769E-2</v>
      </c>
      <c r="AF16">
        <v>7.69230769230769E-2</v>
      </c>
      <c r="AG16">
        <v>0</v>
      </c>
      <c r="AH16">
        <v>0</v>
      </c>
      <c r="AI16">
        <v>0.38461538461538403</v>
      </c>
      <c r="AJ16">
        <v>0.38461538461538403</v>
      </c>
      <c r="AK16">
        <v>0.53846153846153799</v>
      </c>
      <c r="AL16">
        <v>0.15384615384615299</v>
      </c>
      <c r="AM16">
        <v>0.15384615384615299</v>
      </c>
      <c r="AN16">
        <v>0.487179487179487</v>
      </c>
      <c r="AO16">
        <v>0.33333333333333298</v>
      </c>
      <c r="AP16">
        <v>0.76190476190476097</v>
      </c>
      <c r="AQ16">
        <v>0.42857142857142799</v>
      </c>
      <c r="AR16">
        <v>0.42857142857142799</v>
      </c>
      <c r="AS16">
        <v>0.79220779220779203</v>
      </c>
      <c r="AT16">
        <v>0.36363636363636298</v>
      </c>
      <c r="AU16">
        <v>0.506493506493506</v>
      </c>
      <c r="AV16">
        <v>0.14285714285714199</v>
      </c>
      <c r="AW16">
        <v>0.14285714285714199</v>
      </c>
      <c r="AX16">
        <v>0.27619047619047599</v>
      </c>
      <c r="AY16">
        <v>0.133333333333333</v>
      </c>
      <c r="AZ16">
        <v>0.40606060606060601</v>
      </c>
      <c r="BA16">
        <v>0.27272727272727199</v>
      </c>
      <c r="BB16">
        <v>0.27272727272727199</v>
      </c>
      <c r="BC16">
        <v>0.65734265734265696</v>
      </c>
    </row>
    <row r="17" spans="1:55" x14ac:dyDescent="0.2">
      <c r="A17">
        <v>16</v>
      </c>
      <c r="B17">
        <v>0.36666666666666597</v>
      </c>
      <c r="C17">
        <v>0.76666666666666605</v>
      </c>
      <c r="D17">
        <v>0.84999999999999898</v>
      </c>
      <c r="E17">
        <v>0.7</v>
      </c>
      <c r="F17">
        <v>0.86666666666666603</v>
      </c>
      <c r="G17">
        <v>0.61666666666666603</v>
      </c>
      <c r="H17">
        <v>0.35416666666666602</v>
      </c>
      <c r="I17">
        <v>0.66666666666666596</v>
      </c>
      <c r="J17">
        <v>0.85416666666666596</v>
      </c>
      <c r="K17">
        <v>0.94166666666666599</v>
      </c>
      <c r="L17">
        <v>1.1749999999999901</v>
      </c>
      <c r="M17">
        <v>0.88333333333333297</v>
      </c>
      <c r="N17">
        <v>0.73333333333333295</v>
      </c>
      <c r="O17">
        <v>0.749999999999999</v>
      </c>
      <c r="P17">
        <v>0.83333333333333304</v>
      </c>
      <c r="Q17">
        <v>0.66666666666666596</v>
      </c>
      <c r="R17">
        <v>0.83333333333333304</v>
      </c>
      <c r="S17">
        <v>1.0416666666666601</v>
      </c>
      <c r="T17">
        <v>1.0416666666666601</v>
      </c>
      <c r="U17">
        <v>1.0416666666666601</v>
      </c>
      <c r="V17">
        <v>0.75</v>
      </c>
      <c r="W17">
        <v>0.499999999999999</v>
      </c>
      <c r="X17">
        <v>0.33333333333333298</v>
      </c>
      <c r="Y17">
        <v>0.4375</v>
      </c>
      <c r="Z17">
        <v>0.1875</v>
      </c>
      <c r="AA17">
        <v>0.5</v>
      </c>
      <c r="AB17">
        <v>0.3125</v>
      </c>
      <c r="AC17">
        <v>0.3125</v>
      </c>
      <c r="AD17">
        <v>0.6875</v>
      </c>
      <c r="AE17">
        <v>0.375</v>
      </c>
      <c r="AF17">
        <v>0.77499999999999902</v>
      </c>
      <c r="AG17">
        <v>0.39999999999999902</v>
      </c>
      <c r="AH17">
        <v>0.39999999999999902</v>
      </c>
      <c r="AI17">
        <v>0.483333333333333</v>
      </c>
      <c r="AJ17">
        <v>8.3333333333333301E-2</v>
      </c>
      <c r="AK17">
        <v>0.499999999999999</v>
      </c>
      <c r="AL17">
        <v>0.41666666666666602</v>
      </c>
      <c r="AM17">
        <v>0.41666666666666602</v>
      </c>
      <c r="AN17">
        <v>0.58333333333333304</v>
      </c>
      <c r="AO17">
        <v>0.16666666666666599</v>
      </c>
      <c r="AP17">
        <v>0.58333333333333304</v>
      </c>
      <c r="AQ17">
        <v>0.41666666666666602</v>
      </c>
      <c r="AR17">
        <v>0.41666666666666602</v>
      </c>
      <c r="AS17">
        <v>0.79166666666666596</v>
      </c>
      <c r="AT17">
        <v>0.375</v>
      </c>
      <c r="AU17">
        <v>0.625</v>
      </c>
      <c r="AV17">
        <v>0.25</v>
      </c>
      <c r="AW17">
        <v>0.25</v>
      </c>
      <c r="AX17">
        <v>0.33333333333333298</v>
      </c>
      <c r="AY17">
        <v>8.3333333333333301E-2</v>
      </c>
      <c r="AZ17">
        <v>0.33333333333333298</v>
      </c>
      <c r="BA17">
        <v>0.25</v>
      </c>
      <c r="BB17">
        <v>0.25</v>
      </c>
      <c r="BC17">
        <v>0.4375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6160-4CCE-8C43-BEF2-8BD013C541C6}">
  <dimension ref="A2:J21"/>
  <sheetViews>
    <sheetView zoomScale="150" zoomScaleNormal="150" workbookViewId="0">
      <selection activeCell="C30" sqref="C30"/>
    </sheetView>
  </sheetViews>
  <sheetFormatPr baseColWidth="10" defaultRowHeight="16" x14ac:dyDescent="0.2"/>
  <sheetData>
    <row r="2" spans="2:10" x14ac:dyDescent="0.2">
      <c r="B2" t="s">
        <v>51</v>
      </c>
      <c r="C2" t="s">
        <v>50</v>
      </c>
      <c r="D2" t="s">
        <v>49</v>
      </c>
      <c r="F2" t="s">
        <v>48</v>
      </c>
      <c r="G2" t="s">
        <v>47</v>
      </c>
      <c r="I2" t="s">
        <v>46</v>
      </c>
      <c r="J2" t="s">
        <v>45</v>
      </c>
    </row>
    <row r="3" spans="2:10" x14ac:dyDescent="0.2">
      <c r="B3" t="s">
        <v>44</v>
      </c>
      <c r="C3">
        <v>5</v>
      </c>
      <c r="D3">
        <v>4</v>
      </c>
      <c r="F3" t="s">
        <v>21</v>
      </c>
      <c r="G3" t="s">
        <v>9</v>
      </c>
      <c r="I3" t="s">
        <v>21</v>
      </c>
      <c r="J3" t="str">
        <f>2&amp;G3</f>
        <v>2L</v>
      </c>
    </row>
    <row r="4" spans="2:10" x14ac:dyDescent="0.2">
      <c r="B4" t="s">
        <v>43</v>
      </c>
      <c r="C4">
        <v>2</v>
      </c>
      <c r="D4">
        <v>1</v>
      </c>
      <c r="F4" t="s">
        <v>22</v>
      </c>
      <c r="G4" t="s">
        <v>10</v>
      </c>
      <c r="I4" t="s">
        <v>22</v>
      </c>
      <c r="J4" t="str">
        <f>2&amp;G4</f>
        <v>2C</v>
      </c>
    </row>
    <row r="5" spans="2:10" x14ac:dyDescent="0.2">
      <c r="B5" t="s">
        <v>10</v>
      </c>
      <c r="C5">
        <v>6</v>
      </c>
      <c r="D5">
        <v>5</v>
      </c>
      <c r="F5" t="s">
        <v>25</v>
      </c>
      <c r="G5" t="s">
        <v>6</v>
      </c>
      <c r="I5" t="s">
        <v>25</v>
      </c>
      <c r="J5" t="str">
        <f>2&amp;G5</f>
        <v>2S</v>
      </c>
    </row>
    <row r="6" spans="2:10" x14ac:dyDescent="0.2">
      <c r="B6" t="s">
        <v>40</v>
      </c>
      <c r="C6">
        <v>3</v>
      </c>
      <c r="D6">
        <v>2</v>
      </c>
      <c r="F6" t="s">
        <v>23</v>
      </c>
      <c r="G6" t="s">
        <v>8</v>
      </c>
      <c r="I6" t="s">
        <v>23</v>
      </c>
      <c r="J6" t="str">
        <f>2&amp;G6</f>
        <v>2W</v>
      </c>
    </row>
    <row r="7" spans="2:10" x14ac:dyDescent="0.2">
      <c r="B7" t="s">
        <v>42</v>
      </c>
      <c r="C7">
        <v>8</v>
      </c>
      <c r="D7">
        <v>5</v>
      </c>
      <c r="F7" t="s">
        <v>26</v>
      </c>
      <c r="G7" t="s">
        <v>7</v>
      </c>
      <c r="I7" t="s">
        <v>26</v>
      </c>
      <c r="J7" t="str">
        <f>2&amp;G7</f>
        <v>2O</v>
      </c>
    </row>
    <row r="8" spans="2:10" x14ac:dyDescent="0.2">
      <c r="B8" t="s">
        <v>41</v>
      </c>
      <c r="C8">
        <v>10</v>
      </c>
      <c r="D8">
        <v>3</v>
      </c>
      <c r="F8" t="s">
        <v>24</v>
      </c>
      <c r="G8" t="s">
        <v>40</v>
      </c>
      <c r="I8" t="s">
        <v>24</v>
      </c>
      <c r="J8" t="s">
        <v>39</v>
      </c>
    </row>
    <row r="9" spans="2:10" x14ac:dyDescent="0.2">
      <c r="B9" t="s">
        <v>38</v>
      </c>
      <c r="C9">
        <v>9</v>
      </c>
      <c r="D9">
        <v>4</v>
      </c>
    </row>
    <row r="10" spans="2:10" x14ac:dyDescent="0.2">
      <c r="B10" t="s">
        <v>37</v>
      </c>
      <c r="C10">
        <v>12</v>
      </c>
      <c r="D10">
        <v>1</v>
      </c>
    </row>
    <row r="11" spans="2:10" x14ac:dyDescent="0.2">
      <c r="B11" t="s">
        <v>36</v>
      </c>
      <c r="C11">
        <v>11</v>
      </c>
      <c r="D11">
        <v>2</v>
      </c>
    </row>
    <row r="12" spans="2:10" x14ac:dyDescent="0.2">
      <c r="B12" t="s">
        <v>35</v>
      </c>
      <c r="C12">
        <v>4</v>
      </c>
      <c r="D12">
        <v>3</v>
      </c>
    </row>
    <row r="13" spans="2:10" x14ac:dyDescent="0.2">
      <c r="B13" t="s">
        <v>34</v>
      </c>
      <c r="C13">
        <v>8</v>
      </c>
      <c r="D13">
        <v>5</v>
      </c>
    </row>
    <row r="14" spans="2:10" x14ac:dyDescent="0.2">
      <c r="B14" t="s">
        <v>9</v>
      </c>
      <c r="C14">
        <v>10</v>
      </c>
      <c r="D14">
        <v>3</v>
      </c>
    </row>
    <row r="15" spans="2:10" x14ac:dyDescent="0.2">
      <c r="B15" t="s">
        <v>33</v>
      </c>
      <c r="C15">
        <v>9</v>
      </c>
      <c r="D15">
        <v>4</v>
      </c>
    </row>
    <row r="16" spans="2:10" x14ac:dyDescent="0.2">
      <c r="B16" t="s">
        <v>32</v>
      </c>
      <c r="C16">
        <v>4</v>
      </c>
      <c r="D16">
        <v>3</v>
      </c>
    </row>
    <row r="17" spans="1:4" x14ac:dyDescent="0.2">
      <c r="B17" t="s">
        <v>7</v>
      </c>
      <c r="C17">
        <v>5</v>
      </c>
      <c r="D17">
        <v>4</v>
      </c>
    </row>
    <row r="18" spans="1:4" x14ac:dyDescent="0.2">
      <c r="B18" t="s">
        <v>31</v>
      </c>
      <c r="C18">
        <v>6</v>
      </c>
      <c r="D18">
        <v>5</v>
      </c>
    </row>
    <row r="19" spans="1:4" x14ac:dyDescent="0.2">
      <c r="B19" t="s">
        <v>30</v>
      </c>
      <c r="C19">
        <v>3</v>
      </c>
      <c r="D19">
        <v>2</v>
      </c>
    </row>
    <row r="20" spans="1:4" x14ac:dyDescent="0.2">
      <c r="B20" t="s">
        <v>29</v>
      </c>
      <c r="C20">
        <v>11</v>
      </c>
      <c r="D20">
        <v>2</v>
      </c>
    </row>
    <row r="21" spans="1:4" x14ac:dyDescent="0.2">
      <c r="A21" t="s">
        <v>28</v>
      </c>
      <c r="D21">
        <f>SUM(D3:D20)</f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Players</vt:lpstr>
      <vt:lpstr>Board</vt:lpstr>
      <vt:lpstr>BuildingValue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Qike Chen</dc:creator>
  <cp:lastModifiedBy>Qike Chen</cp:lastModifiedBy>
  <dcterms:created xsi:type="dcterms:W3CDTF">2021-02-27T16:35:29Z</dcterms:created>
  <dcterms:modified xsi:type="dcterms:W3CDTF">2021-02-28T19:16:49Z</dcterms:modified>
</cp:coreProperties>
</file>