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64c2dc14950c85/Documents/QCU Grades/"/>
    </mc:Choice>
  </mc:AlternateContent>
  <xr:revisionPtr revIDLastSave="476" documentId="8_{0350D559-132B-4EDE-BF9A-68228D42F2D3}" xr6:coauthVersionLast="47" xr6:coauthVersionMax="47" xr10:uidLastSave="{95F89CCC-8F56-43A4-9B04-60DFE6AF8134}"/>
  <bookViews>
    <workbookView xWindow="-120" yWindow="-120" windowWidth="29040" windowHeight="15840" xr2:uid="{1833D808-6C13-42BA-B0F6-7428BDF3D7A9}"/>
  </bookViews>
  <sheets>
    <sheet name="Sheet1" sheetId="1" r:id="rId1"/>
  </sheets>
  <calcPr calcId="191029"/>
  <customWorkbookViews>
    <customWorkbookView name="1" guid="{EA4B9E81-7E1E-452C-805C-44CE328611F7}" includePrintSettings="0" includeHiddenRowCol="0" maximized="1" xWindow="-8" yWindow="-8" windowWidth="1936" windowHeight="1056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F20" i="1"/>
  <c r="M12" i="1"/>
  <c r="M24" i="1"/>
  <c r="AB12" i="1"/>
  <c r="F14" i="1" s="1"/>
  <c r="W24" i="1"/>
  <c r="W12" i="1"/>
  <c r="R24" i="1"/>
  <c r="R12" i="1"/>
  <c r="AB24" i="1"/>
  <c r="F12" i="1" l="1"/>
  <c r="F10" i="1"/>
  <c r="F8" i="1"/>
  <c r="F5" i="1" s="1"/>
  <c r="B7" i="1" s="1"/>
</calcChain>
</file>

<file path=xl/sharedStrings.xml><?xml version="1.0" encoding="utf-8"?>
<sst xmlns="http://schemas.openxmlformats.org/spreadsheetml/2006/main" count="165" uniqueCount="122">
  <si>
    <t>QCU GWA CALCULATOR</t>
  </si>
  <si>
    <t>Sub Code</t>
  </si>
  <si>
    <t>Subject</t>
  </si>
  <si>
    <t>Units</t>
  </si>
  <si>
    <t>CC102</t>
  </si>
  <si>
    <t>GEE1</t>
  </si>
  <si>
    <t>CC101</t>
  </si>
  <si>
    <t>MATH1</t>
  </si>
  <si>
    <t>NSTP1</t>
  </si>
  <si>
    <t>GEE2</t>
  </si>
  <si>
    <t>PE1</t>
  </si>
  <si>
    <t>WS101</t>
  </si>
  <si>
    <t>Fundamentals of Programming</t>
  </si>
  <si>
    <t>Gender and Society</t>
  </si>
  <si>
    <t>Introduction to Computing</t>
  </si>
  <si>
    <t>Mathematics in the Modern World</t>
  </si>
  <si>
    <t>People and the Earth's Ecosystems</t>
  </si>
  <si>
    <t>Physical Fitness and Wellness</t>
  </si>
  <si>
    <t>Web Systems and Technologies 1 (Electives)</t>
  </si>
  <si>
    <t>1st Year/1st Semester</t>
  </si>
  <si>
    <t>College GWA:</t>
  </si>
  <si>
    <t>Sem Grade:</t>
  </si>
  <si>
    <t>Intermediate Programming</t>
  </si>
  <si>
    <t>National Service Training Program 2</t>
  </si>
  <si>
    <t>Networking 1</t>
  </si>
  <si>
    <t>Philippine Popular Culture</t>
  </si>
  <si>
    <t>Platform Technologies (Electives)</t>
  </si>
  <si>
    <t>Purposive Communication</t>
  </si>
  <si>
    <t>Rhythmic Activities</t>
  </si>
  <si>
    <t>Science, Technology and Society</t>
  </si>
  <si>
    <t>CC103</t>
  </si>
  <si>
    <t>NSTP2</t>
  </si>
  <si>
    <t>NET101</t>
  </si>
  <si>
    <t>GEE3</t>
  </si>
  <si>
    <t>PT101</t>
  </si>
  <si>
    <t>ENG1</t>
  </si>
  <si>
    <t>PE2</t>
  </si>
  <si>
    <t>SCI1</t>
  </si>
  <si>
    <t>1ST YEAR GRADE</t>
  </si>
  <si>
    <t>2nd YEAR GRADE</t>
  </si>
  <si>
    <t>3rd YEAR GRADE</t>
  </si>
  <si>
    <t>4th YEAR GRADE</t>
  </si>
  <si>
    <t>2nd Year/1st Semester</t>
  </si>
  <si>
    <t>CC104</t>
  </si>
  <si>
    <t>NET102</t>
  </si>
  <si>
    <t>Networking 2</t>
  </si>
  <si>
    <t>PE3</t>
  </si>
  <si>
    <t>3rd Year/1st Semester</t>
  </si>
  <si>
    <t>CC105</t>
  </si>
  <si>
    <t>PE4</t>
  </si>
  <si>
    <t>4th Year/1st Semester</t>
  </si>
  <si>
    <t>CC106</t>
  </si>
  <si>
    <t>HUM1</t>
  </si>
  <si>
    <t>PF101</t>
  </si>
  <si>
    <t>IS104</t>
  </si>
  <si>
    <t>2nd Year/2nd Semester</t>
  </si>
  <si>
    <t>IM101</t>
  </si>
  <si>
    <t>IPT101</t>
  </si>
  <si>
    <t>HCI101</t>
  </si>
  <si>
    <t>SOCSCI2</t>
  </si>
  <si>
    <t>SE101</t>
  </si>
  <si>
    <t>SOCSCI1</t>
  </si>
  <si>
    <t>Art Appreciation</t>
  </si>
  <si>
    <t>Data Structures and Algorithms</t>
  </si>
  <si>
    <t>Individual and Dual Sports</t>
  </si>
  <si>
    <t>Information Management</t>
  </si>
  <si>
    <t>Systems Analysis and Design</t>
  </si>
  <si>
    <t>Advanced Database Systems</t>
  </si>
  <si>
    <t>Integrative Programming and Technologies 1</t>
  </si>
  <si>
    <t>Introduction to Human Computer Interaction</t>
  </si>
  <si>
    <t>Readings in Philippines History</t>
  </si>
  <si>
    <t>Software Engineering</t>
  </si>
  <si>
    <t>Team Sports</t>
  </si>
  <si>
    <t>Understanding the Self</t>
  </si>
  <si>
    <t>AR101</t>
  </si>
  <si>
    <t>MSI101</t>
  </si>
  <si>
    <t>IPT102</t>
  </si>
  <si>
    <t>SPI101</t>
  </si>
  <si>
    <t>SIA101</t>
  </si>
  <si>
    <t>SOCSCI3</t>
  </si>
  <si>
    <t>RIZAL</t>
  </si>
  <si>
    <t>Architecture and Organization</t>
  </si>
  <si>
    <t>Discrete Mathematics</t>
  </si>
  <si>
    <t xml:space="preserve">Integrative Programming and Technologies 2 (Electives) </t>
  </si>
  <si>
    <t>Social Professional Issues 1</t>
  </si>
  <si>
    <t>Systems Integration and Architecture 1</t>
  </si>
  <si>
    <t>The Contemporary World</t>
  </si>
  <si>
    <t>The Life and Work of Rizal</t>
  </si>
  <si>
    <t>AL101</t>
  </si>
  <si>
    <t>HUM2</t>
  </si>
  <si>
    <t>IAS101</t>
  </si>
  <si>
    <t>MS102</t>
  </si>
  <si>
    <t>SIA102</t>
  </si>
  <si>
    <t>Algorithms and Complexity</t>
  </si>
  <si>
    <t>Application Development and Emerging Technologies</t>
  </si>
  <si>
    <t>Ethics</t>
  </si>
  <si>
    <t>Fundamental of Information Assurance and Security</t>
  </si>
  <si>
    <t>Quantitative Methods</t>
  </si>
  <si>
    <t>Systems Integration and Architecture 2</t>
  </si>
  <si>
    <t>AL102</t>
  </si>
  <si>
    <t>Automata Theory and Formal Language</t>
  </si>
  <si>
    <t>CAP101</t>
  </si>
  <si>
    <t>IAS102</t>
  </si>
  <si>
    <t>PRC101</t>
  </si>
  <si>
    <t>3rd Year/2nd Semester</t>
  </si>
  <si>
    <t>4th Year/2nd Semester</t>
  </si>
  <si>
    <t>CAP102</t>
  </si>
  <si>
    <t>PRC102</t>
  </si>
  <si>
    <t>SAM101</t>
  </si>
  <si>
    <t>Capstone Project and Research 2</t>
  </si>
  <si>
    <t>Practicum 2</t>
  </si>
  <si>
    <t xml:space="preserve">MANIFESTED GRADE </t>
  </si>
  <si>
    <t>Manifested GWA:</t>
  </si>
  <si>
    <t>Manifested Grade</t>
  </si>
  <si>
    <t>Grades</t>
  </si>
  <si>
    <t>Manifested Grades are the grades you want to achieve on each subject and will automatically compute into a Manifested GWA</t>
  </si>
  <si>
    <t>Capstone Project and Research 1</t>
  </si>
  <si>
    <t>Information Assurance and Security 2</t>
  </si>
  <si>
    <t>Practicum 1</t>
  </si>
  <si>
    <t>National Service Training Program 1</t>
  </si>
  <si>
    <t>Object-Oriented Programmnig</t>
  </si>
  <si>
    <t>System Administration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</si>
</sst>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Poppins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rgb="FF004E98"/>
      <name val="Poppins"/>
    </font>
    <font>
      <b/>
      <sz val="16"/>
      <color rgb="FF004E98"/>
      <name val="Aptos Narrow"/>
      <family val="2"/>
      <scheme val="minor"/>
    </font>
    <font>
      <sz val="11"/>
      <color rgb="FFF18921"/>
      <name val="Aptos Narrow"/>
      <family val="2"/>
      <scheme val="minor"/>
    </font>
    <font>
      <sz val="11"/>
      <color rgb="FF004E98"/>
      <name val="Aptos Narrow"/>
      <family val="2"/>
      <scheme val="minor"/>
    </font>
    <font>
      <b/>
      <sz val="12"/>
      <color rgb="FFF18921"/>
      <name val="Poppins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4E9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E98"/>
      <color rgb="FFF18921"/>
      <color rgb="FF455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065-566A-4811-B9D8-B839E2A321AD}">
  <dimension ref="B1:AB25"/>
  <sheetViews>
    <sheetView tabSelected="1" topLeftCell="B1" zoomScale="115" zoomScaleNormal="115" zoomScaleSheetLayoutView="130" zoomScalePageLayoutView="85" workbookViewId="0">
      <selection activeCell="K28" sqref="K28"/>
    </sheetView>
  </sheetViews>
  <sheetFormatPr defaultRowHeight="15" x14ac:dyDescent="0.25"/>
  <cols>
    <col min="9" max="9" width="9.42578125" bestFit="1" customWidth="1"/>
    <col min="10" max="10" width="40.28515625" bestFit="1" customWidth="1"/>
    <col min="11" max="11" width="5.7109375" bestFit="1" customWidth="1"/>
    <col min="12" max="12" width="16.5703125" bestFit="1" customWidth="1"/>
    <col min="13" max="13" width="7.85546875" bestFit="1" customWidth="1"/>
    <col min="14" max="14" width="9.42578125" bestFit="1" customWidth="1"/>
    <col min="15" max="15" width="41" bestFit="1" customWidth="1"/>
    <col min="16" max="16" width="5.7109375" bestFit="1" customWidth="1"/>
    <col min="17" max="17" width="16.5703125" bestFit="1" customWidth="1"/>
    <col min="18" max="18" width="7.28515625" bestFit="1" customWidth="1"/>
    <col min="19" max="19" width="9.42578125" bestFit="1" customWidth="1"/>
    <col min="20" max="20" width="51.28515625" bestFit="1" customWidth="1"/>
    <col min="21" max="21" width="5.5703125" bestFit="1" customWidth="1"/>
    <col min="22" max="22" width="16.5703125" bestFit="1" customWidth="1"/>
    <col min="23" max="23" width="7.28515625" bestFit="1" customWidth="1"/>
    <col min="24" max="24" width="9.42578125" bestFit="1" customWidth="1"/>
    <col min="25" max="25" width="38" bestFit="1" customWidth="1"/>
    <col min="26" max="26" width="5.7109375" bestFit="1" customWidth="1"/>
    <col min="27" max="27" width="16.5703125" bestFit="1" customWidth="1"/>
    <col min="28" max="28" width="7.28515625" bestFit="1" customWidth="1"/>
  </cols>
  <sheetData>
    <row r="1" spans="2:28" ht="15.75" thickBot="1" x14ac:dyDescent="0.3"/>
    <row r="2" spans="2:28" ht="18.75" x14ac:dyDescent="0.3">
      <c r="B2" s="12" t="s">
        <v>0</v>
      </c>
      <c r="C2" s="13"/>
      <c r="D2" s="13"/>
      <c r="E2" s="13"/>
      <c r="F2" s="13"/>
      <c r="G2" s="14"/>
      <c r="I2" s="40" t="s">
        <v>19</v>
      </c>
      <c r="J2" s="40"/>
      <c r="K2" s="40"/>
      <c r="L2" s="40"/>
      <c r="M2" s="40"/>
      <c r="N2" s="40" t="s">
        <v>42</v>
      </c>
      <c r="O2" s="40"/>
      <c r="P2" s="40"/>
      <c r="Q2" s="40"/>
      <c r="R2" s="40"/>
      <c r="S2" s="40" t="s">
        <v>47</v>
      </c>
      <c r="T2" s="40"/>
      <c r="U2" s="40"/>
      <c r="V2" s="40"/>
      <c r="W2" s="40"/>
      <c r="X2" s="40" t="s">
        <v>50</v>
      </c>
      <c r="Y2" s="40"/>
      <c r="Z2" s="40"/>
      <c r="AA2" s="40"/>
      <c r="AB2" s="40"/>
    </row>
    <row r="3" spans="2:28" x14ac:dyDescent="0.25">
      <c r="B3" s="15"/>
      <c r="C3" s="16"/>
      <c r="D3" s="16"/>
      <c r="E3" s="16"/>
      <c r="F3" s="16"/>
      <c r="G3" s="17"/>
      <c r="I3" s="1" t="s">
        <v>1</v>
      </c>
      <c r="J3" s="2" t="s">
        <v>2</v>
      </c>
      <c r="K3" s="2" t="s">
        <v>3</v>
      </c>
      <c r="L3" s="2" t="s">
        <v>113</v>
      </c>
      <c r="M3" s="2" t="s">
        <v>114</v>
      </c>
      <c r="N3" s="1" t="s">
        <v>1</v>
      </c>
      <c r="O3" s="2" t="s">
        <v>2</v>
      </c>
      <c r="P3" s="2" t="s">
        <v>3</v>
      </c>
      <c r="Q3" s="2" t="s">
        <v>113</v>
      </c>
      <c r="R3" s="2" t="s">
        <v>114</v>
      </c>
      <c r="S3" s="1" t="s">
        <v>1</v>
      </c>
      <c r="T3" s="2" t="s">
        <v>2</v>
      </c>
      <c r="U3" s="2" t="s">
        <v>3</v>
      </c>
      <c r="V3" s="2" t="s">
        <v>113</v>
      </c>
      <c r="W3" s="2" t="s">
        <v>114</v>
      </c>
      <c r="X3" s="1" t="s">
        <v>1</v>
      </c>
      <c r="Y3" s="2" t="s">
        <v>2</v>
      </c>
      <c r="Z3" s="2" t="s">
        <v>3</v>
      </c>
      <c r="AA3" s="2" t="s">
        <v>113</v>
      </c>
      <c r="AB3" s="2" t="s">
        <v>114</v>
      </c>
    </row>
    <row r="4" spans="2:28" x14ac:dyDescent="0.25">
      <c r="B4" s="15"/>
      <c r="C4" s="16"/>
      <c r="D4" s="16"/>
      <c r="E4" s="16"/>
      <c r="F4" s="16"/>
      <c r="G4" s="17"/>
      <c r="I4" s="1" t="s">
        <v>4</v>
      </c>
      <c r="J4" s="1" t="s">
        <v>12</v>
      </c>
      <c r="K4" s="2">
        <v>3</v>
      </c>
      <c r="L4" s="25">
        <v>1.5</v>
      </c>
      <c r="M4" s="26">
        <v>1.5</v>
      </c>
      <c r="N4" s="1" t="s">
        <v>52</v>
      </c>
      <c r="O4" s="1" t="s">
        <v>62</v>
      </c>
      <c r="P4" s="2">
        <v>3</v>
      </c>
      <c r="Q4" s="25">
        <v>1.75</v>
      </c>
      <c r="R4" s="26">
        <v>0</v>
      </c>
      <c r="S4" s="1" t="s">
        <v>74</v>
      </c>
      <c r="T4" s="1" t="s">
        <v>81</v>
      </c>
      <c r="U4" s="2">
        <v>3</v>
      </c>
      <c r="V4" s="25">
        <v>1.5</v>
      </c>
      <c r="W4" s="26">
        <v>0</v>
      </c>
      <c r="X4" s="1" t="s">
        <v>99</v>
      </c>
      <c r="Y4" s="1" t="s">
        <v>100</v>
      </c>
      <c r="Z4" s="2">
        <v>3</v>
      </c>
      <c r="AA4" s="25">
        <v>1.5</v>
      </c>
      <c r="AB4" s="26">
        <v>0</v>
      </c>
    </row>
    <row r="5" spans="2:28" x14ac:dyDescent="0.25">
      <c r="B5" s="27" t="s">
        <v>20</v>
      </c>
      <c r="C5" s="28"/>
      <c r="D5" s="28"/>
      <c r="E5" s="28"/>
      <c r="F5" s="29">
        <f>SUM(F8:G15)/4</f>
        <v>0.39500000000000002</v>
      </c>
      <c r="G5" s="30"/>
      <c r="I5" s="1" t="s">
        <v>5</v>
      </c>
      <c r="J5" s="1" t="s">
        <v>13</v>
      </c>
      <c r="K5" s="2">
        <v>3</v>
      </c>
      <c r="L5" s="25">
        <v>1.25</v>
      </c>
      <c r="M5" s="26">
        <v>1.25</v>
      </c>
      <c r="N5" s="1" t="s">
        <v>43</v>
      </c>
      <c r="O5" s="1" t="s">
        <v>63</v>
      </c>
      <c r="P5" s="2">
        <v>3</v>
      </c>
      <c r="Q5" s="25">
        <v>1.5</v>
      </c>
      <c r="R5" s="26">
        <v>0</v>
      </c>
      <c r="S5" s="1" t="s">
        <v>75</v>
      </c>
      <c r="T5" s="1" t="s">
        <v>82</v>
      </c>
      <c r="U5" s="2">
        <v>3</v>
      </c>
      <c r="V5" s="25">
        <v>1.75</v>
      </c>
      <c r="W5" s="26">
        <v>0</v>
      </c>
      <c r="X5" s="1" t="s">
        <v>101</v>
      </c>
      <c r="Y5" s="1" t="s">
        <v>116</v>
      </c>
      <c r="Z5" s="2">
        <v>3</v>
      </c>
      <c r="AA5" s="25">
        <v>1.25</v>
      </c>
      <c r="AB5" s="26">
        <v>0</v>
      </c>
    </row>
    <row r="6" spans="2:28" x14ac:dyDescent="0.25">
      <c r="B6" s="27"/>
      <c r="C6" s="28"/>
      <c r="D6" s="28"/>
      <c r="E6" s="28"/>
      <c r="F6" s="29"/>
      <c r="G6" s="30"/>
      <c r="I6" s="1" t="s">
        <v>6</v>
      </c>
      <c r="J6" s="1" t="s">
        <v>14</v>
      </c>
      <c r="K6" s="2">
        <v>3</v>
      </c>
      <c r="L6" s="25">
        <v>1.5</v>
      </c>
      <c r="M6" s="26">
        <v>1.5</v>
      </c>
      <c r="N6" s="1" t="s">
        <v>46</v>
      </c>
      <c r="O6" s="1" t="s">
        <v>64</v>
      </c>
      <c r="P6" s="2">
        <v>2</v>
      </c>
      <c r="Q6" s="25">
        <v>1</v>
      </c>
      <c r="R6" s="26">
        <v>0</v>
      </c>
      <c r="S6" s="1" t="s">
        <v>76</v>
      </c>
      <c r="T6" s="1" t="s">
        <v>83</v>
      </c>
      <c r="U6" s="2">
        <v>3</v>
      </c>
      <c r="V6" s="25">
        <v>1.25</v>
      </c>
      <c r="W6" s="26">
        <v>0</v>
      </c>
      <c r="X6" s="1" t="s">
        <v>102</v>
      </c>
      <c r="Y6" s="1" t="s">
        <v>117</v>
      </c>
      <c r="Z6" s="2">
        <v>3</v>
      </c>
      <c r="AA6" s="25">
        <v>1.25</v>
      </c>
      <c r="AB6" s="26">
        <v>0</v>
      </c>
    </row>
    <row r="7" spans="2:28" ht="21.75" customHeight="1" thickBot="1" x14ac:dyDescent="0.3">
      <c r="B7" s="27" t="str">
        <f>IF(F5 &lt; 1, "Study Well!", IF(F5 &lt;= 1.25, "Summa Cum Laude", IF(F5 &lt;= 1.5, "Magna Cum Laude", IF(F5 &lt;= 1.75, "Cum Laude", "No Honors"))))</f>
        <v>Study Well!</v>
      </c>
      <c r="C7" s="28"/>
      <c r="D7" s="28"/>
      <c r="E7" s="28"/>
      <c r="F7" s="28"/>
      <c r="G7" s="31"/>
      <c r="I7" s="1" t="s">
        <v>7</v>
      </c>
      <c r="J7" s="1" t="s">
        <v>15</v>
      </c>
      <c r="K7" s="2">
        <v>3</v>
      </c>
      <c r="L7" s="25">
        <v>1.75</v>
      </c>
      <c r="M7" s="26">
        <v>1.75</v>
      </c>
      <c r="N7" s="1" t="s">
        <v>48</v>
      </c>
      <c r="O7" s="1" t="s">
        <v>65</v>
      </c>
      <c r="P7" s="2">
        <v>3</v>
      </c>
      <c r="Q7" s="25">
        <v>1.25</v>
      </c>
      <c r="R7" s="26">
        <v>0</v>
      </c>
      <c r="S7" s="1" t="s">
        <v>77</v>
      </c>
      <c r="T7" s="1" t="s">
        <v>84</v>
      </c>
      <c r="U7" s="2">
        <v>3</v>
      </c>
      <c r="V7" s="25">
        <v>1.75</v>
      </c>
      <c r="W7" s="26">
        <v>0</v>
      </c>
      <c r="X7" s="1" t="s">
        <v>103</v>
      </c>
      <c r="Y7" s="1" t="s">
        <v>118</v>
      </c>
      <c r="Z7" s="2">
        <v>3</v>
      </c>
      <c r="AA7" s="25">
        <v>1.5</v>
      </c>
      <c r="AB7" s="26">
        <v>0</v>
      </c>
    </row>
    <row r="8" spans="2:28" x14ac:dyDescent="0.25">
      <c r="B8" s="18" t="s">
        <v>38</v>
      </c>
      <c r="C8" s="19"/>
      <c r="D8" s="19"/>
      <c r="E8" s="19"/>
      <c r="F8" s="19">
        <f>(M12+M24)/2</f>
        <v>1.58</v>
      </c>
      <c r="G8" s="20"/>
      <c r="I8" s="1" t="s">
        <v>8</v>
      </c>
      <c r="J8" s="1" t="s">
        <v>119</v>
      </c>
      <c r="K8" s="2">
        <v>3</v>
      </c>
      <c r="L8" s="25">
        <v>2.5</v>
      </c>
      <c r="M8" s="26">
        <v>2.5</v>
      </c>
      <c r="N8" s="1" t="s">
        <v>44</v>
      </c>
      <c r="O8" s="1" t="s">
        <v>45</v>
      </c>
      <c r="P8" s="2">
        <v>3</v>
      </c>
      <c r="Q8" s="25">
        <v>1.25</v>
      </c>
      <c r="R8" s="26">
        <v>0</v>
      </c>
      <c r="S8" s="1" t="s">
        <v>78</v>
      </c>
      <c r="T8" s="1" t="s">
        <v>85</v>
      </c>
      <c r="U8" s="2">
        <v>3</v>
      </c>
      <c r="V8" s="25">
        <v>1.25</v>
      </c>
      <c r="W8" s="26">
        <v>0</v>
      </c>
      <c r="X8" s="1"/>
      <c r="Y8" s="1"/>
      <c r="Z8" s="2"/>
      <c r="AA8" s="25"/>
      <c r="AB8" s="26"/>
    </row>
    <row r="9" spans="2:28" x14ac:dyDescent="0.25">
      <c r="B9" s="21"/>
      <c r="C9" s="4"/>
      <c r="D9" s="4"/>
      <c r="E9" s="4"/>
      <c r="F9" s="4"/>
      <c r="G9" s="5"/>
      <c r="I9" s="1" t="s">
        <v>9</v>
      </c>
      <c r="J9" s="1" t="s">
        <v>16</v>
      </c>
      <c r="K9" s="2">
        <v>3</v>
      </c>
      <c r="L9" s="25">
        <v>1.5</v>
      </c>
      <c r="M9" s="26">
        <v>1.5</v>
      </c>
      <c r="N9" s="1" t="s">
        <v>53</v>
      </c>
      <c r="O9" s="1" t="s">
        <v>120</v>
      </c>
      <c r="P9" s="2">
        <v>3</v>
      </c>
      <c r="Q9" s="25">
        <v>1.25</v>
      </c>
      <c r="R9" s="26">
        <v>0</v>
      </c>
      <c r="S9" s="1" t="s">
        <v>79</v>
      </c>
      <c r="T9" s="1" t="s">
        <v>86</v>
      </c>
      <c r="U9" s="2">
        <v>3</v>
      </c>
      <c r="V9" s="25">
        <v>1.75</v>
      </c>
      <c r="W9" s="26">
        <v>0</v>
      </c>
      <c r="X9" s="1"/>
      <c r="Y9" s="1"/>
      <c r="Z9" s="2"/>
      <c r="AA9" s="25"/>
      <c r="AB9" s="26"/>
    </row>
    <row r="10" spans="2:28" x14ac:dyDescent="0.25">
      <c r="B10" s="21" t="s">
        <v>39</v>
      </c>
      <c r="C10" s="4"/>
      <c r="D10" s="4"/>
      <c r="E10" s="4"/>
      <c r="F10" s="4">
        <f>(R12+R24)/2</f>
        <v>0</v>
      </c>
      <c r="G10" s="5"/>
      <c r="I10" s="1" t="s">
        <v>10</v>
      </c>
      <c r="J10" s="1" t="s">
        <v>17</v>
      </c>
      <c r="K10" s="2">
        <v>2</v>
      </c>
      <c r="L10" s="25">
        <v>1</v>
      </c>
      <c r="M10" s="26">
        <v>1</v>
      </c>
      <c r="N10" s="1" t="s">
        <v>54</v>
      </c>
      <c r="O10" s="1" t="s">
        <v>66</v>
      </c>
      <c r="P10" s="2">
        <v>3</v>
      </c>
      <c r="Q10" s="25">
        <v>1.25</v>
      </c>
      <c r="R10" s="26">
        <v>0</v>
      </c>
      <c r="S10" s="1" t="s">
        <v>80</v>
      </c>
      <c r="T10" s="1" t="s">
        <v>87</v>
      </c>
      <c r="U10" s="2">
        <v>3</v>
      </c>
      <c r="V10" s="25">
        <v>1.75</v>
      </c>
      <c r="W10" s="26">
        <v>0</v>
      </c>
      <c r="X10" s="1"/>
      <c r="Y10" s="1"/>
      <c r="Z10" s="2"/>
      <c r="AA10" s="25"/>
      <c r="AB10" s="26"/>
    </row>
    <row r="11" spans="2:28" x14ac:dyDescent="0.25">
      <c r="B11" s="21"/>
      <c r="C11" s="4"/>
      <c r="D11" s="4"/>
      <c r="E11" s="4"/>
      <c r="F11" s="4"/>
      <c r="G11" s="5"/>
      <c r="I11" s="1" t="s">
        <v>11</v>
      </c>
      <c r="J11" s="1" t="s">
        <v>18</v>
      </c>
      <c r="K11" s="2">
        <v>3</v>
      </c>
      <c r="L11" s="25">
        <v>1.75</v>
      </c>
      <c r="M11" s="26">
        <v>1.75</v>
      </c>
      <c r="N11" s="1"/>
      <c r="O11" s="1"/>
      <c r="P11" s="2"/>
      <c r="Q11" s="1"/>
      <c r="R11" s="2"/>
      <c r="S11" s="1"/>
      <c r="T11" s="1"/>
      <c r="U11" s="2"/>
      <c r="V11" s="1"/>
      <c r="W11" s="26"/>
      <c r="X11" s="1"/>
      <c r="Y11" s="1"/>
      <c r="Z11" s="2"/>
      <c r="AA11" s="25"/>
      <c r="AB11" s="2"/>
    </row>
    <row r="12" spans="2:28" ht="15" customHeight="1" x14ac:dyDescent="0.25">
      <c r="B12" s="21" t="s">
        <v>40</v>
      </c>
      <c r="C12" s="4"/>
      <c r="D12" s="4"/>
      <c r="E12" s="4"/>
      <c r="F12" s="4">
        <f>(W12+W24)/2</f>
        <v>0</v>
      </c>
      <c r="G12" s="5"/>
      <c r="I12" s="3" t="s">
        <v>21</v>
      </c>
      <c r="J12" s="3"/>
      <c r="K12" s="3"/>
      <c r="L12" s="3"/>
      <c r="M12" s="3">
        <f>ROUND(SUMPRODUCT(K4:K11, Sheet1!M4:M11) / SUM(K4:K11), 2)</f>
        <v>1.62</v>
      </c>
      <c r="N12" s="3" t="s">
        <v>21</v>
      </c>
      <c r="O12" s="3"/>
      <c r="P12" s="3"/>
      <c r="Q12" s="3"/>
      <c r="R12" s="3">
        <f>ROUND(SUMPRODUCT(P4:P11, R4:R11) / SUM(P4:P11), 2)</f>
        <v>0</v>
      </c>
      <c r="S12" s="3" t="s">
        <v>21</v>
      </c>
      <c r="T12" s="3"/>
      <c r="U12" s="3"/>
      <c r="V12" s="3"/>
      <c r="W12" s="3">
        <f>ROUND(SUMPRODUCT(Sheet1!$U$4:$U$11, Sheet1!$W$4:$W$11) / SUM(Sheet1!$U$4:$U$11), 2)</f>
        <v>0</v>
      </c>
      <c r="X12" s="3" t="s">
        <v>21</v>
      </c>
      <c r="Y12" s="3"/>
      <c r="Z12" s="3"/>
      <c r="AA12" s="3"/>
      <c r="AB12" s="3">
        <f>ROUND(SUMPRODUCT(Sheet1!$Z$4:$Z$11, Sheet1!$AB$4:$AB$11) / SUM(Sheet1!$Z$4:$Z$11), 2)</f>
        <v>0</v>
      </c>
    </row>
    <row r="13" spans="2:28" ht="15" customHeight="1" x14ac:dyDescent="0.25">
      <c r="B13" s="21"/>
      <c r="C13" s="4"/>
      <c r="D13" s="4"/>
      <c r="E13" s="4"/>
      <c r="F13" s="4"/>
      <c r="G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18.75" x14ac:dyDescent="0.3">
      <c r="B14" s="21" t="s">
        <v>41</v>
      </c>
      <c r="C14" s="4"/>
      <c r="D14" s="4"/>
      <c r="E14" s="4"/>
      <c r="F14" s="4">
        <f>(AB12+AB24)/2</f>
        <v>0</v>
      </c>
      <c r="G14" s="5"/>
      <c r="I14" s="40" t="s">
        <v>19</v>
      </c>
      <c r="J14" s="40"/>
      <c r="K14" s="40"/>
      <c r="L14" s="40"/>
      <c r="M14" s="40"/>
      <c r="N14" s="40" t="s">
        <v>55</v>
      </c>
      <c r="O14" s="40"/>
      <c r="P14" s="40"/>
      <c r="Q14" s="40"/>
      <c r="R14" s="40"/>
      <c r="S14" s="40" t="s">
        <v>104</v>
      </c>
      <c r="T14" s="40"/>
      <c r="U14" s="40"/>
      <c r="V14" s="40"/>
      <c r="W14" s="40"/>
      <c r="X14" s="40" t="s">
        <v>105</v>
      </c>
      <c r="Y14" s="40"/>
      <c r="Z14" s="40"/>
      <c r="AA14" s="40"/>
      <c r="AB14" s="40"/>
    </row>
    <row r="15" spans="2:28" ht="15.75" thickBot="1" x14ac:dyDescent="0.3">
      <c r="B15" s="22"/>
      <c r="C15" s="23"/>
      <c r="D15" s="23"/>
      <c r="E15" s="23"/>
      <c r="F15" s="23"/>
      <c r="G15" s="24"/>
      <c r="I15" s="1" t="s">
        <v>1</v>
      </c>
      <c r="J15" s="2" t="s">
        <v>2</v>
      </c>
      <c r="K15" s="2" t="s">
        <v>3</v>
      </c>
      <c r="L15" s="2" t="s">
        <v>113</v>
      </c>
      <c r="M15" s="2" t="s">
        <v>114</v>
      </c>
      <c r="N15" s="1" t="s">
        <v>1</v>
      </c>
      <c r="O15" s="2" t="s">
        <v>2</v>
      </c>
      <c r="P15" s="2" t="s">
        <v>3</v>
      </c>
      <c r="Q15" s="2" t="s">
        <v>113</v>
      </c>
      <c r="R15" s="2" t="s">
        <v>114</v>
      </c>
      <c r="S15" s="1" t="s">
        <v>1</v>
      </c>
      <c r="T15" s="2" t="s">
        <v>2</v>
      </c>
      <c r="U15" s="2" t="s">
        <v>3</v>
      </c>
      <c r="V15" s="2" t="s">
        <v>113</v>
      </c>
      <c r="W15" s="2" t="s">
        <v>114</v>
      </c>
      <c r="X15" s="1" t="s">
        <v>1</v>
      </c>
      <c r="Y15" s="2" t="s">
        <v>2</v>
      </c>
      <c r="Z15" s="2" t="s">
        <v>3</v>
      </c>
      <c r="AA15" s="2" t="s">
        <v>113</v>
      </c>
      <c r="AB15" s="2" t="s">
        <v>114</v>
      </c>
    </row>
    <row r="16" spans="2:28" ht="15.75" thickBot="1" x14ac:dyDescent="0.3">
      <c r="I16" s="1" t="s">
        <v>30</v>
      </c>
      <c r="J16" s="1" t="s">
        <v>22</v>
      </c>
      <c r="K16" s="2">
        <v>3</v>
      </c>
      <c r="L16" s="25">
        <v>1.25</v>
      </c>
      <c r="M16" s="26">
        <v>1.25</v>
      </c>
      <c r="N16" s="1" t="s">
        <v>56</v>
      </c>
      <c r="O16" s="1" t="s">
        <v>67</v>
      </c>
      <c r="P16" s="2">
        <v>3</v>
      </c>
      <c r="Q16" s="25">
        <v>1.5</v>
      </c>
      <c r="R16" s="26">
        <v>0</v>
      </c>
      <c r="S16" s="1" t="s">
        <v>88</v>
      </c>
      <c r="T16" s="1" t="s">
        <v>93</v>
      </c>
      <c r="U16" s="2">
        <v>3</v>
      </c>
      <c r="V16" s="25">
        <v>1.25</v>
      </c>
      <c r="W16" s="26">
        <v>0</v>
      </c>
      <c r="X16" s="1" t="s">
        <v>106</v>
      </c>
      <c r="Y16" s="1" t="s">
        <v>109</v>
      </c>
      <c r="Z16" s="2">
        <v>3</v>
      </c>
      <c r="AA16" s="25">
        <v>1.25</v>
      </c>
      <c r="AB16" s="26">
        <v>0</v>
      </c>
    </row>
    <row r="17" spans="2:28" x14ac:dyDescent="0.25">
      <c r="B17" s="12" t="s">
        <v>111</v>
      </c>
      <c r="C17" s="35"/>
      <c r="D17" s="35"/>
      <c r="E17" s="35"/>
      <c r="F17" s="35"/>
      <c r="G17" s="36"/>
      <c r="I17" s="1" t="s">
        <v>31</v>
      </c>
      <c r="J17" s="1" t="s">
        <v>23</v>
      </c>
      <c r="K17" s="2">
        <v>3</v>
      </c>
      <c r="L17" s="25">
        <v>1</v>
      </c>
      <c r="M17" s="26">
        <v>1</v>
      </c>
      <c r="N17" s="1" t="s">
        <v>57</v>
      </c>
      <c r="O17" s="1" t="s">
        <v>68</v>
      </c>
      <c r="P17" s="2">
        <v>3</v>
      </c>
      <c r="Q17" s="25">
        <v>1.25</v>
      </c>
      <c r="R17" s="26">
        <v>0</v>
      </c>
      <c r="S17" s="1" t="s">
        <v>51</v>
      </c>
      <c r="T17" s="1" t="s">
        <v>94</v>
      </c>
      <c r="U17" s="2">
        <v>3</v>
      </c>
      <c r="V17" s="25">
        <v>1.25</v>
      </c>
      <c r="W17" s="26">
        <v>0</v>
      </c>
      <c r="X17" s="1" t="s">
        <v>107</v>
      </c>
      <c r="Y17" s="1" t="s">
        <v>110</v>
      </c>
      <c r="Z17" s="2">
        <v>3</v>
      </c>
      <c r="AA17" s="25">
        <v>1.5</v>
      </c>
      <c r="AB17" s="26">
        <v>0</v>
      </c>
    </row>
    <row r="18" spans="2:28" x14ac:dyDescent="0.25">
      <c r="B18" s="37"/>
      <c r="C18" s="38"/>
      <c r="D18" s="38"/>
      <c r="E18" s="38"/>
      <c r="F18" s="38"/>
      <c r="G18" s="39"/>
      <c r="I18" s="1" t="s">
        <v>32</v>
      </c>
      <c r="J18" s="1" t="s">
        <v>24</v>
      </c>
      <c r="K18" s="2">
        <v>3</v>
      </c>
      <c r="L18" s="25">
        <v>1.5</v>
      </c>
      <c r="M18" s="26">
        <v>1.5</v>
      </c>
      <c r="N18" s="1" t="s">
        <v>58</v>
      </c>
      <c r="O18" s="1" t="s">
        <v>69</v>
      </c>
      <c r="P18" s="2">
        <v>3</v>
      </c>
      <c r="Q18" s="25">
        <v>1.5</v>
      </c>
      <c r="R18" s="26">
        <v>0</v>
      </c>
      <c r="S18" s="1" t="s">
        <v>89</v>
      </c>
      <c r="T18" s="1" t="s">
        <v>95</v>
      </c>
      <c r="U18" s="2">
        <v>3</v>
      </c>
      <c r="V18" s="25">
        <v>1.5</v>
      </c>
      <c r="W18" s="26">
        <v>0</v>
      </c>
      <c r="X18" s="1" t="s">
        <v>108</v>
      </c>
      <c r="Y18" s="1" t="s">
        <v>121</v>
      </c>
      <c r="Z18" s="2">
        <v>3</v>
      </c>
      <c r="AA18" s="25">
        <v>1.25</v>
      </c>
      <c r="AB18" s="26">
        <v>0</v>
      </c>
    </row>
    <row r="19" spans="2:28" x14ac:dyDescent="0.25">
      <c r="B19" s="37"/>
      <c r="C19" s="38"/>
      <c r="D19" s="38"/>
      <c r="E19" s="38"/>
      <c r="F19" s="38"/>
      <c r="G19" s="39"/>
      <c r="I19" s="1" t="s">
        <v>33</v>
      </c>
      <c r="J19" s="1" t="s">
        <v>25</v>
      </c>
      <c r="K19" s="2">
        <v>3</v>
      </c>
      <c r="L19" s="25">
        <v>2.25</v>
      </c>
      <c r="M19" s="26">
        <v>2.25</v>
      </c>
      <c r="N19" s="1" t="s">
        <v>59</v>
      </c>
      <c r="O19" s="1" t="s">
        <v>70</v>
      </c>
      <c r="P19" s="2">
        <v>3</v>
      </c>
      <c r="Q19" s="25">
        <v>1.75</v>
      </c>
      <c r="R19" s="26">
        <v>0</v>
      </c>
      <c r="S19" s="1" t="s">
        <v>90</v>
      </c>
      <c r="T19" s="1" t="s">
        <v>96</v>
      </c>
      <c r="U19" s="2">
        <v>3</v>
      </c>
      <c r="V19" s="25">
        <v>1.25</v>
      </c>
      <c r="W19" s="26">
        <v>0</v>
      </c>
      <c r="X19" s="1"/>
      <c r="Y19" s="1"/>
      <c r="Z19" s="2"/>
      <c r="AA19" s="25"/>
      <c r="AB19" s="26"/>
    </row>
    <row r="20" spans="2:28" x14ac:dyDescent="0.25">
      <c r="B20" s="27" t="s">
        <v>112</v>
      </c>
      <c r="C20" s="28"/>
      <c r="D20" s="28"/>
      <c r="E20" s="28"/>
      <c r="F20" s="29">
        <f>((SUMPRODUCT(K4:K11,L4:L11)/SUM(K4:K11)) + (SUMPRODUCT(K16:K23,L16:L23)/SUM(K16:K23)) + (SUMPRODUCT(P4:P11,Q4:Q11)/SUM(P4:P11)) + (SUMPRODUCT(P16:P23,Q16:Q23)/SUM(P16:P23)) + (SUMPRODUCT(U4:U11,V4:V11)/SUM(U4:U11)) + (SUMPRODUCT(U16:U23,V16:V23)/SUM(U16:U23)) + (SUMPRODUCT(Z4:Z11,AA4:AA11)/SUM(Z4:Z11)) + (SUMPRODUCT(Z16:Z23,AA16:AA23)/SUM(Z16:Z23)))/8</f>
        <v>1.450663172877847</v>
      </c>
      <c r="G20" s="30"/>
      <c r="I20" s="1" t="s">
        <v>34</v>
      </c>
      <c r="J20" s="1" t="s">
        <v>26</v>
      </c>
      <c r="K20" s="2">
        <v>3</v>
      </c>
      <c r="L20" s="25">
        <v>1.75</v>
      </c>
      <c r="M20" s="26">
        <v>1.75</v>
      </c>
      <c r="N20" s="1" t="s">
        <v>60</v>
      </c>
      <c r="O20" s="1" t="s">
        <v>71</v>
      </c>
      <c r="P20" s="2">
        <v>3</v>
      </c>
      <c r="Q20" s="25">
        <v>1.25</v>
      </c>
      <c r="R20" s="26">
        <v>0</v>
      </c>
      <c r="S20" s="1" t="s">
        <v>91</v>
      </c>
      <c r="T20" s="1" t="s">
        <v>97</v>
      </c>
      <c r="U20" s="2">
        <v>3</v>
      </c>
      <c r="V20" s="25">
        <v>1.5</v>
      </c>
      <c r="W20" s="26">
        <v>0</v>
      </c>
      <c r="X20" s="1"/>
      <c r="Y20" s="1"/>
      <c r="Z20" s="2"/>
      <c r="AA20" s="25"/>
      <c r="AB20" s="26"/>
    </row>
    <row r="21" spans="2:28" x14ac:dyDescent="0.25">
      <c r="B21" s="27"/>
      <c r="C21" s="28"/>
      <c r="D21" s="28"/>
      <c r="E21" s="28"/>
      <c r="F21" s="29"/>
      <c r="G21" s="30"/>
      <c r="I21" s="1" t="s">
        <v>35</v>
      </c>
      <c r="J21" s="1" t="s">
        <v>27</v>
      </c>
      <c r="K21" s="2">
        <v>3</v>
      </c>
      <c r="L21" s="25">
        <v>1.5</v>
      </c>
      <c r="M21" s="26">
        <v>1.5</v>
      </c>
      <c r="N21" s="1" t="s">
        <v>49</v>
      </c>
      <c r="O21" s="1" t="s">
        <v>72</v>
      </c>
      <c r="P21" s="2">
        <v>2</v>
      </c>
      <c r="Q21" s="25">
        <v>1</v>
      </c>
      <c r="R21" s="26">
        <v>0</v>
      </c>
      <c r="S21" s="1" t="s">
        <v>92</v>
      </c>
      <c r="T21" s="1" t="s">
        <v>98</v>
      </c>
      <c r="U21" s="2">
        <v>3</v>
      </c>
      <c r="V21" s="25">
        <v>1.5</v>
      </c>
      <c r="W21" s="26">
        <v>0</v>
      </c>
      <c r="X21" s="1"/>
      <c r="Y21" s="1"/>
      <c r="Z21" s="2"/>
      <c r="AA21" s="25"/>
      <c r="AB21" s="26"/>
    </row>
    <row r="22" spans="2:28" ht="24" thickBot="1" x14ac:dyDescent="0.3">
      <c r="B22" s="32" t="str">
        <f>IF(F20 &lt; 1, "Study Well!", IF(F20 &lt;= 1.25, "Future Summa Cum Laude", IF(F20 &lt;= 1.5, "Future Magna Cum Laude", IF(F20 &lt;= 1.75, "Future Cum Laude", "No Honors"))))</f>
        <v>Future Magna Cum Laude</v>
      </c>
      <c r="C22" s="33"/>
      <c r="D22" s="33"/>
      <c r="E22" s="33"/>
      <c r="F22" s="33"/>
      <c r="G22" s="34"/>
      <c r="I22" s="1" t="s">
        <v>36</v>
      </c>
      <c r="J22" s="1" t="s">
        <v>28</v>
      </c>
      <c r="K22" s="2">
        <v>2</v>
      </c>
      <c r="L22" s="25">
        <v>1.25</v>
      </c>
      <c r="M22" s="26">
        <v>1.25</v>
      </c>
      <c r="N22" s="1" t="s">
        <v>61</v>
      </c>
      <c r="O22" s="1" t="s">
        <v>73</v>
      </c>
      <c r="P22" s="2">
        <v>3</v>
      </c>
      <c r="Q22" s="25">
        <v>1.75</v>
      </c>
      <c r="R22" s="26">
        <v>0</v>
      </c>
      <c r="S22" s="1"/>
      <c r="T22" s="1"/>
      <c r="U22" s="2"/>
      <c r="V22" s="25"/>
      <c r="W22" s="26"/>
      <c r="X22" s="1"/>
      <c r="Y22" s="1"/>
      <c r="Z22" s="2"/>
      <c r="AA22" s="25"/>
      <c r="AB22" s="26"/>
    </row>
    <row r="23" spans="2:28" ht="15.75" thickBot="1" x14ac:dyDescent="0.3">
      <c r="I23" s="1" t="s">
        <v>37</v>
      </c>
      <c r="J23" s="1" t="s">
        <v>29</v>
      </c>
      <c r="K23" s="2">
        <v>3</v>
      </c>
      <c r="L23" s="25">
        <v>1.75</v>
      </c>
      <c r="M23" s="26">
        <v>1.75</v>
      </c>
      <c r="N23" s="1"/>
      <c r="O23" s="1"/>
      <c r="P23" s="2"/>
      <c r="Q23" s="25"/>
      <c r="R23" s="26"/>
      <c r="S23" s="1"/>
      <c r="T23" s="1"/>
      <c r="U23" s="2"/>
      <c r="V23" s="25"/>
      <c r="W23" s="26"/>
      <c r="X23" s="1"/>
      <c r="Y23" s="1"/>
      <c r="Z23" s="2"/>
      <c r="AA23" s="25"/>
      <c r="AB23" s="26"/>
    </row>
    <row r="24" spans="2:28" ht="15" customHeight="1" x14ac:dyDescent="0.25">
      <c r="B24" s="6" t="s">
        <v>115</v>
      </c>
      <c r="C24" s="7"/>
      <c r="D24" s="7"/>
      <c r="E24" s="7"/>
      <c r="F24" s="7"/>
      <c r="G24" s="8"/>
      <c r="I24" s="3" t="s">
        <v>21</v>
      </c>
      <c r="J24" s="3"/>
      <c r="K24" s="3"/>
      <c r="L24" s="3"/>
      <c r="M24" s="3">
        <f>ROUND(SUMPRODUCT(K16:K23, M16:M23) / SUM(K16:K23), 2)</f>
        <v>1.54</v>
      </c>
      <c r="N24" s="3" t="s">
        <v>21</v>
      </c>
      <c r="O24" s="3"/>
      <c r="P24" s="3"/>
      <c r="Q24" s="3"/>
      <c r="R24" s="3">
        <f>ROUND(SUMPRODUCT(P16:P23, R16:R23) / SUM(P16:P23), 2)</f>
        <v>0</v>
      </c>
      <c r="S24" s="3" t="s">
        <v>21</v>
      </c>
      <c r="T24" s="3"/>
      <c r="U24" s="3"/>
      <c r="V24" s="3"/>
      <c r="W24" s="3">
        <f>ROUND(SUMPRODUCT(U16:U23, W16:W23) / SUM(U16:U23), 2)</f>
        <v>0</v>
      </c>
      <c r="X24" s="3" t="s">
        <v>21</v>
      </c>
      <c r="Y24" s="3"/>
      <c r="Z24" s="3"/>
      <c r="AA24" s="3"/>
      <c r="AB24" s="3">
        <f>ROUND(SUMPRODUCT(Z16:Z23, AB16:AB23) / SUM(Z16:Z23), 2)</f>
        <v>0</v>
      </c>
    </row>
    <row r="25" spans="2:28" ht="15" customHeight="1" thickBot="1" x14ac:dyDescent="0.3">
      <c r="B25" s="9"/>
      <c r="C25" s="10"/>
      <c r="D25" s="10"/>
      <c r="E25" s="10"/>
      <c r="F25" s="10"/>
      <c r="G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</sheetData>
  <customSheetViews>
    <customSheetView guid="{EA4B9E81-7E1E-452C-805C-44CE328611F7}" scale="130" showPageBreaks="1" view="pageBreakPreview">
      <selection activeCell="H1" sqref="H1"/>
    </customSheetView>
  </customSheetViews>
  <mergeCells count="41">
    <mergeCell ref="B17:G19"/>
    <mergeCell ref="B20:E21"/>
    <mergeCell ref="F20:G21"/>
    <mergeCell ref="B22:G22"/>
    <mergeCell ref="B24:G25"/>
    <mergeCell ref="X14:AB14"/>
    <mergeCell ref="X24:AA25"/>
    <mergeCell ref="AB24:AB25"/>
    <mergeCell ref="X2:AB2"/>
    <mergeCell ref="X12:AA13"/>
    <mergeCell ref="AB12:AB13"/>
    <mergeCell ref="S2:W2"/>
    <mergeCell ref="S12:V13"/>
    <mergeCell ref="W12:W13"/>
    <mergeCell ref="S14:W14"/>
    <mergeCell ref="S24:V25"/>
    <mergeCell ref="W24:W25"/>
    <mergeCell ref="N2:R2"/>
    <mergeCell ref="N12:Q13"/>
    <mergeCell ref="R12:R13"/>
    <mergeCell ref="N14:R14"/>
    <mergeCell ref="N24:Q25"/>
    <mergeCell ref="R24:R25"/>
    <mergeCell ref="B14:E15"/>
    <mergeCell ref="F14:G15"/>
    <mergeCell ref="I14:M14"/>
    <mergeCell ref="I24:L25"/>
    <mergeCell ref="M24:M25"/>
    <mergeCell ref="B2:G4"/>
    <mergeCell ref="I2:M2"/>
    <mergeCell ref="F5:G6"/>
    <mergeCell ref="B5:E6"/>
    <mergeCell ref="M12:M13"/>
    <mergeCell ref="I12:L13"/>
    <mergeCell ref="B8:E9"/>
    <mergeCell ref="F8:G9"/>
    <mergeCell ref="B10:E11"/>
    <mergeCell ref="F10:G11"/>
    <mergeCell ref="B12:E13"/>
    <mergeCell ref="F12:G13"/>
    <mergeCell ref="B7:G7"/>
  </mergeCells>
  <phoneticPr fontId="3" type="noConversion"/>
  <pageMargins left="0.7" right="0.7" top="0.75" bottom="0.75" header="0.3" footer="0.3"/>
  <pageSetup orientation="portrait" r:id="rId1"/>
  <colBreaks count="3" manualBreakCount="3">
    <brk id="8" max="1048575" man="1"/>
    <brk id="13" max="1048575" man="1"/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Kenny Reyes</dc:creator>
  <cp:lastModifiedBy>John Kenny Reyes</cp:lastModifiedBy>
  <dcterms:created xsi:type="dcterms:W3CDTF">2024-06-06T07:08:51Z</dcterms:created>
  <dcterms:modified xsi:type="dcterms:W3CDTF">2024-06-06T10:10:51Z</dcterms:modified>
</cp:coreProperties>
</file>