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049B25B-5D42-4B1A-9A5A-39D472391717}" xr6:coauthVersionLast="45" xr6:coauthVersionMax="45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Presupuesto" sheetId="1" r:id="rId1"/>
    <sheet name="Gastos mensuales" sheetId="2" r:id="rId2"/>
    <sheet name="Gastos personale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1" l="1"/>
  <c r="J7" i="1"/>
  <c r="H7" i="1"/>
  <c r="E7" i="1"/>
  <c r="C7" i="1"/>
  <c r="J13" i="3"/>
  <c r="J12" i="1" s="1"/>
  <c r="I13" i="3"/>
  <c r="I12" i="1" s="1"/>
  <c r="H13" i="3"/>
  <c r="H12" i="1" s="1"/>
  <c r="G13" i="3"/>
  <c r="G12" i="1" s="1"/>
  <c r="F13" i="3"/>
  <c r="F12" i="1" s="1"/>
  <c r="E13" i="3"/>
  <c r="E12" i="1" s="1"/>
  <c r="D13" i="3"/>
  <c r="D12" i="1" s="1"/>
  <c r="C13" i="3"/>
  <c r="C12" i="1" s="1"/>
  <c r="B13" i="3"/>
  <c r="B12" i="1" s="1"/>
  <c r="J18" i="2"/>
  <c r="J11" i="1" s="1"/>
  <c r="I18" i="2"/>
  <c r="I11" i="1" s="1"/>
  <c r="H18" i="2"/>
  <c r="G18" i="2"/>
  <c r="G11" i="1" s="1"/>
  <c r="F18" i="2"/>
  <c r="F11" i="1" s="1"/>
  <c r="E18" i="2"/>
  <c r="E11" i="1" s="1"/>
  <c r="D18" i="2"/>
  <c r="D11" i="1" s="1"/>
  <c r="C18" i="2"/>
  <c r="C11" i="1" s="1"/>
  <c r="B18" i="2"/>
  <c r="B11" i="1" s="1"/>
  <c r="J13" i="1"/>
  <c r="I13" i="1"/>
  <c r="H13" i="1"/>
  <c r="G13" i="1"/>
  <c r="F13" i="1"/>
  <c r="E13" i="1"/>
  <c r="D13" i="1"/>
  <c r="C13" i="1"/>
  <c r="B13" i="1"/>
  <c r="H11" i="1"/>
  <c r="H14" i="1" l="1"/>
  <c r="H16" i="1" s="1"/>
  <c r="B14" i="1"/>
  <c r="B16" i="1" s="1"/>
  <c r="B17" i="1" s="1"/>
  <c r="J14" i="1"/>
  <c r="J16" i="1" s="1"/>
  <c r="F14" i="1"/>
  <c r="F16" i="1" s="1"/>
  <c r="E14" i="1"/>
  <c r="E16" i="1" s="1"/>
  <c r="I14" i="1"/>
  <c r="I16" i="1" s="1"/>
  <c r="G14" i="1"/>
  <c r="G16" i="1" s="1"/>
  <c r="C14" i="1"/>
  <c r="C16" i="1" s="1"/>
  <c r="D14" i="1"/>
  <c r="D16" i="1" s="1"/>
  <c r="C17" i="1" l="1"/>
  <c r="D17" i="1" s="1"/>
  <c r="E17" i="1" s="1"/>
  <c r="F17" i="1" s="1"/>
  <c r="G17" i="1" s="1"/>
  <c r="H17" i="1" s="1"/>
  <c r="I17" i="1" s="1"/>
  <c r="J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GP</author>
  </authors>
  <commentList>
    <comment ref="J2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Guillermo Pizarro:
</t>
        </r>
        <r>
          <rPr>
            <sz val="8"/>
            <color rgb="FF000000"/>
            <rFont val="Tahoma"/>
            <family val="2"/>
            <charset val="1"/>
          </rPr>
          <t>Valor total del Proyecto</t>
        </r>
      </text>
    </comment>
  </commentList>
</comments>
</file>

<file path=xl/sharedStrings.xml><?xml version="1.0" encoding="utf-8"?>
<sst xmlns="http://schemas.openxmlformats.org/spreadsheetml/2006/main" count="70" uniqueCount="51">
  <si>
    <t>Nombre del Proyecto:</t>
  </si>
  <si>
    <t>Fecha de iniciación:</t>
  </si>
  <si>
    <t>Fecha de finalización: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</si>
  <si>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</si>
  <si>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</si>
  <si>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</si>
  <si>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</si>
  <si>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</si>
  <si>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</si>
  <si>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</si>
  <si>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</si>
  <si>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</si>
  <si>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Ingresos</t>
  </si>
  <si>
    <t>Ingresos por avances</t>
  </si>
  <si>
    <t>Total ingresos</t>
  </si>
  <si>
    <t>Egresos</t>
  </si>
  <si>
    <t>Gastos mensuales</t>
  </si>
  <si>
    <t>Gastos personales</t>
  </si>
  <si>
    <t>Gastos por sueldos</t>
  </si>
  <si>
    <t>Total egresos</t>
  </si>
  <si>
    <t>Saldo Final en Caja</t>
  </si>
  <si>
    <t>Flujo acumulado</t>
  </si>
  <si>
    <t>Valor del Proyecto:</t>
  </si>
  <si>
    <t>No. de personas:</t>
  </si>
  <si>
    <t>Sueldo:</t>
  </si>
  <si>
    <t>Suministros de oficinas</t>
  </si>
  <si>
    <t>CDs</t>
  </si>
  <si>
    <t>Hojas</t>
  </si>
  <si>
    <t>Tinta</t>
  </si>
  <si>
    <t>Carpetas</t>
  </si>
  <si>
    <t>Bolígrafos</t>
  </si>
  <si>
    <t>Lapicero</t>
  </si>
  <si>
    <t>Minas</t>
  </si>
  <si>
    <t>Borrador</t>
  </si>
  <si>
    <t>Hardware</t>
  </si>
  <si>
    <t>Pendrive</t>
  </si>
  <si>
    <t>Servicios Básicos</t>
  </si>
  <si>
    <t>Agua</t>
  </si>
  <si>
    <t>Teléfono</t>
  </si>
  <si>
    <t>Energía Eléctrica</t>
  </si>
  <si>
    <t>Total</t>
  </si>
  <si>
    <t>Transporte</t>
  </si>
  <si>
    <t>Bus</t>
  </si>
  <si>
    <t>Taxi</t>
  </si>
  <si>
    <t>Alimentación</t>
  </si>
  <si>
    <t>Almuerzo</t>
  </si>
  <si>
    <t>Merienda</t>
  </si>
  <si>
    <t>Otros</t>
  </si>
  <si>
    <t>Comunicación</t>
  </si>
  <si>
    <t>Internet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</si>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</sst>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 &quot;* #,##0.00_);_(&quot;$ &quot;* \(#,##0.00\);_(&quot;$ &quot;* \-??_);_(@_)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left" indent="4"/>
    </xf>
    <xf numFmtId="164" fontId="0" fillId="0" borderId="0" xfId="0" applyNumberFormat="1" applyFont="1" applyBorder="1"/>
    <xf numFmtId="164" fontId="0" fillId="0" borderId="0" xfId="0" applyNumberFormat="1" applyBorder="1" applyAlignment="1">
      <alignment horizontal="center"/>
    </xf>
    <xf numFmtId="164" fontId="0" fillId="0" borderId="8" xfId="0" applyNumberFormat="1" applyFont="1" applyBorder="1"/>
    <xf numFmtId="0" fontId="1" fillId="0" borderId="9" xfId="0" applyFont="1" applyBorder="1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10" xfId="0" applyNumberFormat="1" applyFont="1" applyBorder="1"/>
    <xf numFmtId="164" fontId="0" fillId="0" borderId="11" xfId="0" applyNumberFormat="1" applyFont="1" applyBorder="1"/>
    <xf numFmtId="0" fontId="1" fillId="0" borderId="7" xfId="0" applyFont="1" applyBorder="1" applyAlignment="1">
      <alignment horizontal="left"/>
    </xf>
    <xf numFmtId="0" fontId="1" fillId="0" borderId="12" xfId="0" applyFont="1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9" xfId="0" applyFont="1" applyBorder="1"/>
    <xf numFmtId="164" fontId="0" fillId="0" borderId="11" xfId="0" applyNumberFormat="1" applyBorder="1" applyAlignment="1">
      <alignment horizontal="center"/>
    </xf>
    <xf numFmtId="0" fontId="1" fillId="0" borderId="7" xfId="0" applyFont="1" applyBorder="1"/>
    <xf numFmtId="164" fontId="0" fillId="0" borderId="8" xfId="0" applyNumberFormat="1" applyBorder="1" applyAlignment="1">
      <alignment horizontal="center"/>
    </xf>
    <xf numFmtId="0" fontId="1" fillId="0" borderId="15" xfId="0" applyFont="1" applyBorder="1"/>
    <xf numFmtId="164" fontId="0" fillId="0" borderId="16" xfId="0" applyNumberForma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13" xfId="0" applyFont="1" applyBorder="1"/>
    <xf numFmtId="0" fontId="0" fillId="0" borderId="13" xfId="0" applyBorder="1" applyAlignment="1">
      <alignment horizontal="center"/>
    </xf>
    <xf numFmtId="0" fontId="0" fillId="0" borderId="0" xfId="0" applyFont="1" applyAlignment="1">
      <alignment horizontal="left" indent="4"/>
    </xf>
    <xf numFmtId="164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 indent="1"/>
    </xf>
    <xf numFmtId="0" fontId="0" fillId="0" borderId="13" xfId="0" applyBorder="1"/>
    <xf numFmtId="164" fontId="0" fillId="0" borderId="0" xfId="0" applyNumberFormat="1"/>
    <xf numFmtId="164" fontId="0" fillId="0" borderId="13" xfId="0" applyNumberFormat="1" applyBorder="1"/>
    <xf numFmtId="0" fontId="0" fillId="0" borderId="10" xfId="0" applyFont="1" applyBorder="1" applyAlignment="1">
      <alignment horizontal="left" indent="4"/>
    </xf>
    <xf numFmtId="164" fontId="0" fillId="0" borderId="10" xfId="0" applyNumberFormat="1" applyBorder="1"/>
    <xf numFmtId="14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="130" zoomScaleNormal="130" workbookViewId="0">
      <selection activeCell="D17" sqref="D17"/>
    </sheetView>
  </sheetViews>
  <sheetFormatPr baseColWidth="10" defaultColWidth="11.42578125" defaultRowHeight="15" x14ac:dyDescent="0.25"/>
  <cols>
    <col min="1" max="1" width="22.140625" style="4" customWidth="1"/>
    <col min="2" max="2" width="19.85546875" style="5" customWidth="1"/>
    <col min="3" max="3" width="15" style="5" customWidth="1"/>
    <col min="4" max="4" width="15.7109375" style="5" customWidth="1"/>
    <col min="5" max="5" width="16.140625" style="5" customWidth="1"/>
    <col min="6" max="6" width="13" style="5" customWidth="1"/>
    <col min="7" max="7" width="15.42578125" style="5" customWidth="1"/>
    <col min="8" max="8" width="13.28515625" style="5" customWidth="1"/>
    <col min="9" max="9" width="14.7109375" style="5" customWidth="1"/>
    <col min="10" max="10" width="12.7109375" style="5" bestFit="1" customWidth="1"/>
    <col min="11" max="11" width="11.42578125" style="5"/>
  </cols>
  <sheetData>
    <row r="1" spans="1:11" x14ac:dyDescent="0.25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1" x14ac:dyDescent="0.25">
      <c r="A2" s="6" t="s">
        <v>1</v>
      </c>
      <c r="B2" s="51">
        <v>44178</v>
      </c>
      <c r="C2" s="2"/>
      <c r="D2" s="2"/>
      <c r="E2" s="1" t="s">
        <v>2</v>
      </c>
      <c r="F2" s="1"/>
      <c r="G2" s="2"/>
      <c r="H2" s="2"/>
      <c r="I2" s="2"/>
      <c r="J2" s="2"/>
    </row>
    <row r="4" spans="1:11" x14ac:dyDescent="0.25">
      <c r="A4" s="6"/>
      <c r="B4" s="7"/>
    </row>
    <row r="5" spans="1:11" s="4" customFormat="1" x14ac:dyDescent="0.25">
      <c r="A5" s="8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10" t="s">
        <v>11</v>
      </c>
      <c r="K5" s="11"/>
    </row>
    <row r="6" spans="1:11" x14ac:dyDescent="0.25">
      <c r="A6" s="12" t="s">
        <v>12</v>
      </c>
      <c r="B6" s="13"/>
      <c r="C6" s="13"/>
      <c r="D6" s="13"/>
      <c r="E6" s="13"/>
      <c r="F6" s="13"/>
      <c r="G6" s="13"/>
      <c r="H6" s="13"/>
      <c r="I6" s="13"/>
      <c r="J6" s="14"/>
    </row>
    <row r="7" spans="1:11" x14ac:dyDescent="0.25">
      <c r="A7" s="15" t="s">
        <v>13</v>
      </c>
      <c r="B7" s="16">
        <f>$J$20*0.4</f>
        <v>10000</v>
      </c>
      <c r="C7" s="16">
        <f>$J$20*0.2</f>
        <v>5000</v>
      </c>
      <c r="D7" s="17"/>
      <c r="E7" s="16">
        <f>$J$20*0.2</f>
        <v>5000</v>
      </c>
      <c r="F7" s="17"/>
      <c r="G7" s="17"/>
      <c r="H7" s="16">
        <f>$J$20*0.1</f>
        <v>2500</v>
      </c>
      <c r="I7" s="17"/>
      <c r="J7" s="18">
        <f>$J$20*0.1</f>
        <v>2500</v>
      </c>
    </row>
    <row r="8" spans="1:11" x14ac:dyDescent="0.25">
      <c r="A8" s="19" t="s">
        <v>14</v>
      </c>
      <c r="B8" s="20"/>
      <c r="C8" s="21"/>
      <c r="D8" s="20"/>
      <c r="E8" s="21"/>
      <c r="F8" s="20"/>
      <c r="G8" s="20"/>
      <c r="H8" s="21"/>
      <c r="I8" s="20"/>
      <c r="J8" s="22"/>
    </row>
    <row r="9" spans="1:11" x14ac:dyDescent="0.25">
      <c r="A9" s="23"/>
      <c r="B9" s="17"/>
      <c r="C9" s="16"/>
      <c r="D9" s="17"/>
      <c r="E9" s="16"/>
      <c r="F9" s="17"/>
      <c r="G9" s="17"/>
      <c r="H9" s="16"/>
      <c r="I9" s="17"/>
      <c r="J9" s="18"/>
    </row>
    <row r="10" spans="1:11" x14ac:dyDescent="0.25">
      <c r="A10" s="24" t="s">
        <v>15</v>
      </c>
      <c r="B10" s="25"/>
      <c r="C10" s="25"/>
      <c r="D10" s="25"/>
      <c r="E10" s="25"/>
      <c r="F10" s="25"/>
      <c r="G10" s="25"/>
      <c r="H10" s="25"/>
      <c r="I10" s="25"/>
      <c r="J10" s="26"/>
    </row>
    <row r="11" spans="1:11" s="30" customFormat="1" x14ac:dyDescent="0.25">
      <c r="A11" s="15" t="s">
        <v>16</v>
      </c>
      <c r="B11" s="27">
        <f>'Gastos mensuales'!B18</f>
        <v>104</v>
      </c>
      <c r="C11" s="27">
        <f>'Gastos mensuales'!C18</f>
        <v>90.75</v>
      </c>
      <c r="D11" s="27">
        <f>'Gastos mensuales'!D18</f>
        <v>90</v>
      </c>
      <c r="E11" s="27">
        <f>'Gastos mensuales'!E18</f>
        <v>90.5</v>
      </c>
      <c r="F11" s="27">
        <f>'Gastos mensuales'!F18</f>
        <v>140</v>
      </c>
      <c r="G11" s="27">
        <f>'Gastos mensuales'!G18</f>
        <v>94.75</v>
      </c>
      <c r="H11" s="27">
        <f>'Gastos mensuales'!H18</f>
        <v>90</v>
      </c>
      <c r="I11" s="27">
        <f>'Gastos mensuales'!I18</f>
        <v>90</v>
      </c>
      <c r="J11" s="28">
        <f>'Gastos mensuales'!J18</f>
        <v>90.75</v>
      </c>
      <c r="K11" s="29"/>
    </row>
    <row r="12" spans="1:11" s="30" customFormat="1" x14ac:dyDescent="0.25">
      <c r="A12" s="15" t="s">
        <v>17</v>
      </c>
      <c r="B12" s="27">
        <f>$J$21*'Gastos personales'!B13</f>
        <v>585</v>
      </c>
      <c r="C12" s="27">
        <f>$J$21*'Gastos personales'!C13</f>
        <v>285</v>
      </c>
      <c r="D12" s="27">
        <f>$J$21*'Gastos personales'!D13</f>
        <v>285</v>
      </c>
      <c r="E12" s="27">
        <f>$J$21*'Gastos personales'!E13</f>
        <v>225</v>
      </c>
      <c r="F12" s="27">
        <f>$J$21*'Gastos personales'!F13</f>
        <v>285</v>
      </c>
      <c r="G12" s="27">
        <f>$J$21*'Gastos personales'!G13</f>
        <v>285</v>
      </c>
      <c r="H12" s="27">
        <f>$J$21*'Gastos personales'!H13</f>
        <v>225</v>
      </c>
      <c r="I12" s="27">
        <f>$J$21*'Gastos personales'!I13</f>
        <v>285</v>
      </c>
      <c r="J12" s="28">
        <f>$J$21*'Gastos personales'!J13</f>
        <v>735</v>
      </c>
      <c r="K12" s="29"/>
    </row>
    <row r="13" spans="1:11" s="30" customFormat="1" x14ac:dyDescent="0.25">
      <c r="A13" s="15" t="s">
        <v>18</v>
      </c>
      <c r="B13" s="27">
        <f t="shared" ref="B13:J13" si="0">$J$22*$J$21</f>
        <v>1950</v>
      </c>
      <c r="C13" s="27">
        <f t="shared" si="0"/>
        <v>1950</v>
      </c>
      <c r="D13" s="27">
        <f t="shared" si="0"/>
        <v>1950</v>
      </c>
      <c r="E13" s="27">
        <f t="shared" si="0"/>
        <v>1950</v>
      </c>
      <c r="F13" s="27">
        <f t="shared" si="0"/>
        <v>1950</v>
      </c>
      <c r="G13" s="27">
        <f t="shared" si="0"/>
        <v>1950</v>
      </c>
      <c r="H13" s="27">
        <f t="shared" si="0"/>
        <v>1950</v>
      </c>
      <c r="I13" s="27">
        <f t="shared" si="0"/>
        <v>1950</v>
      </c>
      <c r="J13" s="28">
        <f t="shared" si="0"/>
        <v>1950</v>
      </c>
      <c r="K13" s="29"/>
    </row>
    <row r="14" spans="1:11" x14ac:dyDescent="0.25">
      <c r="A14" s="31" t="s">
        <v>19</v>
      </c>
      <c r="B14" s="20">
        <f t="shared" ref="B14:J14" si="1">SUM(B11:B13)</f>
        <v>2639</v>
      </c>
      <c r="C14" s="20">
        <f t="shared" si="1"/>
        <v>2325.75</v>
      </c>
      <c r="D14" s="20">
        <f t="shared" si="1"/>
        <v>2325</v>
      </c>
      <c r="E14" s="20">
        <f t="shared" si="1"/>
        <v>2265.5</v>
      </c>
      <c r="F14" s="20">
        <f t="shared" si="1"/>
        <v>2375</v>
      </c>
      <c r="G14" s="20">
        <f t="shared" si="1"/>
        <v>2329.75</v>
      </c>
      <c r="H14" s="20">
        <f t="shared" si="1"/>
        <v>2265</v>
      </c>
      <c r="I14" s="20">
        <f t="shared" si="1"/>
        <v>2325</v>
      </c>
      <c r="J14" s="32">
        <f t="shared" si="1"/>
        <v>2775.75</v>
      </c>
    </row>
    <row r="15" spans="1:11" x14ac:dyDescent="0.25">
      <c r="A15" s="33"/>
      <c r="B15" s="17"/>
      <c r="C15" s="17"/>
      <c r="D15" s="17"/>
      <c r="E15" s="17"/>
      <c r="F15" s="17"/>
      <c r="G15" s="17"/>
      <c r="H15" s="17"/>
      <c r="I15" s="17"/>
      <c r="J15" s="34"/>
    </row>
    <row r="16" spans="1:11" x14ac:dyDescent="0.25">
      <c r="A16" s="31" t="s">
        <v>20</v>
      </c>
      <c r="B16" s="20">
        <f t="shared" ref="B16:J16" si="2">B7-B14</f>
        <v>7361</v>
      </c>
      <c r="C16" s="20">
        <f t="shared" si="2"/>
        <v>2674.25</v>
      </c>
      <c r="D16" s="20">
        <f t="shared" si="2"/>
        <v>-2325</v>
      </c>
      <c r="E16" s="20">
        <f t="shared" si="2"/>
        <v>2734.5</v>
      </c>
      <c r="F16" s="20">
        <f t="shared" si="2"/>
        <v>-2375</v>
      </c>
      <c r="G16" s="20">
        <f t="shared" si="2"/>
        <v>-2329.75</v>
      </c>
      <c r="H16" s="20">
        <f t="shared" si="2"/>
        <v>235</v>
      </c>
      <c r="I16" s="20">
        <f t="shared" si="2"/>
        <v>-2325</v>
      </c>
      <c r="J16" s="32">
        <f t="shared" si="2"/>
        <v>-275.75</v>
      </c>
    </row>
    <row r="17" spans="1:10" x14ac:dyDescent="0.25">
      <c r="A17" s="35" t="s">
        <v>21</v>
      </c>
      <c r="B17" s="36">
        <f>B16</f>
        <v>7361</v>
      </c>
      <c r="C17" s="36">
        <f t="shared" ref="C17:J17" si="3">C16+B17</f>
        <v>10035.25</v>
      </c>
      <c r="D17" s="36">
        <f t="shared" si="3"/>
        <v>7710.25</v>
      </c>
      <c r="E17" s="36">
        <f t="shared" si="3"/>
        <v>10444.75</v>
      </c>
      <c r="F17" s="36">
        <f t="shared" si="3"/>
        <v>8069.75</v>
      </c>
      <c r="G17" s="36">
        <f t="shared" si="3"/>
        <v>5740</v>
      </c>
      <c r="H17" s="36">
        <f t="shared" si="3"/>
        <v>5975</v>
      </c>
      <c r="I17" s="36">
        <f t="shared" si="3"/>
        <v>3650</v>
      </c>
      <c r="J17" s="37">
        <f t="shared" si="3"/>
        <v>3374.25</v>
      </c>
    </row>
    <row r="20" spans="1:10" x14ac:dyDescent="0.25">
      <c r="H20" s="1" t="s">
        <v>22</v>
      </c>
      <c r="I20" s="1"/>
      <c r="J20" s="38">
        <v>25000</v>
      </c>
    </row>
    <row r="21" spans="1:10" x14ac:dyDescent="0.25">
      <c r="H21" s="1" t="s">
        <v>23</v>
      </c>
      <c r="I21" s="1"/>
      <c r="J21" s="39">
        <v>3</v>
      </c>
    </row>
    <row r="22" spans="1:10" x14ac:dyDescent="0.25">
      <c r="H22" s="1" t="s">
        <v>24</v>
      </c>
      <c r="I22" s="1"/>
      <c r="J22" s="7">
        <v>650</v>
      </c>
    </row>
  </sheetData>
  <mergeCells count="7">
    <mergeCell ref="H21:I21"/>
    <mergeCell ref="H22:I22"/>
    <mergeCell ref="B1:J1"/>
    <mergeCell ref="B2:D2"/>
    <mergeCell ref="E2:F2"/>
    <mergeCell ref="G2:J2"/>
    <mergeCell ref="H20:I20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zoomScale="130" zoomScaleNormal="130" workbookViewId="0">
      <selection activeCell="K15" sqref="K15"/>
    </sheetView>
  </sheetViews>
  <sheetFormatPr baseColWidth="10" defaultColWidth="11.42578125" defaultRowHeight="15" x14ac:dyDescent="0.25"/>
  <cols>
    <col min="1" max="1" width="21.7109375" customWidth="1"/>
    <col min="2" max="11" width="11.42578125" style="5"/>
  </cols>
  <sheetData>
    <row r="1" spans="1:11" x14ac:dyDescent="0.25"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</row>
    <row r="2" spans="1:11" x14ac:dyDescent="0.25">
      <c r="A2" s="40" t="s">
        <v>25</v>
      </c>
      <c r="B2" s="41"/>
      <c r="C2" s="41"/>
      <c r="D2" s="41"/>
      <c r="E2" s="41"/>
      <c r="F2" s="41"/>
      <c r="G2" s="41"/>
      <c r="H2" s="41"/>
      <c r="I2" s="41"/>
      <c r="J2" s="41"/>
    </row>
    <row r="3" spans="1:11" x14ac:dyDescent="0.25">
      <c r="A3" s="42" t="s">
        <v>26</v>
      </c>
      <c r="B3" s="43"/>
      <c r="C3" s="43">
        <v>0.75</v>
      </c>
      <c r="D3" s="43"/>
      <c r="E3" s="43"/>
      <c r="F3" s="43"/>
      <c r="G3" s="43">
        <v>0.75</v>
      </c>
      <c r="H3" s="43"/>
      <c r="I3" s="43"/>
      <c r="J3" s="43">
        <v>0.75</v>
      </c>
      <c r="K3" s="43"/>
    </row>
    <row r="4" spans="1:11" x14ac:dyDescent="0.25">
      <c r="A4" s="42" t="s">
        <v>27</v>
      </c>
      <c r="B4" s="43">
        <v>4</v>
      </c>
      <c r="C4" s="43"/>
      <c r="D4" s="43"/>
      <c r="E4" s="43"/>
      <c r="F4" s="43"/>
      <c r="G4" s="43">
        <v>4</v>
      </c>
      <c r="H4" s="43"/>
      <c r="I4" s="43"/>
      <c r="J4" s="43"/>
      <c r="K4" s="43"/>
    </row>
    <row r="5" spans="1:11" x14ac:dyDescent="0.25">
      <c r="A5" s="42" t="s">
        <v>28</v>
      </c>
      <c r="B5" s="43"/>
      <c r="C5" s="43"/>
      <c r="D5" s="43"/>
      <c r="E5" s="43"/>
      <c r="F5" s="43">
        <v>50</v>
      </c>
      <c r="G5" s="43"/>
      <c r="H5" s="43"/>
      <c r="I5" s="43"/>
      <c r="J5" s="43"/>
      <c r="K5" s="43"/>
    </row>
    <row r="6" spans="1:11" x14ac:dyDescent="0.25">
      <c r="A6" s="42" t="s">
        <v>29</v>
      </c>
      <c r="B6" s="43"/>
      <c r="C6" s="43"/>
      <c r="D6" s="43"/>
      <c r="E6" s="43">
        <v>0.5</v>
      </c>
      <c r="F6" s="43"/>
      <c r="G6" s="43"/>
      <c r="H6" s="43"/>
      <c r="I6" s="43"/>
      <c r="J6" s="43"/>
      <c r="K6" s="43"/>
    </row>
    <row r="7" spans="1:11" x14ac:dyDescent="0.25">
      <c r="A7" s="42" t="s">
        <v>30</v>
      </c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1" x14ac:dyDescent="0.25">
      <c r="A8" s="42" t="s">
        <v>31</v>
      </c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1" x14ac:dyDescent="0.25">
      <c r="A9" s="42" t="s">
        <v>32</v>
      </c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x14ac:dyDescent="0.25">
      <c r="A10" s="42" t="s">
        <v>33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x14ac:dyDescent="0.25">
      <c r="A11" s="40" t="s">
        <v>34</v>
      </c>
      <c r="B11" s="25"/>
      <c r="C11" s="25"/>
      <c r="D11" s="25"/>
      <c r="E11" s="25"/>
      <c r="F11" s="25"/>
      <c r="G11" s="25"/>
      <c r="H11" s="25"/>
      <c r="I11" s="25"/>
      <c r="J11" s="25"/>
      <c r="K11" s="43"/>
    </row>
    <row r="12" spans="1:11" x14ac:dyDescent="0.25">
      <c r="A12" s="42" t="s">
        <v>35</v>
      </c>
      <c r="B12" s="43">
        <v>10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x14ac:dyDescent="0.25">
      <c r="A13" s="44" t="s">
        <v>36</v>
      </c>
      <c r="B13" s="25"/>
      <c r="C13" s="25"/>
      <c r="D13" s="25"/>
      <c r="E13" s="25"/>
      <c r="F13" s="25"/>
      <c r="G13" s="25"/>
      <c r="H13" s="25"/>
      <c r="I13" s="25"/>
      <c r="J13" s="25"/>
      <c r="K13" s="43"/>
    </row>
    <row r="14" spans="1:11" x14ac:dyDescent="0.25">
      <c r="A14" s="42" t="s">
        <v>37</v>
      </c>
      <c r="B14" s="43">
        <v>10</v>
      </c>
      <c r="C14" s="43">
        <v>10</v>
      </c>
      <c r="D14" s="43">
        <v>10</v>
      </c>
      <c r="E14" s="43">
        <v>10</v>
      </c>
      <c r="F14" s="43">
        <v>10</v>
      </c>
      <c r="G14" s="43">
        <v>10</v>
      </c>
      <c r="H14" s="43">
        <v>10</v>
      </c>
      <c r="I14" s="43">
        <v>10</v>
      </c>
      <c r="J14" s="43">
        <v>10</v>
      </c>
      <c r="K14" s="43"/>
    </row>
    <row r="15" spans="1:11" x14ac:dyDescent="0.25">
      <c r="A15" s="42" t="s">
        <v>38</v>
      </c>
      <c r="B15" s="43">
        <v>10</v>
      </c>
      <c r="C15" s="43">
        <v>10</v>
      </c>
      <c r="D15" s="43">
        <v>10</v>
      </c>
      <c r="E15" s="43">
        <v>10</v>
      </c>
      <c r="F15" s="43">
        <v>10</v>
      </c>
      <c r="G15" s="43">
        <v>10</v>
      </c>
      <c r="H15" s="43">
        <v>10</v>
      </c>
      <c r="I15" s="43">
        <v>10</v>
      </c>
      <c r="J15" s="43">
        <v>10</v>
      </c>
      <c r="K15" s="43"/>
    </row>
    <row r="16" spans="1:11" x14ac:dyDescent="0.25">
      <c r="A16" s="42" t="s">
        <v>39</v>
      </c>
      <c r="B16" s="43">
        <v>70</v>
      </c>
      <c r="C16" s="43">
        <v>70</v>
      </c>
      <c r="D16" s="43">
        <v>70</v>
      </c>
      <c r="E16" s="43">
        <v>70</v>
      </c>
      <c r="F16" s="43">
        <v>70</v>
      </c>
      <c r="G16" s="43">
        <v>70</v>
      </c>
      <c r="H16" s="43">
        <v>70</v>
      </c>
      <c r="I16" s="43">
        <v>70</v>
      </c>
      <c r="J16" s="43">
        <v>70</v>
      </c>
      <c r="K16" s="43"/>
    </row>
    <row r="17" spans="1:11" x14ac:dyDescent="0.25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x14ac:dyDescent="0.25">
      <c r="A18" s="45" t="s">
        <v>40</v>
      </c>
      <c r="B18" s="20">
        <f t="shared" ref="B18:J18" si="0">SUM(B3:B16)</f>
        <v>104</v>
      </c>
      <c r="C18" s="20">
        <f t="shared" si="0"/>
        <v>90.75</v>
      </c>
      <c r="D18" s="20">
        <f t="shared" si="0"/>
        <v>90</v>
      </c>
      <c r="E18" s="20">
        <f t="shared" si="0"/>
        <v>90.5</v>
      </c>
      <c r="F18" s="20">
        <f t="shared" si="0"/>
        <v>140</v>
      </c>
      <c r="G18" s="20">
        <f t="shared" si="0"/>
        <v>94.75</v>
      </c>
      <c r="H18" s="20">
        <f t="shared" si="0"/>
        <v>90</v>
      </c>
      <c r="I18" s="20">
        <f t="shared" si="0"/>
        <v>90</v>
      </c>
      <c r="J18" s="20">
        <f t="shared" si="0"/>
        <v>90.75</v>
      </c>
      <c r="K18" s="4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abSelected="1" zoomScale="130" zoomScaleNormal="130" workbookViewId="0">
      <selection activeCell="H8" sqref="H8"/>
    </sheetView>
  </sheetViews>
  <sheetFormatPr baseColWidth="10" defaultColWidth="11.42578125" defaultRowHeight="15" x14ac:dyDescent="0.25"/>
  <cols>
    <col min="1" max="1" width="17.5703125" customWidth="1"/>
  </cols>
  <sheetData>
    <row r="1" spans="1:10" x14ac:dyDescent="0.25"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</row>
    <row r="2" spans="1:10" x14ac:dyDescent="0.25">
      <c r="A2" s="40" t="s">
        <v>41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x14ac:dyDescent="0.25">
      <c r="A3" s="42" t="s">
        <v>42</v>
      </c>
      <c r="B3" s="47">
        <v>20</v>
      </c>
      <c r="C3" s="47"/>
      <c r="D3" s="47">
        <v>20</v>
      </c>
      <c r="E3" s="47"/>
      <c r="F3" s="47"/>
      <c r="G3" s="47">
        <v>20</v>
      </c>
      <c r="H3" s="47"/>
      <c r="I3" s="47"/>
      <c r="J3" s="47">
        <v>20</v>
      </c>
    </row>
    <row r="4" spans="1:10" x14ac:dyDescent="0.25">
      <c r="A4" s="42" t="s">
        <v>43</v>
      </c>
      <c r="B4" s="47"/>
      <c r="C4" s="47">
        <v>20</v>
      </c>
      <c r="D4" s="47"/>
      <c r="E4" s="47"/>
      <c r="F4" s="47">
        <v>20</v>
      </c>
      <c r="G4" s="47"/>
      <c r="H4" s="47"/>
      <c r="I4" s="47">
        <v>20</v>
      </c>
      <c r="J4" s="47"/>
    </row>
    <row r="5" spans="1:10" x14ac:dyDescent="0.25">
      <c r="A5" s="40" t="s">
        <v>44</v>
      </c>
      <c r="B5" s="48"/>
      <c r="C5" s="48"/>
      <c r="D5" s="48"/>
      <c r="E5" s="48"/>
      <c r="F5" s="48"/>
      <c r="G5" s="48"/>
      <c r="H5" s="48"/>
      <c r="I5" s="48"/>
      <c r="J5" s="48"/>
    </row>
    <row r="6" spans="1:10" x14ac:dyDescent="0.25">
      <c r="A6" s="42" t="s">
        <v>45</v>
      </c>
      <c r="B6" s="47"/>
      <c r="C6" s="47"/>
      <c r="D6" s="47"/>
      <c r="E6" s="47"/>
      <c r="F6" s="47"/>
      <c r="G6" s="47"/>
      <c r="H6" s="47"/>
      <c r="I6" s="47"/>
      <c r="J6" s="47"/>
    </row>
    <row r="7" spans="1:10" x14ac:dyDescent="0.25">
      <c r="A7" s="42" t="s">
        <v>46</v>
      </c>
      <c r="B7" s="47"/>
      <c r="C7" s="47"/>
      <c r="D7" s="47"/>
      <c r="E7" s="47"/>
      <c r="F7" s="47"/>
      <c r="G7" s="47"/>
      <c r="H7" s="47"/>
      <c r="I7" s="47"/>
      <c r="J7" s="47"/>
    </row>
    <row r="8" spans="1:10" x14ac:dyDescent="0.25">
      <c r="A8" s="42" t="s">
        <v>47</v>
      </c>
      <c r="B8" s="47">
        <v>100</v>
      </c>
      <c r="C8" s="47"/>
      <c r="D8" s="47"/>
      <c r="E8" s="47"/>
      <c r="F8" s="47"/>
      <c r="G8" s="47"/>
      <c r="H8" s="47"/>
      <c r="I8" s="47"/>
      <c r="J8" s="47">
        <v>150</v>
      </c>
    </row>
    <row r="9" spans="1:10" x14ac:dyDescent="0.25">
      <c r="A9" s="40" t="s">
        <v>48</v>
      </c>
      <c r="B9" s="48"/>
      <c r="C9" s="48"/>
      <c r="D9" s="48"/>
      <c r="E9" s="48"/>
      <c r="F9" s="48"/>
      <c r="G9" s="48"/>
      <c r="H9" s="48"/>
      <c r="I9" s="48"/>
      <c r="J9" s="48"/>
    </row>
    <row r="10" spans="1:10" x14ac:dyDescent="0.25">
      <c r="A10" s="42" t="s">
        <v>49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</row>
    <row r="11" spans="1:10" x14ac:dyDescent="0.25">
      <c r="A11" s="42" t="s">
        <v>50</v>
      </c>
      <c r="B11" s="47">
        <v>25</v>
      </c>
      <c r="C11" s="47">
        <v>25</v>
      </c>
      <c r="D11" s="47">
        <v>25</v>
      </c>
      <c r="E11" s="47">
        <v>25</v>
      </c>
      <c r="F11" s="47">
        <v>25</v>
      </c>
      <c r="G11" s="47">
        <v>25</v>
      </c>
      <c r="H11" s="47">
        <v>25</v>
      </c>
      <c r="I11" s="47">
        <v>25</v>
      </c>
      <c r="J11" s="47">
        <v>25</v>
      </c>
    </row>
    <row r="12" spans="1:10" x14ac:dyDescent="0.25">
      <c r="B12" s="47"/>
      <c r="C12" s="47"/>
      <c r="D12" s="47"/>
      <c r="E12" s="47"/>
      <c r="F12" s="47"/>
      <c r="G12" s="47"/>
      <c r="H12" s="47"/>
      <c r="I12" s="47"/>
      <c r="J12" s="47"/>
    </row>
    <row r="13" spans="1:10" x14ac:dyDescent="0.25">
      <c r="A13" s="49" t="s">
        <v>40</v>
      </c>
      <c r="B13" s="50">
        <f t="shared" ref="B13:J13" si="0">SUM(B3:B11)</f>
        <v>195</v>
      </c>
      <c r="C13" s="50">
        <f t="shared" si="0"/>
        <v>95</v>
      </c>
      <c r="D13" s="50">
        <f t="shared" si="0"/>
        <v>95</v>
      </c>
      <c r="E13" s="50">
        <f t="shared" si="0"/>
        <v>75</v>
      </c>
      <c r="F13" s="50">
        <f t="shared" si="0"/>
        <v>95</v>
      </c>
      <c r="G13" s="50">
        <f t="shared" si="0"/>
        <v>95</v>
      </c>
      <c r="H13" s="50">
        <f t="shared" si="0"/>
        <v>75</v>
      </c>
      <c r="I13" s="50">
        <f t="shared" si="0"/>
        <v>95</v>
      </c>
      <c r="J13" s="50">
        <f t="shared" si="0"/>
        <v>245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Gastos mensuales</vt:lpstr>
      <vt:lpstr>Gastos personales</vt:lpstr>
    </vt:vector>
  </TitlesOfParts>
  <Company>XNET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Pizarro</dc:creator>
  <dc:description/>
  <cp:lastModifiedBy>User</cp:lastModifiedBy>
  <cp:revision>3</cp:revision>
  <dcterms:created xsi:type="dcterms:W3CDTF">2009-01-08T19:31:02Z</dcterms:created>
  <dcterms:modified xsi:type="dcterms:W3CDTF">2020-12-14T03:43:46Z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XNET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