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OLPHIX ELECTRONICS\Downloads\"/>
    </mc:Choice>
  </mc:AlternateContent>
  <xr:revisionPtr revIDLastSave="0" documentId="13_ncr:1_{FBE43216-0483-4F88-8E65-486DA204F1A0}" xr6:coauthVersionLast="47" xr6:coauthVersionMax="47" xr10:uidLastSave="{00000000-0000-0000-0000-000000000000}"/>
  <bookViews>
    <workbookView xWindow="-120" yWindow="-120" windowWidth="20730" windowHeight="11160" tabRatio="871" activeTab="1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13-14'!$A$1:$I$25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40-41'!$A$1:$H$29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</workbook>
</file>

<file path=xl/calcChain.xml><?xml version="1.0" encoding="utf-8"?>
<calcChain xmlns="http://schemas.openxmlformats.org/spreadsheetml/2006/main">
  <c r="F5" i="89" l="1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7" i="106"/>
  <c r="E21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2" i="106"/>
  <c r="H29" i="118"/>
  <c r="G9" i="70"/>
  <c r="E12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C5" i="82"/>
  <c r="G5" i="82" s="1"/>
  <c r="C7" i="82"/>
  <c r="I7" i="82" s="1"/>
  <c r="C8" i="82"/>
  <c r="I8" i="82" s="1"/>
  <c r="C9" i="82"/>
  <c r="G9" i="82" s="1"/>
  <c r="C10" i="82"/>
  <c r="G10" i="82" s="1"/>
  <c r="C11" i="82"/>
  <c r="G11" i="82" s="1"/>
  <c r="C18" i="82"/>
  <c r="I18" i="82" s="1"/>
  <c r="C20" i="82"/>
  <c r="G20" i="82" s="1"/>
  <c r="C21" i="82"/>
  <c r="G21" i="82" s="1"/>
  <c r="C22" i="82"/>
  <c r="G22" i="82" s="1"/>
  <c r="C24" i="82"/>
  <c r="G24" i="82" s="1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7" i="106"/>
  <c r="F22" i="106" s="1"/>
  <c r="F19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2" i="106"/>
  <c r="H19" i="81"/>
  <c r="C7" i="106"/>
  <c r="C20" i="106" s="1"/>
  <c r="B10" i="106"/>
  <c r="B13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7" i="106"/>
  <c r="G20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I5" i="81"/>
  <c r="H12" i="106"/>
  <c r="G19" i="106"/>
  <c r="G12" i="106"/>
  <c r="C19" i="106"/>
  <c r="C12" i="106"/>
  <c r="B14" i="106"/>
  <c r="D18" i="81"/>
  <c r="I18" i="81"/>
  <c r="I13" i="81"/>
  <c r="D8" i="81"/>
  <c r="I8" i="81"/>
  <c r="C23" i="82"/>
  <c r="H23" i="82"/>
  <c r="B15" i="106"/>
  <c r="H7" i="106"/>
  <c r="H19" i="106"/>
  <c r="D7" i="106"/>
  <c r="D22" i="106" s="1"/>
  <c r="B8" i="106"/>
  <c r="D19" i="106"/>
  <c r="J32" i="81"/>
  <c r="H32" i="81"/>
  <c r="J23" i="81"/>
  <c r="H23" i="81"/>
  <c r="F25" i="70"/>
  <c r="H25" i="70"/>
  <c r="F7" i="70"/>
  <c r="H7" i="70"/>
  <c r="E19" i="106"/>
  <c r="H21" i="82"/>
  <c r="H18" i="82"/>
  <c r="H10" i="82"/>
  <c r="H8" i="82"/>
  <c r="H5" i="82"/>
  <c r="F51" i="70"/>
  <c r="H51" i="70"/>
  <c r="H32" i="70"/>
  <c r="F32" i="70"/>
  <c r="G32" i="70"/>
  <c r="B9" i="106"/>
  <c r="I19" i="81"/>
  <c r="I17" i="81"/>
  <c r="I15" i="81"/>
  <c r="I11" i="81"/>
  <c r="I9" i="81"/>
  <c r="I7" i="81"/>
  <c r="H24" i="82"/>
  <c r="H22" i="82"/>
  <c r="H20" i="82"/>
  <c r="H11" i="82"/>
  <c r="H9" i="82"/>
  <c r="H7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20" i="106"/>
  <c r="E5" i="106"/>
  <c r="E18" i="106" s="1"/>
  <c r="E23" i="106"/>
  <c r="E22" i="106"/>
  <c r="G42" i="118"/>
  <c r="G43" i="118"/>
  <c r="C5" i="106"/>
  <c r="C18" i="106" s="1"/>
  <c r="H39" i="81"/>
  <c r="G18" i="82"/>
  <c r="J38" i="81"/>
  <c r="G7" i="82"/>
  <c r="G39" i="118"/>
  <c r="G33" i="118"/>
  <c r="G41" i="118"/>
  <c r="J7" i="81"/>
  <c r="G8" i="82"/>
  <c r="G37" i="118"/>
  <c r="H35" i="81"/>
  <c r="H36" i="81"/>
  <c r="H28" i="81"/>
  <c r="H22" i="81"/>
  <c r="H24" i="81"/>
  <c r="C21" i="106"/>
  <c r="C23" i="106"/>
  <c r="H30" i="81"/>
  <c r="H11" i="81"/>
  <c r="I21" i="82"/>
  <c r="J25" i="81"/>
  <c r="H40" i="81"/>
  <c r="I9" i="82"/>
  <c r="I20" i="82"/>
  <c r="I24" i="82"/>
  <c r="H37" i="81"/>
  <c r="J17" i="81"/>
  <c r="F5" i="106"/>
  <c r="F18" i="106" s="1"/>
  <c r="I10" i="82"/>
  <c r="I22" i="82"/>
  <c r="H31" i="81"/>
  <c r="H33" i="81"/>
  <c r="H26" i="81"/>
  <c r="I11" i="82"/>
  <c r="C22" i="106"/>
  <c r="F20" i="106"/>
  <c r="I5" i="82"/>
  <c r="F21" i="106"/>
  <c r="F23" i="106"/>
  <c r="G23" i="106"/>
  <c r="G22" i="106"/>
  <c r="G5" i="106"/>
  <c r="G18" i="106" s="1"/>
  <c r="G21" i="106"/>
  <c r="I17" i="118"/>
  <c r="I19" i="118"/>
  <c r="I13" i="118"/>
  <c r="I7" i="118"/>
  <c r="I26" i="118"/>
  <c r="G23" i="82"/>
  <c r="I23" i="82"/>
  <c r="H13" i="81"/>
  <c r="J13" i="81"/>
  <c r="H10" i="81"/>
  <c r="J10" i="81"/>
  <c r="D23" i="106"/>
  <c r="I18" i="118"/>
  <c r="I21" i="118"/>
  <c r="I23" i="118"/>
  <c r="I15" i="118"/>
  <c r="B19" i="106"/>
  <c r="I27" i="118"/>
  <c r="I9" i="118"/>
  <c r="I31" i="118"/>
  <c r="I5" i="118"/>
  <c r="I24" i="118"/>
  <c r="I16" i="118"/>
  <c r="B7" i="106"/>
  <c r="B21" i="106" s="1"/>
  <c r="H20" i="106"/>
  <c r="H21" i="106"/>
  <c r="H5" i="106"/>
  <c r="H18" i="106" s="1"/>
  <c r="H23" i="106"/>
  <c r="H8" i="81"/>
  <c r="J8" i="81"/>
  <c r="H18" i="81"/>
  <c r="J18" i="81"/>
  <c r="H5" i="81"/>
  <c r="J5" i="81"/>
  <c r="H16" i="81"/>
  <c r="J16" i="81"/>
  <c r="B12" i="106"/>
  <c r="I32" i="118"/>
  <c r="G32" i="118"/>
  <c r="I8" i="118"/>
  <c r="I29" i="118"/>
  <c r="I10" i="118"/>
  <c r="I11" i="118"/>
  <c r="I25" i="118"/>
  <c r="D5" i="106"/>
  <c r="D18" i="106" s="1"/>
  <c r="D20" i="106"/>
  <c r="D21" i="106"/>
  <c r="H22" i="106"/>
  <c r="E17" i="106" l="1"/>
  <c r="C17" i="106"/>
  <c r="F17" i="106"/>
  <c r="D17" i="106"/>
  <c r="H17" i="106"/>
  <c r="G17" i="106"/>
  <c r="B20" i="106"/>
  <c r="B5" i="106"/>
  <c r="B18" i="106" s="1"/>
  <c r="B23" i="106"/>
  <c r="B22" i="106"/>
  <c r="B17" i="106" l="1"/>
</calcChain>
</file>

<file path=xl/sharedStrings.xml><?xml version="1.0" encoding="utf-8"?>
<sst xmlns="http://schemas.openxmlformats.org/spreadsheetml/2006/main" count="1857" uniqueCount="686">
  <si>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</si>
  <si>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</si>
  <si>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</si>
  <si>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</si>
  <si>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</si>
  <si>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</si>
  <si>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</si>
  <si>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</si>
  <si>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</si>
  <si>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</si>
  <si>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</si>
  <si>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</si>
  <si>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</si>
  <si>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</si>
  <si>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</si>
  <si>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</si>
  <si>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</si>
  <si>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</si>
  <si>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</si>
  <si>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</si>
  <si>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</si>
  <si>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</si>
  <si>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</si>
  <si>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</si>
  <si>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Population 16 yrs and over</t>
    <phoneticPr fontId="4" type="noConversion"/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</si>
  <si>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</si>
  <si>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</si>
  <si>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</si>
  <si>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</si>
  <si>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</si>
  <si>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</si>
  <si>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</si>
  <si>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</si>
  <si>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</si>
  <si>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</si>
  <si>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</si>
  <si>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</si>
  <si>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</si>
  <si>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</si>
  <si>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</si>
  <si>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</si>
  <si>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</si>
  <si>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</si>
  <si>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</si>
  <si>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</si>
  <si>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</si>
  <si>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</si>
  <si>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</si>
  <si>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</si>
  <si>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</si>
  <si>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</si>
  <si>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</si>
  <si>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</si>
  <si>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</si>
  <si>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</si>
  <si>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</si>
  <si>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</si>
  <si>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</si>
  <si>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</si>
  <si>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</si>
  <si>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</si>
  <si>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</si>
  <si>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</si>
  <si>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</si>
  <si>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</si>
  <si>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</si>
  <si>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</si>
  <si>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</si>
  <si>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</si>
  <si>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</si>
  <si>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</si>
  <si>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</si>
  <si>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</si>
  <si>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</si>
  <si>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</si>
  <si>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</si>
  <si>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</si>
  <si>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</si>
  <si>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</si>
  <si>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</si>
  <si>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</si>
  <si>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</si>
  <si>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</si>
  <si>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</si>
  <si>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</si>
  <si>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</si>
  <si>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</si>
  <si>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</si>
  <si>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</si>
  <si>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</si>
  <si>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</si>
  <si>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</si>
  <si>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</si>
  <si>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</si>
  <si>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</si>
  <si>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</si>
  <si>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</si>
  <si>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</si>
  <si>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</si>
  <si>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</si>
  <si>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</si>
  <si>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</si>
  <si>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</si>
  <si>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</si>
  <si>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</si>
  <si>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</si>
  <si>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</si>
  <si>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</si>
  <si>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</si>
  <si>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</si>
  <si>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</si>
  <si>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</si>
  <si>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</si>
  <si>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</si>
  <si>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</si>
  <si>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</si>
  <si>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</si>
  <si>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</si>
  <si>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</si>
  <si>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</si>
  <si>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</si>
  <si>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</si>
  <si>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</si>
  <si>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</si>
  <si>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</si>
  <si>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</si>
  <si>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</si>
  <si>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</si>
  <si>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</si>
  <si>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</si>
  <si>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</si>
  <si>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</si>
  <si>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</si>
  <si>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</si>
  <si>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</si>
  <si>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</si>
  <si>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</si>
  <si>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</si>
  <si>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</si>
  <si>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</si>
  <si>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</si>
  <si>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</si>
  <si>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</si>
  <si>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</si>
  <si>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</si>
  <si>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</si>
  <si>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</si>
  <si>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</si>
  <si>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</si>
  <si>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</si>
  <si>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</si>
  <si>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</si>
  <si>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</si>
  <si>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</si>
  <si>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</si>
  <si>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</si>
  <si>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</si>
  <si>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</si>
  <si>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</si>
  <si>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</si>
  <si>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</si>
  <si>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</si>
  <si>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</si>
  <si>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</si>
  <si>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</si>
  <si>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</si>
  <si>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</si>
  <si>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</si>
  <si>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</si>
  <si>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</si>
  <si>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</si>
  <si>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</si>
  <si>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</si>
  <si>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</si>
  <si>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</si>
  <si>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</si>
  <si>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LFPR</t>
    <phoneticPr fontId="5" type="noConversion"/>
  </si>
  <si>
    <t>Emp-Pop</t>
    <phoneticPr fontId="5" type="noConversion"/>
  </si>
  <si>
    <t>UR</t>
    <phoneticPr fontId="5" type="noConversion"/>
  </si>
  <si>
    <t>Disabled working age persons (16+ yrs)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</si>
  <si>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</si>
  <si>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</si>
  <si>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</si>
  <si>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</si>
  <si>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</si>
  <si>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</si>
  <si>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</si>
  <si>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</si>
  <si>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</si>
  <si>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</si>
  <si>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</si>
  <si>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</si>
  <si>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</si>
  <si>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</si>
  <si>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</si>
  <si>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</si>
  <si>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</si>
  <si>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</si>
  <si>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</si>
  <si>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</si>
  <si>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</si>
  <si>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</si>
  <si>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</si>
  <si>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</si>
  <si>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</si>
  <si>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</si>
  <si>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</si>
  <si>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</si>
  <si>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</si>
  <si>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</si>
  <si>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</si>
  <si>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</si>
  <si>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</si>
  <si>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</si>
  <si>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</si>
  <si>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</si>
  <si>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</si>
  <si>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</si>
  <si>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</si>
  <si>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</si>
  <si>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</si>
  <si>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</si>
  <si>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Labour force participation rate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</si>
  <si>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</si>
  <si>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</si>
  <si>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</si>
  <si>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</si>
  <si>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</si>
  <si>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</si>
  <si>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</si>
  <si>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</si>
  <si>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</si>
  <si>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</si>
  <si>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</si>
  <si>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</si>
  <si>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</si>
  <si>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</si>
  <si>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</si>
  <si>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</si>
  <si>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</si>
  <si>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</si>
  <si>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</si>
  <si>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</si>
  <si>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</si>
  <si>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</si>
  <si>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</si>
  <si>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</si>
  <si>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</si>
  <si>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</si>
  <si>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</si>
  <si>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</si>
  <si>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</si>
  <si>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</si>
  <si>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</si>
  <si>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</si>
  <si>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</si>
  <si>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</si>
  <si>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</si>
  <si>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</si>
  <si>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</si>
  <si>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</si>
  <si>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</si>
  <si>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</si>
  <si>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</si>
  <si>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</si>
  <si>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</si>
  <si>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</si>
  <si>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</si>
  <si>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</si>
  <si>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</si>
  <si>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</si>
  <si>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</si>
  <si>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</si>
  <si>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</si>
  <si>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</si>
  <si>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</si>
  <si>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</si>
  <si>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</si>
  <si>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</si>
  <si>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</si>
  <si>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</si>
  <si>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</si>
  <si>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</si>
  <si>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</si>
  <si>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</si>
  <si>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</si>
  <si>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</si>
  <si>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</si>
  <si>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</si>
  <si>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</si>
  <si>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</si>
  <si>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</si>
  <si>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</si>
  <si>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</si>
  <si>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</si>
  <si>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</si>
  <si>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</si>
  <si>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</si>
  <si>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</si>
  <si>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</si>
  <si>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</si>
  <si>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</si>
  <si>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</si>
  <si>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</si>
  <si>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</si>
  <si>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</si>
  <si>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</si>
  <si>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</si>
  <si>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</si>
  <si>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</si>
  <si>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</si>
  <si>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Total</t>
    <phoneticPr fontId="0" type="noConversion"/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</si>
  <si>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</si>
  <si>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</si>
  <si>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</si>
  <si>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</si>
  <si>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</si>
  <si>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</si>
  <si>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</si>
  <si>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</si>
  <si>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</si>
  <si>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</si>
  <si>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</si>
  <si>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</si>
  <si>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</si>
  <si>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</si>
  <si>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</si>
  <si>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</si>
  <si>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</si>
  <si>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</si>
  <si>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</si>
  <si>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</si>
  <si>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</si>
  <si>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</si>
  <si>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</si>
  <si>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</si>
  <si>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</si>
  <si>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</si>
  <si>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</si>
  <si>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</si>
  <si>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</si>
  <si>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</si>
  <si>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</si>
  <si>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</si>
  <si>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</si>
  <si>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</si>
  <si>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</si>
  <si>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</si>
  <si>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</si>
  <si>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</si>
  <si>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</si>
  <si>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</si>
  <si>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</si>
  <si>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</si>
  <si>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</si>
  <si>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</si>
  <si>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</si>
  <si>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</si>
  <si>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</si>
  <si>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</si>
  <si>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</si>
  <si>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</si>
  <si>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</si>
  <si>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</si>
  <si>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</si>
  <si>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</si>
  <si>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</si>
  <si>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</si>
  <si>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</si>
  <si>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</si>
  <si>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</si>
  <si>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</si>
  <si>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</si>
  <si>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</si>
  <si>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</si>
  <si>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</si>
  <si>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</si>
  <si>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</si>
  <si>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</si>
  <si>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</si>
  <si>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</si>
  <si>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</si>
  <si>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</si>
  <si>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</si>
  <si>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</si>
  <si>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</si>
  <si>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</si>
  <si>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</si>
  <si>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</si>
  <si>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</si>
  <si>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</si>
  <si>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</si>
  <si>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</si>
  <si>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</si>
  <si>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</si>
  <si>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</si>
  <si>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</si>
  <si>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</si>
  <si>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</si>
  <si>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</si>
  <si>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</si>
  <si>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</si>
  <si>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</si>
  <si>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</si>
  <si>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</si>
  <si>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</si>
  <si>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</si>
  <si>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</si>
  <si>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</si>
  <si>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</si>
  <si>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</si>
  <si>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</si>
  <si>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</si>
  <si>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</si>
  <si>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</si>
  <si>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</si>
  <si>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</si>
  <si>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</si>
  <si>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</si>
  <si>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</si>
  <si>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</si>
  <si>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</si>
  <si>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</si>
  <si>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</si>
  <si>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</si>
  <si>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</si>
  <si>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</si>
  <si>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</si>
  <si>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</si>
  <si>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</si>
  <si>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</si>
  <si>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</si>
  <si>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</si>
  <si>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</si>
  <si>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</si>
  <si>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</si>
  <si>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</si>
  <si>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</si>
  <si>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</si>
  <si>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</si>
  <si>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</si>
  <si>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</si>
  <si>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</si>
  <si>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</si>
  <si>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</si>
  <si>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</si>
  <si>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</si>
  <si>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</si>
  <si>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</si>
  <si>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</si>
  <si>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</si>
  <si>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</si>
  <si>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</si>
  <si>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</si>
  <si>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</si>
  <si>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</si>
  <si>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</si>
  <si>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</si>
  <si>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</si>
  <si>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</si>
  <si>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</si>
  <si>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</si>
  <si>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</si>
  <si>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</si>
  <si>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</si>
  <si>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</si>
  <si>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</si>
  <si>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</si>
  <si>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</si>
  <si>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</si>
  <si>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</si>
  <si>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</si>
  <si>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</si>
  <si>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</si>
  <si>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</si>
  <si>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</si>
  <si>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</si>
  <si>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</si>
  <si>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</si>
  <si>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</si>
  <si>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</si>
  <si>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</si>
  <si>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</si>
  <si>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</si>
  <si>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</si>
  <si>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</si>
  <si>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</si>
  <si>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</si>
  <si>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</si>
  <si>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</si>
  <si>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</si>
  <si>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</si>
  <si>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</si>
  <si>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</si>
  <si>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</si>
  <si>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</si>
  <si>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</si>
  <si>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</si>
  <si>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</si>
  <si>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</si>
  <si>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</si>
  <si>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</si>
  <si>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</si>
  <si>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</si>
  <si>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</si>
  <si>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</si>
  <si>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</si>
  <si>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</si>
  <si>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</si>
  <si>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</si>
  <si>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</si>
  <si>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</si>
  <si>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</si>
  <si>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</si>
  <si>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</si>
  <si>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</si>
  <si>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</si>
  <si>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</si>
  <si>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</si>
  <si>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</si>
  <si>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</si>
  <si>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</si>
  <si>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</si>
  <si>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</si>
  <si>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</si>
  <si>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</si>
  <si>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</si>
  <si>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</si>
  <si>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</si>
  <si>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</si>
  <si>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</si>
  <si>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</si>
  <si>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</si>
  <si>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</si>
  <si>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</si>
  <si>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</si>
  <si>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</si>
  <si>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</si>
  <si>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</si>
  <si>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</si>
  <si>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</si>
  <si>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</si>
  <si>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</si>
  <si>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</si>
  <si>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</si>
  <si>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</si>
  <si>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</si>
  <si>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</si>
  <si>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</si>
  <si>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</si>
  <si>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</si>
  <si>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</si>
  <si>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</si>
  <si>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</si>
  <si>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</si>
  <si>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</si>
  <si>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</si>
  <si>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</si>
  <si>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</si>
  <si>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</si>
  <si>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</si>
  <si>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</si>
  <si>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</si>
  <si>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</si>
  <si>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</si>
  <si>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</si>
  <si>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</si>
  <si>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</si>
  <si>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</si>
  <si>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</si>
  <si>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</si>
  <si>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</si>
  <si>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</si>
  <si>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</si>
  <si>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</si>
  <si>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</si>
  <si>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</si>
  <si>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</si>
  <si>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</si>
  <si>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</si>
  <si>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</si>
  <si>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</si>
  <si>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</si>
  <si>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</si>
  <si>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</si>
  <si>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</si>
  <si>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</si>
  <si>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</si>
  <si>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</si>
  <si>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</si>
  <si>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</si>
  <si>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</si>
  <si>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</si>
  <si>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</si>
  <si>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</si>
  <si>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</si>
  <si>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</si>
  <si>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</si>
  <si>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</si>
  <si>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</si>
  <si>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</si>
  <si>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</si>
  <si>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</si>
  <si>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</si>
  <si>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</si>
  <si>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</si>
  <si>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</si>
  <si>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</si>
  <si>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</si>
  <si>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</si>
  <si>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</si>
  <si>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</si>
  <si>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</si>
  <si>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</si>
  <si>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</si>
  <si>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</si>
  <si>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</si>
  <si>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</si>
  <si>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</si>
  <si>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</si>
  <si>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</si>
  <si>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</si>
  <si>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</si>
  <si>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</si>
  <si>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</si>
  <si>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</si>
  <si>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</si>
  <si>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1. Summary labour force indicators, RLFS 2022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</si>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</sst>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##0"/>
    <numFmt numFmtId="166" formatCode="_(* #,##0_);_(* \(#,##0\);_(* &quot;-&quot;??_);_(@_)"/>
    <numFmt numFmtId="167" formatCode="###0.0"/>
    <numFmt numFmtId="168" formatCode="0.0"/>
    <numFmt numFmtId="169" formatCode="_(* #,##0.0_);_(* \(#,##0.0\);_(* &quot;-&quot;??_);_(@_)"/>
    <numFmt numFmtId="170" formatCode="#,##0.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43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390">
    <xf numFmtId="0" fontId="0" fillId="0" borderId="0" xfId="0"/>
    <xf numFmtId="0" fontId="0" fillId="2" borderId="0" xfId="0" applyFill="1"/>
    <xf numFmtId="1" fontId="0" fillId="0" borderId="0" xfId="0" applyNumberFormat="1"/>
    <xf numFmtId="166" fontId="38" fillId="0" borderId="0" xfId="28" applyNumberFormat="1" applyFont="1" applyBorder="1" applyAlignment="1">
      <alignment horizontal="right" vertical="top"/>
    </xf>
    <xf numFmtId="165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5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5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0" fontId="0" fillId="0" borderId="0" xfId="0" applyNumberFormat="1"/>
    <xf numFmtId="3" fontId="41" fillId="0" borderId="0" xfId="0" applyNumberFormat="1" applyFont="1"/>
    <xf numFmtId="165" fontId="41" fillId="0" borderId="0" xfId="0" applyNumberFormat="1" applyFont="1"/>
    <xf numFmtId="168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6" fontId="21" fillId="2" borderId="0" xfId="28" applyNumberFormat="1" applyFont="1" applyFill="1"/>
    <xf numFmtId="166" fontId="0" fillId="0" borderId="0" xfId="0" applyNumberFormat="1"/>
    <xf numFmtId="43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6" fontId="41" fillId="0" borderId="0" xfId="0" applyNumberFormat="1" applyFont="1"/>
    <xf numFmtId="164" fontId="21" fillId="0" borderId="0" xfId="69" applyNumberFormat="1" applyFont="1"/>
    <xf numFmtId="0" fontId="47" fillId="35" borderId="0" xfId="0" applyFont="1" applyFill="1"/>
    <xf numFmtId="166" fontId="21" fillId="0" borderId="0" xfId="28" applyNumberFormat="1" applyFont="1"/>
    <xf numFmtId="166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5" fontId="38" fillId="35" borderId="0" xfId="63" applyNumberFormat="1" applyFont="1" applyFill="1" applyAlignment="1">
      <alignment horizontal="right" vertical="top"/>
    </xf>
    <xf numFmtId="165" fontId="7" fillId="0" borderId="0" xfId="47" applyNumberFormat="1" applyFont="1" applyAlignment="1">
      <alignment horizontal="right" vertical="top"/>
    </xf>
    <xf numFmtId="165" fontId="18" fillId="0" borderId="0" xfId="54" applyNumberFormat="1" applyFont="1" applyAlignment="1">
      <alignment horizontal="right" vertical="top"/>
    </xf>
    <xf numFmtId="165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43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7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7" fontId="0" fillId="0" borderId="4" xfId="0" applyNumberFormat="1" applyBorder="1"/>
    <xf numFmtId="167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6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6" fontId="38" fillId="0" borderId="4" xfId="28" applyNumberFormat="1" applyFont="1" applyBorder="1" applyAlignment="1">
      <alignment vertical="top"/>
    </xf>
    <xf numFmtId="166" fontId="21" fillId="35" borderId="4" xfId="28" applyNumberFormat="1" applyFont="1" applyFill="1" applyBorder="1"/>
    <xf numFmtId="165" fontId="38" fillId="0" borderId="4" xfId="58" applyNumberFormat="1" applyFont="1" applyBorder="1" applyAlignment="1">
      <alignment horizontal="left" vertical="top"/>
    </xf>
    <xf numFmtId="166" fontId="38" fillId="35" borderId="4" xfId="28" applyNumberFormat="1" applyFont="1" applyFill="1" applyBorder="1" applyAlignment="1">
      <alignment horizontal="right" vertical="top"/>
    </xf>
    <xf numFmtId="166" fontId="21" fillId="0" borderId="4" xfId="28" applyNumberFormat="1" applyFont="1" applyBorder="1" applyAlignment="1">
      <alignment horizontal="right" vertical="top"/>
    </xf>
    <xf numFmtId="165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5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6" fontId="21" fillId="0" borderId="4" xfId="28" applyNumberFormat="1" applyFont="1" applyBorder="1"/>
    <xf numFmtId="168" fontId="38" fillId="0" borderId="4" xfId="59" applyNumberFormat="1" applyFont="1" applyBorder="1" applyAlignment="1">
      <alignment horizontal="right" vertical="top"/>
    </xf>
    <xf numFmtId="168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5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5" fontId="38" fillId="0" borderId="4" xfId="0" applyNumberFormat="1" applyFont="1" applyBorder="1" applyAlignment="1">
      <alignment horizontal="right" vertical="top"/>
    </xf>
    <xf numFmtId="165" fontId="0" fillId="0" borderId="4" xfId="0" applyNumberFormat="1" applyBorder="1"/>
    <xf numFmtId="168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5" fontId="0" fillId="0" borderId="4" xfId="0" applyNumberFormat="1" applyBorder="1" applyAlignment="1">
      <alignment horizontal="right" vertical="top"/>
    </xf>
    <xf numFmtId="165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6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6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 vertical="top"/>
    </xf>
    <xf numFmtId="167" fontId="0" fillId="35" borderId="4" xfId="0" applyNumberFormat="1" applyFill="1" applyBorder="1"/>
    <xf numFmtId="168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6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5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8" fontId="0" fillId="2" borderId="4" xfId="0" applyNumberFormat="1" applyFill="1" applyBorder="1"/>
    <xf numFmtId="166" fontId="0" fillId="0" borderId="4" xfId="0" applyNumberFormat="1" applyBorder="1" applyAlignment="1">
      <alignment horizontal="right"/>
    </xf>
    <xf numFmtId="166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69" fontId="40" fillId="0" borderId="4" xfId="28" applyNumberFormat="1" applyFont="1" applyFill="1" applyBorder="1" applyAlignment="1">
      <alignment horizontal="right" vertical="top"/>
    </xf>
    <xf numFmtId="166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6" fontId="47" fillId="0" borderId="4" xfId="28" applyNumberFormat="1" applyFont="1" applyBorder="1" applyAlignment="1">
      <alignment horizontal="right" vertical="top"/>
    </xf>
    <xf numFmtId="169" fontId="47" fillId="0" borderId="4" xfId="28" applyNumberFormat="1" applyFont="1" applyFill="1" applyBorder="1" applyAlignment="1">
      <alignment horizontal="right" vertical="top"/>
    </xf>
    <xf numFmtId="169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5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/>
    </xf>
    <xf numFmtId="166" fontId="36" fillId="0" borderId="4" xfId="28" applyNumberFormat="1" applyFont="1" applyBorder="1" applyAlignment="1"/>
    <xf numFmtId="164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4" fontId="47" fillId="0" borderId="4" xfId="69" applyNumberFormat="1" applyFont="1" applyBorder="1"/>
    <xf numFmtId="164" fontId="47" fillId="0" borderId="4" xfId="0" applyNumberFormat="1" applyFont="1" applyBorder="1"/>
    <xf numFmtId="166" fontId="21" fillId="2" borderId="4" xfId="28" applyNumberFormat="1" applyFont="1" applyFill="1" applyBorder="1"/>
    <xf numFmtId="164" fontId="47" fillId="35" borderId="4" xfId="69" applyNumberFormat="1" applyFont="1" applyFill="1" applyBorder="1"/>
    <xf numFmtId="164" fontId="47" fillId="35" borderId="4" xfId="0" applyNumberFormat="1" applyFont="1" applyFill="1" applyBorder="1"/>
    <xf numFmtId="164" fontId="44" fillId="0" borderId="4" xfId="69" applyNumberFormat="1" applyFont="1" applyBorder="1"/>
    <xf numFmtId="166" fontId="40" fillId="39" borderId="4" xfId="28" applyNumberFormat="1" applyFont="1" applyFill="1" applyBorder="1" applyAlignment="1">
      <alignment horizontal="right" vertical="top"/>
    </xf>
    <xf numFmtId="166" fontId="40" fillId="39" borderId="4" xfId="28" applyNumberFormat="1" applyFont="1" applyFill="1" applyBorder="1" applyAlignment="1">
      <alignment horizontal="right"/>
    </xf>
    <xf numFmtId="168" fontId="44" fillId="0" borderId="4" xfId="69" applyNumberFormat="1" applyFont="1" applyBorder="1" applyAlignment="1"/>
    <xf numFmtId="168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8" fontId="47" fillId="0" borderId="4" xfId="69" applyNumberFormat="1" applyFont="1" applyBorder="1"/>
    <xf numFmtId="168" fontId="47" fillId="0" borderId="4" xfId="0" applyNumberFormat="1" applyFont="1" applyBorder="1"/>
    <xf numFmtId="166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6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41" fillId="0" borderId="4" xfId="0" applyFont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69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6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8" fontId="59" fillId="42" borderId="21" xfId="0" applyNumberFormat="1" applyFont="1" applyFill="1" applyBorder="1" applyAlignment="1">
      <alignment horizontal="center" vertical="center"/>
    </xf>
    <xf numFmtId="168" fontId="51" fillId="0" borderId="23" xfId="0" applyNumberFormat="1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38" fillId="35" borderId="4" xfId="42" applyFont="1" applyFill="1" applyBorder="1" applyAlignment="1">
      <alignment horizontal="center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8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/>
    </xf>
    <xf numFmtId="0" fontId="55" fillId="2" borderId="9" xfId="0" applyFont="1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6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6" fillId="35" borderId="4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 vertic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6" fontId="21" fillId="0" borderId="8" xfId="28" applyNumberFormat="1" applyFont="1" applyBorder="1" applyAlignment="1">
      <alignment horizontal="left" vertical="top"/>
    </xf>
    <xf numFmtId="166" fontId="21" fillId="0" borderId="9" xfId="28" applyNumberFormat="1" applyFont="1" applyBorder="1" applyAlignment="1">
      <alignment horizontal="left" vertical="top"/>
    </xf>
    <xf numFmtId="0" fontId="0" fillId="0" borderId="4" xfId="0" applyBorder="1" applyAlignment="1">
      <alignment horizontal="center" vertical="top" wrapText="1"/>
    </xf>
    <xf numFmtId="0" fontId="38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/>
    </xf>
    <xf numFmtId="0" fontId="0" fillId="35" borderId="4" xfId="0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40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38" borderId="4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_1 2" xfId="47" xr:uid="{00000000-0005-0000-0000-00002F000000}"/>
    <cellStyle name="Normal_Table 11" xfId="48" xr:uid="{00000000-0005-0000-0000-000030000000}"/>
    <cellStyle name="Normal_Table 12" xfId="49" xr:uid="{00000000-0005-0000-0000-000031000000}"/>
    <cellStyle name="Normal_Table 13-14" xfId="50" xr:uid="{00000000-0005-0000-0000-000032000000}"/>
    <cellStyle name="Normal_Table 17-18" xfId="51" xr:uid="{00000000-0005-0000-0000-000033000000}"/>
    <cellStyle name="Normal_Table 18" xfId="52" xr:uid="{00000000-0005-0000-0000-000034000000}"/>
    <cellStyle name="Normal_Table 19" xfId="53" xr:uid="{00000000-0005-0000-0000-000035000000}"/>
    <cellStyle name="Normal_Table 2-3 2" xfId="54" xr:uid="{00000000-0005-0000-0000-000036000000}"/>
    <cellStyle name="Normal_Table 24" xfId="55" xr:uid="{00000000-0005-0000-0000-000037000000}"/>
    <cellStyle name="Normal_Table 26" xfId="56" xr:uid="{00000000-0005-0000-0000-000038000000}"/>
    <cellStyle name="Normal_Table 27" xfId="57" xr:uid="{00000000-0005-0000-0000-000039000000}"/>
    <cellStyle name="Normal_Table 29" xfId="58" xr:uid="{00000000-0005-0000-0000-00003A000000}"/>
    <cellStyle name="Normal_Table 30" xfId="59" xr:uid="{00000000-0005-0000-0000-00003B000000}"/>
    <cellStyle name="Normal_Table 32" xfId="60" xr:uid="{00000000-0005-0000-0000-00003C000000}"/>
    <cellStyle name="Normal_Table 35-36" xfId="61" xr:uid="{00000000-0005-0000-0000-00003D000000}"/>
    <cellStyle name="Normal_Table 37-38_1" xfId="62" xr:uid="{00000000-0005-0000-0000-00003E000000}"/>
    <cellStyle name="Normal_Table 39-40 2" xfId="63" xr:uid="{00000000-0005-0000-0000-00003F000000}"/>
    <cellStyle name="Normal_Table 6" xfId="64" xr:uid="{00000000-0005-0000-0000-000040000000}"/>
    <cellStyle name="Normal_Table 6-7_1" xfId="65" xr:uid="{00000000-0005-0000-0000-000041000000}"/>
    <cellStyle name="Normal_Table 9-10" xfId="66" xr:uid="{00000000-0005-0000-0000-000042000000}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5" x14ac:dyDescent="0.25"/>
  <cols>
    <col min="1" max="1" width="6" customWidth="1"/>
    <col min="2" max="2" width="134.7109375" customWidth="1"/>
  </cols>
  <sheetData>
    <row r="1" spans="1:2" ht="23.25" x14ac:dyDescent="0.35">
      <c r="A1" s="241" t="s">
        <v>135</v>
      </c>
      <c r="B1" s="241"/>
    </row>
    <row r="2" spans="1:2" ht="15.75" x14ac:dyDescent="0.25">
      <c r="A2" s="38"/>
      <c r="B2" s="21" t="s">
        <v>131</v>
      </c>
    </row>
    <row r="3" spans="1:2" ht="15.75" x14ac:dyDescent="0.25">
      <c r="A3" s="22">
        <v>1</v>
      </c>
      <c r="B3" s="23" t="str">
        <f>'Table 1'!A1</f>
        <v>Table 1. Summary labour force indicators, RLFS 2022</v>
      </c>
    </row>
    <row r="4" spans="1:2" ht="15.75" x14ac:dyDescent="0.25">
      <c r="A4" s="24"/>
      <c r="B4" s="21" t="s">
        <v>132</v>
      </c>
    </row>
    <row r="5" spans="1:2" ht="15.75" x14ac:dyDescent="0.25">
      <c r="A5" s="22">
        <v>2</v>
      </c>
      <c r="B5" s="23" t="str">
        <f>'Table 2-3'!A1</f>
        <v>Table 2. Population by sex, age group and urban/rural area, RLFS 2022</v>
      </c>
    </row>
    <row r="6" spans="1:2" ht="15.75" x14ac:dyDescent="0.2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75" x14ac:dyDescent="0.2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75" x14ac:dyDescent="0.25">
      <c r="A8" s="22">
        <f>1+A7</f>
        <v>5</v>
      </c>
      <c r="B8" s="23" t="str">
        <f>'Table 4-5'!A13</f>
        <v>Table 5. Disabled working age persons by labour force status and type of disability, RLFS 2022</v>
      </c>
    </row>
    <row r="9" spans="1:2" ht="15.75" x14ac:dyDescent="0.25">
      <c r="A9" s="24"/>
      <c r="B9" s="21" t="s">
        <v>3</v>
      </c>
    </row>
    <row r="10" spans="1:2" ht="15.75" x14ac:dyDescent="0.2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75" x14ac:dyDescent="0.2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75" x14ac:dyDescent="0.2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75" x14ac:dyDescent="0.2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75" x14ac:dyDescent="0.2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75" x14ac:dyDescent="0.2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75" x14ac:dyDescent="0.25">
      <c r="A16" s="24"/>
      <c r="B16" s="21" t="s">
        <v>133</v>
      </c>
    </row>
    <row r="17" spans="1:5" ht="15.75" x14ac:dyDescent="0.2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75" x14ac:dyDescent="0.2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75" x14ac:dyDescent="0.25">
      <c r="A19" s="19">
        <f>1+A18</f>
        <v>14</v>
      </c>
      <c r="B19" s="26" t="str">
        <f>'Table 13-14'!A14</f>
        <v>Table 14. Population 16 years old and over by labour force status, sex, marital status, and urban/rural area, RLFS 2022</v>
      </c>
    </row>
    <row r="20" spans="1:5" ht="15.75" x14ac:dyDescent="0.25">
      <c r="A20" s="24"/>
      <c r="B20" s="21" t="s">
        <v>134</v>
      </c>
    </row>
    <row r="21" spans="1:5" ht="15.75" x14ac:dyDescent="0.2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75" x14ac:dyDescent="0.2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75" x14ac:dyDescent="0.2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75" x14ac:dyDescent="0.2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75" x14ac:dyDescent="0.2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75" x14ac:dyDescent="0.2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75" x14ac:dyDescent="0.2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75" x14ac:dyDescent="0.2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75" x14ac:dyDescent="0.2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75" x14ac:dyDescent="0.2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75" x14ac:dyDescent="0.2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75" x14ac:dyDescent="0.25">
      <c r="A32" s="21"/>
      <c r="B32" s="21" t="s">
        <v>197</v>
      </c>
    </row>
    <row r="33" spans="1:2" ht="15.75" x14ac:dyDescent="0.2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75" x14ac:dyDescent="0.2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75" x14ac:dyDescent="0.2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75" x14ac:dyDescent="0.25">
      <c r="A36" s="24"/>
      <c r="B36" s="35" t="s">
        <v>198</v>
      </c>
    </row>
    <row r="37" spans="1:2" ht="15.75" x14ac:dyDescent="0.2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ht="16.5" x14ac:dyDescent="0.2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ht="16.5" x14ac:dyDescent="0.2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ht="16.5" x14ac:dyDescent="0.2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75" x14ac:dyDescent="0.25">
      <c r="A41" s="24"/>
      <c r="B41" s="21" t="s">
        <v>196</v>
      </c>
    </row>
    <row r="42" spans="1:2" ht="15.75" x14ac:dyDescent="0.25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75" x14ac:dyDescent="0.25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75" x14ac:dyDescent="0.2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75" x14ac:dyDescent="0.2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75" x14ac:dyDescent="0.2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75" x14ac:dyDescent="0.25">
      <c r="A47" s="24"/>
      <c r="B47" s="35" t="s">
        <v>216</v>
      </c>
    </row>
    <row r="48" spans="1:2" ht="15.75" x14ac:dyDescent="0.25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75" x14ac:dyDescent="0.25">
      <c r="A49" s="89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75" x14ac:dyDescent="0.2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75" x14ac:dyDescent="0.2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75" x14ac:dyDescent="0.2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75" x14ac:dyDescent="0.2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75" x14ac:dyDescent="0.2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75" x14ac:dyDescent="0.2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75" x14ac:dyDescent="0.2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75" x14ac:dyDescent="0.25">
      <c r="A57" s="24"/>
      <c r="B57" s="35" t="s">
        <v>199</v>
      </c>
    </row>
    <row r="58" spans="1:2" ht="15.75" x14ac:dyDescent="0.25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75" x14ac:dyDescent="0.25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75" x14ac:dyDescent="0.25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75" x14ac:dyDescent="0.25">
      <c r="A61" s="24"/>
      <c r="B61" s="35" t="s">
        <v>215</v>
      </c>
    </row>
    <row r="62" spans="1:2" ht="15.75" x14ac:dyDescent="0.2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75" x14ac:dyDescent="0.2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75" x14ac:dyDescent="0.2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75" x14ac:dyDescent="0.25">
      <c r="A65" s="24"/>
      <c r="B65" s="35" t="s">
        <v>510</v>
      </c>
    </row>
    <row r="66" spans="1:2" ht="15.75" x14ac:dyDescent="0.25">
      <c r="A66" s="22">
        <f>1+A64</f>
        <v>53</v>
      </c>
      <c r="B66" s="26" t="str">
        <f>'Table 53'!A1</f>
        <v>Table 53. Summary labour force indicators by District, RLFS 2022</v>
      </c>
    </row>
    <row r="67" spans="1:2" ht="15.75" x14ac:dyDescent="0.2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75" x14ac:dyDescent="0.2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75" x14ac:dyDescent="0.2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75" x14ac:dyDescent="0.2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75" x14ac:dyDescent="0.2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75" x14ac:dyDescent="0.25">
      <c r="A72" s="24"/>
      <c r="B72" s="35" t="s">
        <v>509</v>
      </c>
    </row>
    <row r="73" spans="1:2" ht="15.75" x14ac:dyDescent="0.2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75" x14ac:dyDescent="0.25">
      <c r="A74" s="86"/>
      <c r="B74" s="87"/>
    </row>
    <row r="79" spans="1:2" x14ac:dyDescent="0.2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view="pageBreakPreview" topLeftCell="A8" zoomScaleNormal="100" zoomScaleSheetLayoutView="100" workbookViewId="0">
      <selection activeCell="A15" sqref="A15:I24"/>
    </sheetView>
  </sheetViews>
  <sheetFormatPr defaultColWidth="11.42578125" defaultRowHeight="15" x14ac:dyDescent="0.25"/>
  <cols>
    <col min="1" max="1" width="15.42578125" customWidth="1"/>
    <col min="2" max="2" width="10.5703125" customWidth="1"/>
    <col min="3" max="8" width="13" customWidth="1"/>
    <col min="9" max="9" width="12.28515625" customWidth="1"/>
  </cols>
  <sheetData>
    <row r="1" spans="1:10" x14ac:dyDescent="0.25">
      <c r="A1" s="49" t="s">
        <v>639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25">
      <c r="A2" s="291">
        <v>15</v>
      </c>
      <c r="B2" s="290" t="s">
        <v>9</v>
      </c>
      <c r="C2" s="289" t="s">
        <v>10</v>
      </c>
      <c r="D2" s="289"/>
      <c r="E2" s="289"/>
      <c r="F2" s="289"/>
      <c r="G2" s="290" t="s">
        <v>11</v>
      </c>
      <c r="H2" s="290" t="s">
        <v>381</v>
      </c>
      <c r="I2" s="290" t="s">
        <v>13</v>
      </c>
      <c r="J2" s="14"/>
    </row>
    <row r="3" spans="1:10" ht="24" customHeight="1" x14ac:dyDescent="0.25">
      <c r="A3" s="292"/>
      <c r="B3" s="290"/>
      <c r="C3" s="290" t="s">
        <v>14</v>
      </c>
      <c r="D3" s="290" t="s">
        <v>15</v>
      </c>
      <c r="E3" s="290" t="s">
        <v>16</v>
      </c>
      <c r="F3" s="290" t="s">
        <v>17</v>
      </c>
      <c r="G3" s="290"/>
      <c r="H3" s="290"/>
      <c r="I3" s="290"/>
      <c r="J3" s="14"/>
    </row>
    <row r="4" spans="1:10" x14ac:dyDescent="0.25">
      <c r="A4" s="293"/>
      <c r="B4" s="290"/>
      <c r="C4" s="290"/>
      <c r="D4" s="290"/>
      <c r="E4" s="290"/>
      <c r="F4" s="290"/>
      <c r="G4" s="290"/>
      <c r="H4" s="290"/>
      <c r="I4" s="290"/>
    </row>
    <row r="5" spans="1:10" ht="30" x14ac:dyDescent="0.25">
      <c r="A5" s="102" t="s">
        <v>24</v>
      </c>
      <c r="B5" s="198">
        <v>7963586</v>
      </c>
      <c r="C5" s="199">
        <f>D5+E5</f>
        <v>4463296</v>
      </c>
      <c r="D5" s="209">
        <v>3546352</v>
      </c>
      <c r="E5" s="209">
        <v>916944</v>
      </c>
      <c r="F5" s="209">
        <v>3500290</v>
      </c>
      <c r="G5" s="210">
        <f>C5/B5*100</f>
        <v>56.046308786016752</v>
      </c>
      <c r="H5" s="210">
        <f>+D5/B5*100</f>
        <v>44.532098981539221</v>
      </c>
      <c r="I5" s="211">
        <f>+E5/C5*100</f>
        <v>20.544100144825709</v>
      </c>
    </row>
    <row r="6" spans="1:10" ht="6" customHeight="1" x14ac:dyDescent="0.25">
      <c r="A6" s="294"/>
      <c r="B6" s="295"/>
      <c r="C6" s="295"/>
      <c r="D6" s="295"/>
      <c r="E6" s="295"/>
      <c r="F6" s="295"/>
      <c r="G6" s="295"/>
      <c r="H6" s="295"/>
      <c r="I6" s="296"/>
    </row>
    <row r="7" spans="1:10" x14ac:dyDescent="0.25">
      <c r="A7" s="212" t="s">
        <v>118</v>
      </c>
      <c r="B7" s="104">
        <v>3581239</v>
      </c>
      <c r="C7" s="117">
        <f>D7+E7</f>
        <v>1976689</v>
      </c>
      <c r="D7" s="104">
        <v>1613706</v>
      </c>
      <c r="E7" s="104">
        <v>362983</v>
      </c>
      <c r="F7" s="104">
        <v>1604550</v>
      </c>
      <c r="G7" s="213">
        <f>C7/B7*100</f>
        <v>55.19567389945211</v>
      </c>
      <c r="H7" s="213">
        <f t="shared" ref="H7:I11" si="0">+D7/B7*100</f>
        <v>45.059991807304677</v>
      </c>
      <c r="I7" s="214">
        <f>+E7/C7*100</f>
        <v>18.363182068600576</v>
      </c>
    </row>
    <row r="8" spans="1:10" x14ac:dyDescent="0.25">
      <c r="A8" s="212" t="s">
        <v>78</v>
      </c>
      <c r="B8" s="104">
        <v>2619100</v>
      </c>
      <c r="C8" s="117">
        <f>D8+E8</f>
        <v>1435736</v>
      </c>
      <c r="D8" s="104">
        <v>1153028</v>
      </c>
      <c r="E8" s="104">
        <v>282708</v>
      </c>
      <c r="F8" s="104">
        <v>1183364</v>
      </c>
      <c r="G8" s="213">
        <f>C8/B8*100</f>
        <v>54.817914550799898</v>
      </c>
      <c r="H8" s="213">
        <f t="shared" si="0"/>
        <v>44.023824978045894</v>
      </c>
      <c r="I8" s="214">
        <f t="shared" si="0"/>
        <v>19.690806666406637</v>
      </c>
    </row>
    <row r="9" spans="1:10" x14ac:dyDescent="0.25">
      <c r="A9" s="212" t="s">
        <v>316</v>
      </c>
      <c r="B9" s="104">
        <v>745539</v>
      </c>
      <c r="C9" s="117">
        <f>D9+E9</f>
        <v>287900</v>
      </c>
      <c r="D9" s="104">
        <v>219337</v>
      </c>
      <c r="E9" s="104">
        <v>68563</v>
      </c>
      <c r="F9" s="104">
        <v>457638</v>
      </c>
      <c r="G9" s="213">
        <f>C9/B9*100</f>
        <v>38.61635675665525</v>
      </c>
      <c r="H9" s="213">
        <f t="shared" si="0"/>
        <v>29.419923035548777</v>
      </c>
      <c r="I9" s="214">
        <f>+E9/C9*100</f>
        <v>23.814866273011461</v>
      </c>
    </row>
    <row r="10" spans="1:10" x14ac:dyDescent="0.25">
      <c r="A10" s="212" t="s">
        <v>79</v>
      </c>
      <c r="B10" s="104">
        <v>689138</v>
      </c>
      <c r="C10" s="117">
        <f>D10+E10</f>
        <v>467181</v>
      </c>
      <c r="D10" s="104">
        <v>315687</v>
      </c>
      <c r="E10" s="104">
        <v>151494</v>
      </c>
      <c r="F10" s="104">
        <v>221957</v>
      </c>
      <c r="G10" s="213">
        <f>C10/B10*100</f>
        <v>67.792082282503657</v>
      </c>
      <c r="H10" s="213">
        <f t="shared" si="0"/>
        <v>45.808967144461633</v>
      </c>
      <c r="I10" s="214">
        <f>+E10/C10*100</f>
        <v>32.427260526434083</v>
      </c>
    </row>
    <row r="11" spans="1:10" x14ac:dyDescent="0.25">
      <c r="A11" s="212" t="s">
        <v>317</v>
      </c>
      <c r="B11" s="104">
        <v>328571</v>
      </c>
      <c r="C11" s="117">
        <f>D11+E11</f>
        <v>295790</v>
      </c>
      <c r="D11" s="104">
        <v>244593</v>
      </c>
      <c r="E11" s="104">
        <v>51197</v>
      </c>
      <c r="F11" s="104">
        <v>32781</v>
      </c>
      <c r="G11" s="213">
        <f>C11/B11*100</f>
        <v>90.023160899775093</v>
      </c>
      <c r="H11" s="213">
        <f t="shared" si="0"/>
        <v>74.441444923623806</v>
      </c>
      <c r="I11" s="214">
        <f>+E11/C11*100</f>
        <v>17.308563507894114</v>
      </c>
    </row>
    <row r="12" spans="1:10" ht="8.25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4" spans="1:10" ht="15.75" x14ac:dyDescent="0.25">
      <c r="A14" s="58" t="s">
        <v>640</v>
      </c>
      <c r="B14" s="58"/>
      <c r="C14" s="58"/>
      <c r="D14" s="58"/>
      <c r="E14" s="58"/>
      <c r="F14" s="58"/>
      <c r="G14" s="58"/>
      <c r="H14" s="58"/>
      <c r="I14" s="58"/>
    </row>
    <row r="15" spans="1:10" ht="17.25" customHeight="1" x14ac:dyDescent="0.25">
      <c r="A15" s="297">
        <v>15</v>
      </c>
      <c r="B15" s="290" t="s">
        <v>9</v>
      </c>
      <c r="C15" s="289" t="s">
        <v>10</v>
      </c>
      <c r="D15" s="289"/>
      <c r="E15" s="289"/>
      <c r="F15" s="289"/>
      <c r="G15" s="290" t="s">
        <v>11</v>
      </c>
      <c r="H15" s="290" t="s">
        <v>12</v>
      </c>
      <c r="I15" s="290" t="s">
        <v>13</v>
      </c>
    </row>
    <row r="16" spans="1:10" x14ac:dyDescent="0.25">
      <c r="A16" s="298"/>
      <c r="B16" s="290"/>
      <c r="C16" s="290" t="s">
        <v>14</v>
      </c>
      <c r="D16" s="290" t="s">
        <v>15</v>
      </c>
      <c r="E16" s="290" t="s">
        <v>16</v>
      </c>
      <c r="F16" s="290" t="s">
        <v>17</v>
      </c>
      <c r="G16" s="290"/>
      <c r="H16" s="290"/>
      <c r="I16" s="290"/>
    </row>
    <row r="17" spans="1:9" x14ac:dyDescent="0.25">
      <c r="A17" s="299"/>
      <c r="B17" s="290"/>
      <c r="C17" s="290"/>
      <c r="D17" s="290"/>
      <c r="E17" s="290"/>
      <c r="F17" s="290"/>
      <c r="G17" s="290"/>
      <c r="H17" s="290"/>
      <c r="I17" s="290"/>
    </row>
    <row r="18" spans="1:9" ht="30" x14ac:dyDescent="0.25">
      <c r="A18" s="102" t="s">
        <v>24</v>
      </c>
      <c r="B18" s="198">
        <v>7963586</v>
      </c>
      <c r="C18" s="199">
        <f t="shared" ref="C18:C24" si="1">D18+E18</f>
        <v>4463296</v>
      </c>
      <c r="D18" s="215">
        <v>3546352</v>
      </c>
      <c r="E18" s="215">
        <v>916944</v>
      </c>
      <c r="F18" s="215">
        <v>3500290</v>
      </c>
      <c r="G18" s="210">
        <f>C18/B18*100</f>
        <v>56.046308786016752</v>
      </c>
      <c r="H18" s="210">
        <f>+D18/B18*100</f>
        <v>44.532098981539221</v>
      </c>
      <c r="I18" s="211">
        <f>+E18/C18*100</f>
        <v>20.544100144825709</v>
      </c>
    </row>
    <row r="19" spans="1:9" ht="9.75" customHeight="1" x14ac:dyDescent="0.25">
      <c r="A19" s="294"/>
      <c r="B19" s="295"/>
      <c r="C19" s="295"/>
      <c r="D19" s="295"/>
      <c r="E19" s="295"/>
      <c r="F19" s="295"/>
      <c r="G19" s="295"/>
      <c r="H19" s="295"/>
      <c r="I19" s="296"/>
    </row>
    <row r="20" spans="1:9" x14ac:dyDescent="0.25">
      <c r="A20" s="99" t="s">
        <v>357</v>
      </c>
      <c r="B20" s="113">
        <v>2914752</v>
      </c>
      <c r="C20" s="117">
        <f>D20+E20</f>
        <v>1777517</v>
      </c>
      <c r="D20" s="117">
        <v>1476822</v>
      </c>
      <c r="E20" s="117">
        <v>300695</v>
      </c>
      <c r="F20" s="117">
        <v>1137234</v>
      </c>
      <c r="G20" s="213">
        <f>C20/B20*100</f>
        <v>60.983473036471025</v>
      </c>
      <c r="H20" s="213">
        <f t="shared" ref="H20:I24" si="2">+D20/B20*100</f>
        <v>50.667157960608655</v>
      </c>
      <c r="I20" s="214">
        <f t="shared" si="2"/>
        <v>16.916575200124669</v>
      </c>
    </row>
    <row r="21" spans="1:9" x14ac:dyDescent="0.25">
      <c r="A21" s="99" t="s">
        <v>120</v>
      </c>
      <c r="B21" s="113">
        <v>1209904</v>
      </c>
      <c r="C21" s="117">
        <f t="shared" si="1"/>
        <v>877597</v>
      </c>
      <c r="D21" s="117">
        <v>702737</v>
      </c>
      <c r="E21" s="117">
        <v>174860</v>
      </c>
      <c r="F21" s="117">
        <v>332307</v>
      </c>
      <c r="G21" s="213">
        <f>C21/B21*100</f>
        <v>72.53443248389955</v>
      </c>
      <c r="H21" s="213">
        <f t="shared" si="2"/>
        <v>58.082046178870392</v>
      </c>
      <c r="I21" s="214">
        <f t="shared" si="2"/>
        <v>19.924863006596421</v>
      </c>
    </row>
    <row r="22" spans="1:9" x14ac:dyDescent="0.25">
      <c r="A22" s="99" t="s">
        <v>358</v>
      </c>
      <c r="B22" s="113">
        <v>248974</v>
      </c>
      <c r="C22" s="117">
        <f t="shared" si="1"/>
        <v>180952</v>
      </c>
      <c r="D22" s="117">
        <v>147116</v>
      </c>
      <c r="E22" s="117">
        <v>33836</v>
      </c>
      <c r="F22" s="117">
        <v>68022</v>
      </c>
      <c r="G22" s="213">
        <f>C22/B22*100</f>
        <v>72.679074923485985</v>
      </c>
      <c r="H22" s="213">
        <f t="shared" si="2"/>
        <v>59.088900849084645</v>
      </c>
      <c r="I22" s="214">
        <f t="shared" si="2"/>
        <v>18.698881471329411</v>
      </c>
    </row>
    <row r="23" spans="1:9" x14ac:dyDescent="0.25">
      <c r="A23" s="99" t="s">
        <v>359</v>
      </c>
      <c r="B23" s="113">
        <v>3033696</v>
      </c>
      <c r="C23" s="117">
        <f t="shared" si="1"/>
        <v>1455562</v>
      </c>
      <c r="D23" s="117">
        <v>1075798</v>
      </c>
      <c r="E23" s="117">
        <v>379764</v>
      </c>
      <c r="F23" s="117">
        <v>1578133</v>
      </c>
      <c r="G23" s="213">
        <f>C23/B23*100</f>
        <v>47.97982395071886</v>
      </c>
      <c r="H23" s="213">
        <f t="shared" si="2"/>
        <v>35.461628323998184</v>
      </c>
      <c r="I23" s="214">
        <f t="shared" si="2"/>
        <v>26.090540973177372</v>
      </c>
    </row>
    <row r="24" spans="1:9" x14ac:dyDescent="0.25">
      <c r="A24" s="99" t="s">
        <v>360</v>
      </c>
      <c r="B24" s="113">
        <v>556261</v>
      </c>
      <c r="C24" s="117">
        <f t="shared" si="1"/>
        <v>171667</v>
      </c>
      <c r="D24" s="117">
        <v>143879</v>
      </c>
      <c r="E24" s="117">
        <v>27788</v>
      </c>
      <c r="F24" s="117">
        <v>384594</v>
      </c>
      <c r="G24" s="213">
        <f>C24/B24*100</f>
        <v>30.860872863637752</v>
      </c>
      <c r="H24" s="213">
        <f t="shared" si="2"/>
        <v>25.865376145370611</v>
      </c>
      <c r="I24" s="214">
        <f t="shared" si="2"/>
        <v>16.187153034654305</v>
      </c>
    </row>
    <row r="25" spans="1:9" ht="7.15" customHeigh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B26" s="57"/>
      <c r="C26" s="57"/>
      <c r="D26" s="57"/>
      <c r="E26" s="64"/>
      <c r="F26" s="57"/>
    </row>
    <row r="27" spans="1:9" x14ac:dyDescent="0.25">
      <c r="B27" s="57"/>
      <c r="C27" s="57"/>
      <c r="D27" s="57"/>
      <c r="E27" s="57"/>
      <c r="F27" s="57"/>
    </row>
    <row r="28" spans="1:9" x14ac:dyDescent="0.25">
      <c r="B28" s="57"/>
      <c r="C28" s="57"/>
      <c r="D28" s="57"/>
      <c r="E28" s="57"/>
      <c r="F28" s="57"/>
    </row>
    <row r="29" spans="1:9" x14ac:dyDescent="0.25">
      <c r="F29" s="57"/>
    </row>
  </sheetData>
  <mergeCells count="22">
    <mergeCell ref="H15:H17"/>
    <mergeCell ref="I15:I17"/>
    <mergeCell ref="C16:C17"/>
    <mergeCell ref="D16:D17"/>
    <mergeCell ref="E16:E17"/>
    <mergeCell ref="F16:F17"/>
    <mergeCell ref="A2:A4"/>
    <mergeCell ref="A19:I19"/>
    <mergeCell ref="A6:I6"/>
    <mergeCell ref="A15:A17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B15:B17"/>
    <mergeCell ref="C15:F15"/>
    <mergeCell ref="G15:G17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view="pageBreakPreview" topLeftCell="A18" zoomScaleNormal="100" zoomScaleSheetLayoutView="100" workbookViewId="0">
      <selection activeCell="A22" sqref="A22:H35"/>
    </sheetView>
  </sheetViews>
  <sheetFormatPr defaultColWidth="11.42578125" defaultRowHeight="15" x14ac:dyDescent="0.25"/>
  <cols>
    <col min="1" max="1" width="34.140625" customWidth="1"/>
    <col min="7" max="7" width="13.7109375" bestFit="1" customWidth="1"/>
    <col min="8" max="8" width="15" bestFit="1" customWidth="1"/>
  </cols>
  <sheetData>
    <row r="1" spans="1:10" ht="15.75" x14ac:dyDescent="0.25">
      <c r="A1" s="47" t="s">
        <v>641</v>
      </c>
    </row>
    <row r="2" spans="1:10" ht="15" customHeight="1" x14ac:dyDescent="0.25">
      <c r="A2" s="301"/>
      <c r="B2" s="250" t="s">
        <v>9</v>
      </c>
      <c r="C2" s="250" t="s">
        <v>46</v>
      </c>
      <c r="D2" s="250" t="s">
        <v>47</v>
      </c>
      <c r="E2" s="250" t="s">
        <v>49</v>
      </c>
      <c r="F2" s="250" t="s">
        <v>48</v>
      </c>
      <c r="G2" s="252" t="s">
        <v>511</v>
      </c>
      <c r="H2" s="252" t="s">
        <v>518</v>
      </c>
      <c r="I2" s="14"/>
      <c r="J2" s="14"/>
    </row>
    <row r="3" spans="1:10" ht="15" customHeight="1" x14ac:dyDescent="0.25">
      <c r="A3" s="301"/>
      <c r="B3" s="250"/>
      <c r="C3" s="250"/>
      <c r="D3" s="250"/>
      <c r="E3" s="250"/>
      <c r="F3" s="250"/>
      <c r="G3" s="252"/>
      <c r="H3" s="252"/>
      <c r="I3" s="14"/>
      <c r="J3" s="14"/>
    </row>
    <row r="4" spans="1:10" x14ac:dyDescent="0.25">
      <c r="A4" s="301"/>
      <c r="B4" s="250"/>
      <c r="C4" s="250"/>
      <c r="D4" s="250"/>
      <c r="E4" s="250"/>
      <c r="F4" s="250"/>
      <c r="G4" s="252"/>
      <c r="H4" s="252"/>
      <c r="I4" s="14"/>
      <c r="J4" s="14"/>
    </row>
    <row r="5" spans="1:10" s="6" customFormat="1" x14ac:dyDescent="0.25">
      <c r="A5" s="97" t="s">
        <v>80</v>
      </c>
      <c r="B5" s="177">
        <v>3546352</v>
      </c>
      <c r="C5" s="177">
        <v>1977704</v>
      </c>
      <c r="D5" s="177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25">
      <c r="A7" s="136" t="s">
        <v>142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25">
      <c r="A8" s="136" t="s">
        <v>52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25">
      <c r="A9" s="136" t="s">
        <v>53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7" customHeight="1" x14ac:dyDescent="0.25">
      <c r="A10" s="136" t="s">
        <v>70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7" customHeight="1" x14ac:dyDescent="0.25">
      <c r="A11" s="136" t="s">
        <v>54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7" customHeight="1" x14ac:dyDescent="0.25">
      <c r="A12" s="136" t="s">
        <v>55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7" customHeight="1" x14ac:dyDescent="0.25">
      <c r="A13" s="136" t="s">
        <v>56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7" customHeight="1" x14ac:dyDescent="0.25">
      <c r="A14" s="136" t="s">
        <v>57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7" customHeight="1" x14ac:dyDescent="0.25">
      <c r="A15" s="136" t="s">
        <v>58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7" customHeight="1" x14ac:dyDescent="0.25">
      <c r="A16" s="136" t="s">
        <v>59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7" customHeight="1" x14ac:dyDescent="0.25">
      <c r="A17" s="136" t="s">
        <v>60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7" customHeight="1" x14ac:dyDescent="0.25">
      <c r="A18" s="136" t="s">
        <v>61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7" customHeight="1" x14ac:dyDescent="0.25">
      <c r="A19" s="136" t="s">
        <v>62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0" ht="15.75" x14ac:dyDescent="0.25">
      <c r="A21" s="47" t="s">
        <v>642</v>
      </c>
    </row>
    <row r="22" spans="1:10" x14ac:dyDescent="0.25">
      <c r="A22" s="300"/>
      <c r="B22" s="250" t="s">
        <v>9</v>
      </c>
      <c r="C22" s="250" t="s">
        <v>46</v>
      </c>
      <c r="D22" s="250" t="s">
        <v>47</v>
      </c>
      <c r="E22" s="250" t="s">
        <v>49</v>
      </c>
      <c r="F22" s="250" t="s">
        <v>48</v>
      </c>
      <c r="G22" s="252" t="s">
        <v>511</v>
      </c>
      <c r="H22" s="252" t="s">
        <v>518</v>
      </c>
    </row>
    <row r="23" spans="1:10" x14ac:dyDescent="0.25">
      <c r="A23" s="300"/>
      <c r="B23" s="250"/>
      <c r="C23" s="250"/>
      <c r="D23" s="250"/>
      <c r="E23" s="250"/>
      <c r="F23" s="250"/>
      <c r="G23" s="252"/>
      <c r="H23" s="252"/>
    </row>
    <row r="24" spans="1:10" x14ac:dyDescent="0.25">
      <c r="A24" s="300"/>
      <c r="B24" s="250"/>
      <c r="C24" s="250"/>
      <c r="D24" s="250"/>
      <c r="E24" s="250"/>
      <c r="F24" s="250"/>
      <c r="G24" s="252"/>
      <c r="H24" s="252"/>
    </row>
    <row r="25" spans="1:10" x14ac:dyDescent="0.25">
      <c r="A25" s="99" t="s">
        <v>505</v>
      </c>
      <c r="B25" s="149">
        <v>3546352</v>
      </c>
      <c r="C25" s="149">
        <v>1977704</v>
      </c>
      <c r="D25" s="149">
        <v>1568648</v>
      </c>
      <c r="E25" s="149">
        <v>851356</v>
      </c>
      <c r="F25" s="149">
        <v>2694996</v>
      </c>
      <c r="G25" s="149">
        <v>1231582</v>
      </c>
      <c r="H25" s="149">
        <v>2314770</v>
      </c>
    </row>
    <row r="26" spans="1:10" x14ac:dyDescent="0.25">
      <c r="A26" s="99"/>
      <c r="B26" s="99"/>
      <c r="C26" s="99"/>
      <c r="D26" s="99"/>
      <c r="E26" s="99"/>
      <c r="F26" s="99"/>
      <c r="G26" s="99"/>
      <c r="H26" s="99"/>
    </row>
    <row r="27" spans="1:10" x14ac:dyDescent="0.25">
      <c r="A27" s="99" t="s">
        <v>350</v>
      </c>
      <c r="B27" s="104">
        <v>37771</v>
      </c>
      <c r="C27" s="104">
        <v>28840</v>
      </c>
      <c r="D27" s="104">
        <v>8932</v>
      </c>
      <c r="E27" s="104">
        <v>27009</v>
      </c>
      <c r="F27" s="104">
        <v>10763</v>
      </c>
      <c r="G27" s="104">
        <v>3379</v>
      </c>
      <c r="H27" s="104">
        <v>34393</v>
      </c>
      <c r="J27" s="57"/>
    </row>
    <row r="28" spans="1:10" x14ac:dyDescent="0.25">
      <c r="A28" s="99" t="s">
        <v>19</v>
      </c>
      <c r="B28" s="104">
        <v>229889</v>
      </c>
      <c r="C28" s="104">
        <v>131745</v>
      </c>
      <c r="D28" s="104">
        <v>98144</v>
      </c>
      <c r="E28" s="104">
        <v>112620</v>
      </c>
      <c r="F28" s="104">
        <v>117269</v>
      </c>
      <c r="G28" s="104">
        <v>28148</v>
      </c>
      <c r="H28" s="104">
        <v>201742</v>
      </c>
      <c r="J28" s="57"/>
    </row>
    <row r="29" spans="1:10" ht="30" x14ac:dyDescent="0.25">
      <c r="A29" s="102" t="s">
        <v>361</v>
      </c>
      <c r="B29" s="104">
        <v>37187</v>
      </c>
      <c r="C29" s="104">
        <v>27428</v>
      </c>
      <c r="D29" s="104">
        <v>9759</v>
      </c>
      <c r="E29" s="104">
        <v>26242</v>
      </c>
      <c r="F29" s="104">
        <v>10945</v>
      </c>
      <c r="G29" s="104">
        <v>1427</v>
      </c>
      <c r="H29" s="104">
        <v>35760</v>
      </c>
      <c r="J29" s="57"/>
    </row>
    <row r="30" spans="1:10" x14ac:dyDescent="0.25">
      <c r="A30" s="99" t="s">
        <v>362</v>
      </c>
      <c r="B30" s="104">
        <v>29926</v>
      </c>
      <c r="C30" s="104">
        <v>12499</v>
      </c>
      <c r="D30" s="104">
        <v>17427</v>
      </c>
      <c r="E30" s="104">
        <v>19601</v>
      </c>
      <c r="F30" s="104">
        <v>10325</v>
      </c>
      <c r="G30" s="104">
        <v>2467</v>
      </c>
      <c r="H30" s="104">
        <v>27459</v>
      </c>
      <c r="J30" s="57"/>
    </row>
    <row r="31" spans="1:10" x14ac:dyDescent="0.25">
      <c r="A31" s="99" t="s">
        <v>50</v>
      </c>
      <c r="B31" s="104">
        <v>491246</v>
      </c>
      <c r="C31" s="104">
        <v>230775</v>
      </c>
      <c r="D31" s="104">
        <v>260471</v>
      </c>
      <c r="E31" s="104">
        <v>223429</v>
      </c>
      <c r="F31" s="104">
        <v>267816</v>
      </c>
      <c r="G31" s="104">
        <v>110543</v>
      </c>
      <c r="H31" s="104">
        <v>380703</v>
      </c>
      <c r="J31" s="57"/>
    </row>
    <row r="32" spans="1:10" x14ac:dyDescent="0.25">
      <c r="A32" s="99" t="s">
        <v>363</v>
      </c>
      <c r="B32" s="104">
        <v>183603</v>
      </c>
      <c r="C32" s="104">
        <v>100475</v>
      </c>
      <c r="D32" s="104">
        <v>83127</v>
      </c>
      <c r="E32" s="104">
        <v>17445</v>
      </c>
      <c r="F32" s="104">
        <v>166157</v>
      </c>
      <c r="G32" s="104">
        <v>16220</v>
      </c>
      <c r="H32" s="104">
        <v>167383</v>
      </c>
      <c r="J32" s="57"/>
    </row>
    <row r="33" spans="1:10" x14ac:dyDescent="0.25">
      <c r="A33" s="99" t="s">
        <v>68</v>
      </c>
      <c r="B33" s="104">
        <v>292272</v>
      </c>
      <c r="C33" s="104">
        <v>214816</v>
      </c>
      <c r="D33" s="104">
        <v>77456</v>
      </c>
      <c r="E33" s="104">
        <v>101178</v>
      </c>
      <c r="F33" s="104">
        <v>191094</v>
      </c>
      <c r="G33" s="104">
        <v>82220</v>
      </c>
      <c r="H33" s="104">
        <v>210053</v>
      </c>
      <c r="J33" s="57"/>
    </row>
    <row r="34" spans="1:10" ht="30" x14ac:dyDescent="0.25">
      <c r="A34" s="102" t="s">
        <v>364</v>
      </c>
      <c r="B34" s="104">
        <v>95422</v>
      </c>
      <c r="C34" s="104">
        <v>93742</v>
      </c>
      <c r="D34" s="104">
        <v>1680</v>
      </c>
      <c r="E34" s="104">
        <v>48346</v>
      </c>
      <c r="F34" s="104">
        <v>47076</v>
      </c>
      <c r="G34" s="104">
        <v>11966</v>
      </c>
      <c r="H34" s="104">
        <v>83456</v>
      </c>
      <c r="J34" s="57"/>
    </row>
    <row r="35" spans="1:10" x14ac:dyDescent="0.25">
      <c r="A35" s="99" t="s">
        <v>67</v>
      </c>
      <c r="B35" s="104">
        <v>2149035</v>
      </c>
      <c r="C35" s="104">
        <v>1137384</v>
      </c>
      <c r="D35" s="104">
        <v>1011652</v>
      </c>
      <c r="E35" s="104">
        <v>275485</v>
      </c>
      <c r="F35" s="104">
        <v>1873550</v>
      </c>
      <c r="G35" s="104">
        <v>975213</v>
      </c>
      <c r="H35" s="104">
        <v>1173822</v>
      </c>
      <c r="J35" s="57"/>
    </row>
    <row r="36" spans="1:10" ht="8.25" customHeight="1" x14ac:dyDescent="0.25">
      <c r="A36" s="28"/>
      <c r="B36" s="28"/>
      <c r="C36" s="28" t="s">
        <v>356</v>
      </c>
      <c r="D36" s="28"/>
      <c r="E36" s="28" t="s">
        <v>356</v>
      </c>
      <c r="F36" s="28"/>
      <c r="G36" s="28" t="s">
        <v>356</v>
      </c>
      <c r="H36" s="28"/>
    </row>
  </sheetData>
  <mergeCells count="16">
    <mergeCell ref="A2:A4"/>
    <mergeCell ref="B2:B4"/>
    <mergeCell ref="C2:C4"/>
    <mergeCell ref="D2:D4"/>
    <mergeCell ref="E2:E4"/>
    <mergeCell ref="F22:F24"/>
    <mergeCell ref="G2:G4"/>
    <mergeCell ref="H2:H4"/>
    <mergeCell ref="G22:G24"/>
    <mergeCell ref="H22:H24"/>
    <mergeCell ref="F2:F4"/>
    <mergeCell ref="A22:A24"/>
    <mergeCell ref="B22:B24"/>
    <mergeCell ref="C22:C24"/>
    <mergeCell ref="D22:D24"/>
    <mergeCell ref="E22:E2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topLeftCell="A3" zoomScale="110" zoomScaleNormal="140" zoomScaleSheetLayoutView="110" workbookViewId="0">
      <selection activeCell="A2" sqref="A2:H8"/>
    </sheetView>
  </sheetViews>
  <sheetFormatPr defaultColWidth="11.42578125" defaultRowHeight="15" x14ac:dyDescent="0.25"/>
  <cols>
    <col min="1" max="1" width="30.28515625" customWidth="1"/>
    <col min="2" max="5" width="11.5703125" customWidth="1"/>
    <col min="6" max="6" width="12.140625" customWidth="1"/>
    <col min="7" max="7" width="14.5703125" customWidth="1"/>
    <col min="8" max="8" width="14.42578125" customWidth="1"/>
  </cols>
  <sheetData>
    <row r="1" spans="1:10" ht="15.75" x14ac:dyDescent="0.25">
      <c r="A1" s="47" t="s">
        <v>643</v>
      </c>
      <c r="B1" s="47"/>
      <c r="C1" s="47"/>
      <c r="D1" s="47"/>
      <c r="E1" s="47"/>
      <c r="F1" s="47"/>
      <c r="G1" s="47"/>
      <c r="H1" s="47"/>
    </row>
    <row r="2" spans="1:10" x14ac:dyDescent="0.25">
      <c r="A2" s="304"/>
      <c r="B2" s="305" t="s">
        <v>9</v>
      </c>
      <c r="C2" s="305" t="s">
        <v>46</v>
      </c>
      <c r="D2" s="305" t="s">
        <v>47</v>
      </c>
      <c r="E2" s="305" t="s">
        <v>49</v>
      </c>
      <c r="F2" s="305" t="s">
        <v>48</v>
      </c>
      <c r="G2" s="252" t="s">
        <v>511</v>
      </c>
      <c r="H2" s="252" t="s">
        <v>518</v>
      </c>
      <c r="I2" s="14"/>
      <c r="J2" s="14"/>
    </row>
    <row r="3" spans="1:10" x14ac:dyDescent="0.25">
      <c r="A3" s="304"/>
      <c r="B3" s="305"/>
      <c r="C3" s="305"/>
      <c r="D3" s="305"/>
      <c r="E3" s="305"/>
      <c r="F3" s="305"/>
      <c r="G3" s="252"/>
      <c r="H3" s="252"/>
      <c r="I3" s="14"/>
      <c r="J3" s="14"/>
    </row>
    <row r="4" spans="1:10" x14ac:dyDescent="0.25">
      <c r="A4" s="304"/>
      <c r="B4" s="305"/>
      <c r="C4" s="305"/>
      <c r="D4" s="305"/>
      <c r="E4" s="305"/>
      <c r="F4" s="305"/>
      <c r="G4" s="252"/>
      <c r="H4" s="252"/>
    </row>
    <row r="5" spans="1:10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x14ac:dyDescent="0.25">
      <c r="A7" s="99" t="s">
        <v>74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25">
      <c r="A8" s="99" t="s">
        <v>73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25">
      <c r="A9" s="1"/>
      <c r="B9" s="59"/>
      <c r="C9" s="59"/>
      <c r="D9" s="59"/>
      <c r="E9" s="59"/>
      <c r="F9" s="59"/>
      <c r="G9" s="59"/>
      <c r="H9" s="59"/>
    </row>
    <row r="10" spans="1:10" ht="15.75" x14ac:dyDescent="0.25">
      <c r="A10" s="47" t="s">
        <v>644</v>
      </c>
      <c r="B10" s="68"/>
      <c r="C10" s="68"/>
      <c r="D10" s="68"/>
      <c r="E10" s="68"/>
      <c r="F10" s="68"/>
      <c r="G10" s="68"/>
      <c r="H10" s="68"/>
    </row>
    <row r="11" spans="1:10" x14ac:dyDescent="0.25">
      <c r="A11" s="302"/>
      <c r="B11" s="303" t="s">
        <v>9</v>
      </c>
      <c r="C11" s="303" t="s">
        <v>46</v>
      </c>
      <c r="D11" s="303" t="s">
        <v>47</v>
      </c>
      <c r="E11" s="303" t="s">
        <v>49</v>
      </c>
      <c r="F11" s="303" t="s">
        <v>48</v>
      </c>
      <c r="G11" s="252" t="s">
        <v>511</v>
      </c>
      <c r="H11" s="252" t="s">
        <v>518</v>
      </c>
    </row>
    <row r="12" spans="1:10" x14ac:dyDescent="0.25">
      <c r="A12" s="302"/>
      <c r="B12" s="303"/>
      <c r="C12" s="303"/>
      <c r="D12" s="303"/>
      <c r="E12" s="303"/>
      <c r="F12" s="303"/>
      <c r="G12" s="252"/>
      <c r="H12" s="252"/>
    </row>
    <row r="13" spans="1:10" x14ac:dyDescent="0.25">
      <c r="A13" s="302"/>
      <c r="B13" s="303"/>
      <c r="C13" s="303"/>
      <c r="D13" s="303"/>
      <c r="E13" s="303"/>
      <c r="F13" s="303"/>
      <c r="G13" s="252"/>
      <c r="H13" s="252"/>
    </row>
    <row r="14" spans="1:10" x14ac:dyDescent="0.25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25">
      <c r="A15" s="99"/>
      <c r="B15" s="117"/>
      <c r="C15" s="117"/>
      <c r="D15" s="117"/>
      <c r="E15" s="117"/>
      <c r="F15" s="117"/>
      <c r="G15" s="117"/>
      <c r="H15" s="117"/>
    </row>
    <row r="16" spans="1:10" x14ac:dyDescent="0.25">
      <c r="A16" s="216" t="s">
        <v>118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25">
      <c r="A17" s="216" t="s">
        <v>78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25">
      <c r="A18" s="216" t="s">
        <v>316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25">
      <c r="A19" s="216" t="s">
        <v>79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25">
      <c r="A20" s="216" t="s">
        <v>317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25"/>
    <row r="25" spans="1:11" x14ac:dyDescent="0.25">
      <c r="B25" s="57"/>
      <c r="C25" s="57"/>
      <c r="D25" s="57"/>
      <c r="E25" s="57"/>
      <c r="F25" s="57"/>
      <c r="G25" s="57"/>
      <c r="H25" s="57"/>
    </row>
    <row r="27" spans="1:11" x14ac:dyDescent="0.25">
      <c r="B27" s="57"/>
      <c r="C27" s="57"/>
      <c r="D27" s="57"/>
      <c r="E27" s="57"/>
      <c r="F27" s="57"/>
      <c r="G27" s="57"/>
      <c r="H27" s="57"/>
      <c r="K27" s="57"/>
    </row>
    <row r="28" spans="1:11" x14ac:dyDescent="0.25">
      <c r="B28" s="57"/>
      <c r="C28" s="57"/>
      <c r="D28" s="57"/>
      <c r="E28" s="57"/>
      <c r="F28" s="57"/>
      <c r="G28" s="57"/>
      <c r="H28" s="57"/>
      <c r="K28" s="57"/>
    </row>
    <row r="29" spans="1:11" x14ac:dyDescent="0.25">
      <c r="B29" s="57"/>
      <c r="C29" s="57"/>
      <c r="D29" s="57"/>
      <c r="E29" s="57"/>
      <c r="F29" s="57"/>
      <c r="G29" s="57"/>
      <c r="H29" s="57"/>
      <c r="K29" s="57"/>
    </row>
    <row r="30" spans="1:11" x14ac:dyDescent="0.25">
      <c r="B30" s="57"/>
      <c r="C30" s="57"/>
      <c r="D30" s="57"/>
      <c r="E30" s="57"/>
      <c r="F30" s="57"/>
      <c r="G30" s="57"/>
      <c r="H30" s="57"/>
      <c r="K30" s="57"/>
    </row>
    <row r="31" spans="1:11" x14ac:dyDescent="0.25">
      <c r="B31" s="57"/>
      <c r="C31" s="57"/>
      <c r="D31" s="57"/>
      <c r="E31" s="57"/>
      <c r="F31" s="57"/>
      <c r="G31" s="57"/>
      <c r="H31" s="57"/>
      <c r="K31" s="57"/>
    </row>
    <row r="32" spans="1:11" x14ac:dyDescent="0.25">
      <c r="B32" s="57"/>
      <c r="C32" s="57"/>
      <c r="D32" s="57"/>
      <c r="E32" s="57"/>
      <c r="F32" s="57"/>
      <c r="H32" s="57"/>
    </row>
    <row r="33" spans="2:11" x14ac:dyDescent="0.25"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topLeftCell="A30" zoomScale="90" zoomScaleNormal="100" zoomScaleSheetLayoutView="90" workbookViewId="0">
      <selection activeCell="A2" sqref="A2:G38"/>
    </sheetView>
  </sheetViews>
  <sheetFormatPr defaultColWidth="10.85546875" defaultRowHeight="15" x14ac:dyDescent="0.25"/>
  <cols>
    <col min="1" max="1" width="43.140625" customWidth="1"/>
    <col min="2" max="7" width="14.85546875" customWidth="1"/>
    <col min="8" max="8" width="10.42578125" customWidth="1"/>
  </cols>
  <sheetData>
    <row r="1" spans="1:10" ht="15.75" x14ac:dyDescent="0.25">
      <c r="A1" s="47" t="s">
        <v>645</v>
      </c>
    </row>
    <row r="2" spans="1:10" ht="15.75" customHeight="1" x14ac:dyDescent="0.25">
      <c r="A2" s="301" t="s">
        <v>496</v>
      </c>
      <c r="B2" s="252" t="s">
        <v>9</v>
      </c>
      <c r="C2" s="306" t="s">
        <v>517</v>
      </c>
      <c r="D2" s="306"/>
      <c r="E2" s="306"/>
      <c r="F2" s="306"/>
      <c r="G2" s="306"/>
    </row>
    <row r="3" spans="1:10" ht="27.95" customHeight="1" x14ac:dyDescent="0.25">
      <c r="A3" s="301"/>
      <c r="B3" s="252"/>
      <c r="C3" s="175" t="s">
        <v>118</v>
      </c>
      <c r="D3" s="175" t="s">
        <v>78</v>
      </c>
      <c r="E3" s="175" t="s">
        <v>316</v>
      </c>
      <c r="F3" s="175" t="s">
        <v>79</v>
      </c>
      <c r="G3" s="175" t="s">
        <v>317</v>
      </c>
      <c r="H3" s="31"/>
      <c r="I3" s="14"/>
      <c r="J3" s="14"/>
    </row>
    <row r="4" spans="1:10" x14ac:dyDescent="0.25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25">
      <c r="A5" s="99"/>
      <c r="B5" s="117"/>
      <c r="C5" s="217"/>
      <c r="D5" s="217"/>
      <c r="E5" s="117"/>
      <c r="F5" s="117"/>
      <c r="G5" s="117"/>
      <c r="H5" s="68"/>
    </row>
    <row r="6" spans="1:10" x14ac:dyDescent="0.25">
      <c r="A6" s="218" t="s">
        <v>350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25">
      <c r="A7" s="218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25">
      <c r="A8" s="218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25">
      <c r="A9" s="218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25">
      <c r="A10" s="218" t="s">
        <v>39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25">
      <c r="A11" s="218" t="s">
        <v>40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25">
      <c r="A12" s="218" t="s">
        <v>41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25">
      <c r="A13" s="218" t="s">
        <v>42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25">
      <c r="A14" s="218" t="s">
        <v>43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25">
      <c r="A15" s="254"/>
      <c r="B15" s="255"/>
      <c r="C15" s="255"/>
      <c r="D15" s="255"/>
      <c r="E15" s="255"/>
      <c r="F15" s="255"/>
      <c r="G15" s="256"/>
      <c r="H15" s="59"/>
    </row>
    <row r="16" spans="1:10" s="6" customFormat="1" x14ac:dyDescent="0.25">
      <c r="A16" s="97" t="s">
        <v>44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25">
      <c r="A17" s="99"/>
      <c r="B17" s="99"/>
      <c r="C17" s="99"/>
      <c r="D17" s="99"/>
      <c r="E17" s="99"/>
      <c r="F17" s="99"/>
      <c r="G17" s="99"/>
      <c r="H17" s="68"/>
    </row>
    <row r="18" spans="1:8" x14ac:dyDescent="0.25">
      <c r="A18" s="218" t="s">
        <v>350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25">
      <c r="A19" s="218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25">
      <c r="A20" s="218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25">
      <c r="A21" s="218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25">
      <c r="A22" s="218" t="s">
        <v>39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25">
      <c r="A23" s="218" t="s">
        <v>40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25">
      <c r="A24" s="218" t="s">
        <v>41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25">
      <c r="A25" s="218" t="s">
        <v>42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25">
      <c r="A26" s="218" t="s">
        <v>43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25">
      <c r="A27" s="254"/>
      <c r="B27" s="255"/>
      <c r="C27" s="255"/>
      <c r="D27" s="255"/>
      <c r="E27" s="255"/>
      <c r="F27" s="255"/>
      <c r="G27" s="256"/>
      <c r="H27" s="59"/>
    </row>
    <row r="28" spans="1:8" s="6" customFormat="1" ht="15.75" customHeight="1" x14ac:dyDescent="0.25">
      <c r="A28" s="97" t="s">
        <v>45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25">
      <c r="A29" s="99"/>
      <c r="B29" s="104"/>
      <c r="C29" s="104"/>
      <c r="D29" s="104"/>
      <c r="E29" s="104"/>
      <c r="F29" s="104"/>
      <c r="G29" s="104"/>
      <c r="H29" s="68"/>
    </row>
    <row r="30" spans="1:8" x14ac:dyDescent="0.25">
      <c r="A30" s="218" t="s">
        <v>350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25">
      <c r="A31" s="218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25">
      <c r="A32" s="218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25">
      <c r="A33" s="218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25">
      <c r="A34" s="218" t="s">
        <v>39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25">
      <c r="A35" s="218" t="s">
        <v>40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25">
      <c r="A36" s="218" t="s">
        <v>41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25">
      <c r="A37" s="218" t="s">
        <v>42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25">
      <c r="A38" s="218" t="s">
        <v>43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25">
      <c r="A39" s="28"/>
      <c r="B39" s="28"/>
      <c r="C39" s="28"/>
      <c r="D39" s="28"/>
      <c r="E39" s="28"/>
      <c r="F39" s="28"/>
      <c r="G39" s="28"/>
    </row>
    <row r="41" spans="1:8" x14ac:dyDescent="0.25">
      <c r="C41" s="57"/>
      <c r="D41" s="57"/>
      <c r="E41" s="57"/>
      <c r="F41" s="57"/>
    </row>
    <row r="42" spans="1:8" x14ac:dyDescent="0.25">
      <c r="B42" s="57"/>
      <c r="C42" s="57"/>
      <c r="D42" s="57"/>
      <c r="E42" s="57"/>
      <c r="F42" s="57"/>
      <c r="G42" s="57"/>
    </row>
    <row r="43" spans="1:8" x14ac:dyDescent="0.25">
      <c r="D43" s="57"/>
      <c r="E43" s="57"/>
      <c r="F43" s="57"/>
    </row>
    <row r="44" spans="1:8" x14ac:dyDescent="0.25">
      <c r="B44" s="57"/>
      <c r="C44" s="57"/>
      <c r="D44" s="57"/>
      <c r="F44" s="57"/>
      <c r="G44" s="57"/>
    </row>
    <row r="45" spans="1:8" x14ac:dyDescent="0.25">
      <c r="B45" s="57"/>
      <c r="C45" s="57"/>
      <c r="D45" s="57"/>
      <c r="E45" s="57"/>
      <c r="F45" s="57"/>
      <c r="G45" s="57"/>
    </row>
    <row r="46" spans="1:8" x14ac:dyDescent="0.25">
      <c r="B46" s="57"/>
      <c r="C46" s="57"/>
      <c r="D46" s="57"/>
      <c r="E46" s="57"/>
      <c r="F46" s="57"/>
      <c r="G46" s="57"/>
    </row>
    <row r="47" spans="1:8" x14ac:dyDescent="0.25">
      <c r="B47" s="57"/>
      <c r="C47" s="57"/>
      <c r="D47" s="57"/>
      <c r="E47" s="57"/>
      <c r="F47" s="57"/>
      <c r="G47" s="57"/>
    </row>
    <row r="48" spans="1:8" x14ac:dyDescent="0.25">
      <c r="B48" s="57"/>
      <c r="C48" s="57"/>
      <c r="D48" s="57"/>
      <c r="E48" s="57"/>
      <c r="F48" s="57"/>
      <c r="G48" s="57"/>
    </row>
    <row r="49" spans="2:6" x14ac:dyDescent="0.25">
      <c r="B49" s="57"/>
      <c r="C49" s="57"/>
      <c r="D49" s="57"/>
      <c r="E49" s="57"/>
      <c r="F49" s="57"/>
    </row>
    <row r="50" spans="2:6" x14ac:dyDescent="0.25">
      <c r="B50" s="57"/>
      <c r="C50" s="57"/>
      <c r="D50" s="57"/>
      <c r="E50" s="57"/>
      <c r="F50" s="57"/>
    </row>
    <row r="51" spans="2:6" x14ac:dyDescent="0.25">
      <c r="B51" s="57"/>
      <c r="C51" s="57"/>
      <c r="D51" s="57"/>
      <c r="E51" s="57"/>
      <c r="F51" s="57"/>
    </row>
    <row r="52" spans="2:6" x14ac:dyDescent="0.25">
      <c r="B52" s="57"/>
      <c r="C52" s="57"/>
      <c r="D52" s="57"/>
      <c r="E52" s="57"/>
      <c r="F52" s="57"/>
    </row>
    <row r="53" spans="2:6" x14ac:dyDescent="0.25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topLeftCell="A12" zoomScaleNormal="100" zoomScaleSheetLayoutView="100" workbookViewId="0">
      <selection activeCell="A2" sqref="A2:H27"/>
    </sheetView>
  </sheetViews>
  <sheetFormatPr defaultColWidth="11.42578125" defaultRowHeight="15" x14ac:dyDescent="0.25"/>
  <cols>
    <col min="1" max="1" width="35.28515625" customWidth="1"/>
    <col min="2" max="6" width="10.5703125" customWidth="1"/>
    <col min="7" max="8" width="13.42578125" customWidth="1"/>
  </cols>
  <sheetData>
    <row r="1" spans="1:10" ht="15.75" x14ac:dyDescent="0.25">
      <c r="A1" s="47" t="s">
        <v>646</v>
      </c>
    </row>
    <row r="2" spans="1:10" ht="15" customHeight="1" x14ac:dyDescent="0.25">
      <c r="A2" s="307"/>
      <c r="B2" s="306" t="s">
        <v>9</v>
      </c>
      <c r="C2" s="306" t="s">
        <v>46</v>
      </c>
      <c r="D2" s="306" t="s">
        <v>47</v>
      </c>
      <c r="E2" s="306" t="s">
        <v>49</v>
      </c>
      <c r="F2" s="306" t="s">
        <v>48</v>
      </c>
      <c r="G2" s="252" t="s">
        <v>511</v>
      </c>
      <c r="H2" s="252" t="s">
        <v>518</v>
      </c>
      <c r="I2" s="14"/>
      <c r="J2" s="14"/>
    </row>
    <row r="3" spans="1:10" x14ac:dyDescent="0.25">
      <c r="A3" s="307"/>
      <c r="B3" s="306"/>
      <c r="C3" s="306"/>
      <c r="D3" s="306"/>
      <c r="E3" s="306"/>
      <c r="F3" s="306"/>
      <c r="G3" s="252"/>
      <c r="H3" s="252"/>
      <c r="I3" s="14"/>
      <c r="J3" s="14"/>
    </row>
    <row r="4" spans="1:10" x14ac:dyDescent="0.25">
      <c r="A4" s="307"/>
      <c r="B4" s="306"/>
      <c r="C4" s="306"/>
      <c r="D4" s="306"/>
      <c r="E4" s="306"/>
      <c r="F4" s="306"/>
      <c r="G4" s="252"/>
      <c r="H4" s="252"/>
    </row>
    <row r="5" spans="1:10" x14ac:dyDescent="0.25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25">
      <c r="A6" s="102"/>
      <c r="B6" s="219"/>
      <c r="C6" s="219"/>
      <c r="D6" s="219"/>
      <c r="E6" s="219"/>
      <c r="F6" s="219"/>
      <c r="G6" s="219"/>
      <c r="H6" s="219"/>
    </row>
    <row r="7" spans="1:10" ht="17.25" customHeight="1" x14ac:dyDescent="0.25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25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25">
      <c r="A9" s="102" t="s">
        <v>25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25">
      <c r="A10" s="220" t="s">
        <v>26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25">
      <c r="A11" s="102" t="s">
        <v>27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25">
      <c r="A12" s="102" t="s">
        <v>28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25">
      <c r="A13" s="221" t="s">
        <v>29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25">
      <c r="A14" s="102" t="s">
        <v>30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25">
      <c r="A15" s="102" t="s">
        <v>31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25">
      <c r="A16" s="102" t="s">
        <v>32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25">
      <c r="A17" s="102" t="s">
        <v>33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25">
      <c r="A18" s="102" t="s">
        <v>34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25">
      <c r="A19" s="220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25">
      <c r="A20" s="220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25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25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25">
      <c r="A23" s="220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25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25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25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25">
      <c r="A27" s="221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2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topLeftCell="A64" zoomScaleNormal="100" zoomScaleSheetLayoutView="100" workbookViewId="0">
      <selection activeCell="A2" sqref="A2:G75"/>
    </sheetView>
  </sheetViews>
  <sheetFormatPr defaultColWidth="11.42578125" defaultRowHeight="15" x14ac:dyDescent="0.25"/>
  <cols>
    <col min="1" max="1" width="44.85546875" style="91" customWidth="1"/>
    <col min="2" max="8" width="11.7109375" customWidth="1"/>
  </cols>
  <sheetData>
    <row r="1" spans="1:10" x14ac:dyDescent="0.25">
      <c r="A1" s="7" t="s">
        <v>647</v>
      </c>
    </row>
    <row r="2" spans="1:10" ht="30" x14ac:dyDescent="0.25">
      <c r="A2" s="222"/>
      <c r="B2" s="175" t="s">
        <v>9</v>
      </c>
      <c r="C2" s="175" t="s">
        <v>118</v>
      </c>
      <c r="D2" s="175" t="s">
        <v>78</v>
      </c>
      <c r="E2" s="175" t="s">
        <v>316</v>
      </c>
      <c r="F2" s="175" t="s">
        <v>79</v>
      </c>
      <c r="G2" s="175" t="s">
        <v>317</v>
      </c>
      <c r="H2" s="31"/>
      <c r="I2" s="17"/>
      <c r="J2" s="14"/>
    </row>
    <row r="3" spans="1:10" x14ac:dyDescent="0.25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25">
      <c r="A4" s="308"/>
      <c r="B4" s="309"/>
      <c r="C4" s="309"/>
      <c r="D4" s="309"/>
      <c r="E4" s="309"/>
      <c r="F4" s="309"/>
      <c r="G4" s="310"/>
    </row>
    <row r="5" spans="1:10" x14ac:dyDescent="0.25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25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25">
      <c r="A7" s="102" t="s">
        <v>25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ht="30" x14ac:dyDescent="0.25">
      <c r="A8" s="102" t="s">
        <v>26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ht="30" x14ac:dyDescent="0.25">
      <c r="A9" s="102" t="s">
        <v>27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25">
      <c r="A10" s="102" t="s">
        <v>28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30" x14ac:dyDescent="0.25">
      <c r="A11" s="102" t="s">
        <v>29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25">
      <c r="A12" s="102" t="s">
        <v>30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25">
      <c r="A13" s="102" t="s">
        <v>31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25">
      <c r="A14" s="102" t="s">
        <v>32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25">
      <c r="A15" s="102" t="s">
        <v>33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25">
      <c r="A16" s="102" t="s">
        <v>34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25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25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25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25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25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25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25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25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ht="30" x14ac:dyDescent="0.25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25">
      <c r="A26" s="311"/>
      <c r="B26" s="312"/>
      <c r="C26" s="312"/>
      <c r="D26" s="312"/>
      <c r="E26" s="312"/>
      <c r="F26" s="312"/>
      <c r="G26" s="313"/>
      <c r="H26" s="13"/>
      <c r="I26" s="2"/>
    </row>
    <row r="27" spans="1:9" ht="5.25" customHeight="1" x14ac:dyDescent="0.25">
      <c r="A27" s="102"/>
      <c r="B27" s="223"/>
      <c r="C27" s="223"/>
      <c r="D27" s="223"/>
      <c r="E27" s="223"/>
      <c r="F27" s="223"/>
      <c r="G27" s="223"/>
      <c r="I27" s="1"/>
    </row>
    <row r="28" spans="1:9" ht="15.75" customHeight="1" x14ac:dyDescent="0.25">
      <c r="A28" s="102" t="s">
        <v>71</v>
      </c>
      <c r="B28" s="224">
        <v>1977704</v>
      </c>
      <c r="C28" s="224">
        <v>898982</v>
      </c>
      <c r="D28" s="224">
        <v>638339</v>
      </c>
      <c r="E28" s="224">
        <v>119840</v>
      </c>
      <c r="F28" s="224">
        <v>174268</v>
      </c>
      <c r="G28" s="224">
        <v>146275</v>
      </c>
      <c r="H28" s="4"/>
      <c r="I28" s="2"/>
    </row>
    <row r="29" spans="1:9" ht="8.25" customHeight="1" x14ac:dyDescent="0.25">
      <c r="A29" s="102"/>
      <c r="B29" s="217"/>
      <c r="C29" s="217"/>
      <c r="D29" s="217"/>
      <c r="E29" s="217"/>
      <c r="F29" s="217"/>
      <c r="G29" s="217"/>
    </row>
    <row r="30" spans="1:9" x14ac:dyDescent="0.25">
      <c r="A30" s="102" t="s">
        <v>441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25">
      <c r="A31" s="102" t="s">
        <v>442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25">
      <c r="A32" s="102" t="s">
        <v>443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ht="30" x14ac:dyDescent="0.25">
      <c r="A33" s="102" t="s">
        <v>444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25">
      <c r="A34" s="102" t="s">
        <v>445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25">
      <c r="A35" s="102" t="s">
        <v>446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30" x14ac:dyDescent="0.25">
      <c r="A36" s="102" t="s">
        <v>447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25">
      <c r="A37" s="102" t="s">
        <v>448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25">
      <c r="A38" s="102" t="s">
        <v>449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25">
      <c r="A39" s="102" t="s">
        <v>459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25">
      <c r="A40" s="102" t="s">
        <v>450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25">
      <c r="A41" s="102" t="s">
        <v>34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25">
      <c r="A42" s="102" t="s">
        <v>451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25">
      <c r="A43" s="102" t="s">
        <v>452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30" x14ac:dyDescent="0.25">
      <c r="A44" s="102" t="s">
        <v>453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25">
      <c r="A45" s="102" t="s">
        <v>454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25">
      <c r="A46" s="102" t="s">
        <v>455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25">
      <c r="A47" s="102" t="s">
        <v>456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25">
      <c r="A48" s="102" t="s">
        <v>457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25">
      <c r="A49" s="102" t="s">
        <v>462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ht="30" x14ac:dyDescent="0.25">
      <c r="A50" s="102" t="s">
        <v>458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25">
      <c r="A51" s="102"/>
      <c r="B51" s="217"/>
      <c r="C51" s="217"/>
      <c r="D51" s="217"/>
      <c r="E51" s="217"/>
      <c r="F51" s="217"/>
      <c r="G51" s="217"/>
      <c r="H51" s="2"/>
      <c r="I51" s="2"/>
    </row>
    <row r="52" spans="1:9" ht="6.75" customHeight="1" x14ac:dyDescent="0.25">
      <c r="A52" s="222"/>
      <c r="B52" s="225"/>
      <c r="C52" s="225"/>
      <c r="D52" s="225"/>
      <c r="E52" s="225"/>
      <c r="F52" s="225"/>
      <c r="G52" s="225"/>
      <c r="H52" s="1"/>
      <c r="I52" s="1"/>
    </row>
    <row r="53" spans="1:9" x14ac:dyDescent="0.25">
      <c r="A53" s="102" t="s">
        <v>72</v>
      </c>
      <c r="B53" s="224">
        <v>1568648</v>
      </c>
      <c r="C53" s="224">
        <v>714724</v>
      </c>
      <c r="D53" s="224">
        <v>514690</v>
      </c>
      <c r="E53" s="224">
        <v>99497</v>
      </c>
      <c r="F53" s="224">
        <v>141419</v>
      </c>
      <c r="G53" s="224">
        <v>98318</v>
      </c>
      <c r="H53" s="4"/>
      <c r="I53" s="2"/>
    </row>
    <row r="54" spans="1:9" ht="6.75" customHeight="1" x14ac:dyDescent="0.25">
      <c r="A54" s="102"/>
      <c r="B54" s="217"/>
      <c r="C54" s="217"/>
      <c r="D54" s="217"/>
      <c r="E54" s="217"/>
      <c r="F54" s="217"/>
      <c r="G54" s="217"/>
    </row>
    <row r="55" spans="1:9" x14ac:dyDescent="0.25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25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25">
      <c r="A57" s="102" t="s">
        <v>25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ht="30" x14ac:dyDescent="0.25">
      <c r="A58" s="102" t="s">
        <v>26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ht="30" x14ac:dyDescent="0.25">
      <c r="A59" s="102" t="s">
        <v>27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25">
      <c r="A60" s="102" t="s">
        <v>28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30" x14ac:dyDescent="0.25">
      <c r="A61" s="102" t="s">
        <v>29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25">
      <c r="A62" s="102" t="s">
        <v>30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25">
      <c r="A63" s="102" t="s">
        <v>31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25">
      <c r="A64" s="102" t="s">
        <v>32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25">
      <c r="A65" s="102" t="s">
        <v>33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25">
      <c r="A66" s="102" t="s">
        <v>34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25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25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25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25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25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25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25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25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ht="30" x14ac:dyDescent="0.25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25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25">
      <c r="B80" s="57"/>
      <c r="C80" s="57"/>
      <c r="D80" s="57"/>
      <c r="E80" s="57"/>
      <c r="F80" s="57"/>
      <c r="G80" s="57"/>
    </row>
    <row r="82" spans="2:7" x14ac:dyDescent="0.25">
      <c r="B82" s="57"/>
      <c r="C82" s="57"/>
      <c r="D82" s="57"/>
      <c r="E82" s="57"/>
      <c r="F82" s="57"/>
      <c r="G82" s="57"/>
    </row>
    <row r="83" spans="2:7" x14ac:dyDescent="0.25">
      <c r="B83" s="57"/>
      <c r="C83" s="57"/>
      <c r="D83" s="57"/>
      <c r="E83" s="57"/>
      <c r="F83" s="57"/>
    </row>
    <row r="84" spans="2:7" x14ac:dyDescent="0.25">
      <c r="B84" s="57"/>
      <c r="C84" s="57"/>
      <c r="D84" s="57"/>
      <c r="E84" s="57"/>
      <c r="F84" s="57"/>
      <c r="G84" s="57"/>
    </row>
    <row r="85" spans="2:7" x14ac:dyDescent="0.25">
      <c r="C85" s="57"/>
      <c r="D85" s="57"/>
      <c r="E85" s="57"/>
      <c r="F85" s="57"/>
    </row>
    <row r="86" spans="2:7" x14ac:dyDescent="0.25">
      <c r="B86" s="57"/>
      <c r="C86" s="57"/>
      <c r="D86" s="57"/>
      <c r="E86" s="57"/>
      <c r="F86" s="57"/>
    </row>
    <row r="87" spans="2:7" x14ac:dyDescent="0.25">
      <c r="B87" s="57"/>
      <c r="C87" s="57"/>
      <c r="D87" s="57"/>
      <c r="E87" s="57"/>
      <c r="F87" s="57"/>
      <c r="G87" s="57"/>
    </row>
    <row r="88" spans="2:7" x14ac:dyDescent="0.25">
      <c r="B88" s="57"/>
      <c r="C88" s="57"/>
      <c r="D88" s="57"/>
      <c r="E88" s="57"/>
      <c r="F88" s="57"/>
      <c r="G88" s="57"/>
    </row>
    <row r="89" spans="2:7" x14ac:dyDescent="0.25">
      <c r="B89" s="57"/>
      <c r="C89" s="57"/>
      <c r="D89" s="57"/>
      <c r="E89" s="57"/>
      <c r="F89" s="57"/>
    </row>
    <row r="90" spans="2:7" x14ac:dyDescent="0.25">
      <c r="B90" s="57"/>
      <c r="C90" s="57"/>
      <c r="D90" s="57"/>
      <c r="E90" s="57"/>
      <c r="F90" s="57"/>
      <c r="G90" s="57"/>
    </row>
    <row r="91" spans="2:7" x14ac:dyDescent="0.25">
      <c r="B91" s="57"/>
      <c r="C91" s="57"/>
      <c r="D91" s="57"/>
      <c r="E91" s="57"/>
      <c r="F91" s="57"/>
      <c r="G91" s="57"/>
    </row>
    <row r="92" spans="2:7" x14ac:dyDescent="0.25">
      <c r="B92" s="57"/>
      <c r="C92" s="57"/>
      <c r="D92" s="57"/>
      <c r="E92" s="57"/>
      <c r="F92" s="57"/>
      <c r="G92" s="57"/>
    </row>
    <row r="93" spans="2:7" x14ac:dyDescent="0.25">
      <c r="B93" s="57"/>
      <c r="C93" s="57"/>
      <c r="D93" s="57"/>
      <c r="E93" s="57"/>
      <c r="F93" s="57"/>
      <c r="G93" s="57"/>
    </row>
    <row r="94" spans="2:7" x14ac:dyDescent="0.25">
      <c r="B94" s="57"/>
      <c r="C94" s="57"/>
      <c r="D94" s="57"/>
      <c r="E94" s="57"/>
      <c r="F94" s="57"/>
      <c r="G94" s="57"/>
    </row>
    <row r="95" spans="2:7" x14ac:dyDescent="0.25">
      <c r="B95" s="57"/>
      <c r="C95" s="57"/>
      <c r="D95" s="57"/>
      <c r="F95" s="57"/>
      <c r="G95" s="57"/>
    </row>
    <row r="96" spans="2:7" x14ac:dyDescent="0.25">
      <c r="B96" s="57"/>
      <c r="C96" s="57"/>
      <c r="E96" s="57"/>
      <c r="F96" s="57"/>
      <c r="G96" s="57"/>
    </row>
    <row r="97" spans="1:7" x14ac:dyDescent="0.25">
      <c r="B97" s="57"/>
      <c r="C97" s="57"/>
      <c r="D97" s="57"/>
      <c r="E97" s="57"/>
      <c r="F97" s="57"/>
      <c r="G97" s="57"/>
    </row>
    <row r="98" spans="1:7" x14ac:dyDescent="0.25">
      <c r="B98" s="57"/>
      <c r="C98" s="57"/>
      <c r="D98" s="57"/>
      <c r="E98" s="57"/>
      <c r="F98" s="57"/>
    </row>
    <row r="99" spans="1:7" x14ac:dyDescent="0.25">
      <c r="B99" s="57"/>
      <c r="C99" s="57"/>
      <c r="D99" s="57"/>
      <c r="E99" s="57"/>
      <c r="F99" s="57"/>
      <c r="G99" s="57"/>
    </row>
    <row r="100" spans="1:7" x14ac:dyDescent="0.25">
      <c r="B100" s="57"/>
      <c r="C100" s="57"/>
      <c r="D100" s="57"/>
      <c r="E100" s="57"/>
      <c r="F100" s="57"/>
    </row>
    <row r="101" spans="1:7" x14ac:dyDescent="0.25">
      <c r="B101" s="57"/>
      <c r="C101" s="57"/>
      <c r="D101" s="57"/>
      <c r="E101" s="57"/>
      <c r="F101" s="57"/>
      <c r="G101" s="57"/>
    </row>
    <row r="102" spans="1:7" x14ac:dyDescent="0.25">
      <c r="C102" s="57"/>
      <c r="D102" s="57"/>
      <c r="E102" s="57"/>
      <c r="F102" s="57"/>
    </row>
    <row r="104" spans="1:7" x14ac:dyDescent="0.25">
      <c r="B104" s="57"/>
      <c r="C104" s="57"/>
      <c r="D104" s="57"/>
      <c r="E104" s="57"/>
      <c r="F104" s="57"/>
      <c r="G104" s="57"/>
    </row>
    <row r="105" spans="1:7" x14ac:dyDescent="0.25">
      <c r="C105" s="57" t="s">
        <v>356</v>
      </c>
      <c r="D105" s="57"/>
      <c r="F105" s="57"/>
      <c r="G105" s="57"/>
    </row>
    <row r="106" spans="1:7" x14ac:dyDescent="0.25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7"/>
  <sheetViews>
    <sheetView view="pageBreakPreview" topLeftCell="A37" zoomScaleNormal="100" zoomScaleSheetLayoutView="100" workbookViewId="0">
      <selection activeCell="A27" sqref="A27:H39"/>
    </sheetView>
  </sheetViews>
  <sheetFormatPr defaultColWidth="11.42578125" defaultRowHeight="12.75" x14ac:dyDescent="0.2"/>
  <cols>
    <col min="1" max="1" width="25.5703125" style="14" customWidth="1"/>
    <col min="2" max="6" width="10.28515625" style="14" customWidth="1"/>
    <col min="7" max="7" width="13.28515625" style="14" customWidth="1"/>
    <col min="8" max="8" width="12.42578125" style="14" customWidth="1"/>
    <col min="9" max="9" width="11" style="14" customWidth="1"/>
    <col min="10" max="10" width="10.85546875" style="14" customWidth="1"/>
    <col min="11" max="16384" width="11.42578125" style="14"/>
  </cols>
  <sheetData>
    <row r="1" spans="1:12" ht="15.75" x14ac:dyDescent="0.25">
      <c r="A1" s="47" t="s">
        <v>648</v>
      </c>
    </row>
    <row r="2" spans="1:12" ht="15" x14ac:dyDescent="0.25">
      <c r="A2" s="319"/>
      <c r="B2" s="306" t="s">
        <v>9</v>
      </c>
      <c r="C2" s="306" t="s">
        <v>75</v>
      </c>
      <c r="D2" s="306"/>
      <c r="E2" s="306" t="s">
        <v>128</v>
      </c>
      <c r="F2" s="306"/>
      <c r="G2" s="252" t="s">
        <v>511</v>
      </c>
      <c r="H2" s="252" t="s">
        <v>518</v>
      </c>
    </row>
    <row r="3" spans="1:12" ht="15" customHeight="1" x14ac:dyDescent="0.2">
      <c r="A3" s="319"/>
      <c r="B3" s="306"/>
      <c r="C3" s="306" t="s">
        <v>46</v>
      </c>
      <c r="D3" s="306" t="s">
        <v>47</v>
      </c>
      <c r="E3" s="306" t="s">
        <v>49</v>
      </c>
      <c r="F3" s="306" t="s">
        <v>48</v>
      </c>
      <c r="G3" s="252"/>
      <c r="H3" s="252"/>
    </row>
    <row r="4" spans="1:12" x14ac:dyDescent="0.2">
      <c r="A4" s="319"/>
      <c r="B4" s="306"/>
      <c r="C4" s="306"/>
      <c r="D4" s="306"/>
      <c r="E4" s="306"/>
      <c r="F4" s="306"/>
      <c r="G4" s="252"/>
      <c r="H4" s="252"/>
    </row>
    <row r="5" spans="1:12" ht="15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25">
      <c r="A6" s="315"/>
      <c r="B6" s="316"/>
      <c r="C6" s="316"/>
      <c r="D6" s="316"/>
      <c r="E6" s="316"/>
      <c r="F6" s="316"/>
      <c r="G6" s="316"/>
      <c r="H6" s="317"/>
    </row>
    <row r="7" spans="1:12" ht="15" x14ac:dyDescent="0.25">
      <c r="A7" s="99" t="s">
        <v>81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5" x14ac:dyDescent="0.25">
      <c r="A8" s="99" t="s">
        <v>113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5" x14ac:dyDescent="0.25">
      <c r="A9" s="99" t="s">
        <v>192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5" x14ac:dyDescent="0.25">
      <c r="A10" s="99" t="s">
        <v>193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5" x14ac:dyDescent="0.25">
      <c r="A11" s="99" t="s">
        <v>194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2">
      <c r="A12" s="15"/>
      <c r="B12" s="15"/>
      <c r="C12" s="15"/>
      <c r="D12" s="15"/>
      <c r="E12" s="15"/>
      <c r="F12" s="15"/>
      <c r="G12" s="15"/>
      <c r="H12" s="15"/>
    </row>
    <row r="13" spans="1:12" ht="15.75" x14ac:dyDescent="0.25">
      <c r="A13" s="10" t="s">
        <v>649</v>
      </c>
      <c r="B13"/>
      <c r="C13"/>
      <c r="D13"/>
      <c r="E13"/>
      <c r="F13"/>
      <c r="G13"/>
      <c r="H13"/>
      <c r="I13"/>
      <c r="J13"/>
    </row>
    <row r="14" spans="1:12" ht="15" x14ac:dyDescent="0.25">
      <c r="A14" s="306"/>
      <c r="B14" s="306" t="s">
        <v>77</v>
      </c>
      <c r="C14" s="306"/>
      <c r="D14" s="306"/>
      <c r="E14" s="306" t="s">
        <v>49</v>
      </c>
      <c r="F14" s="306"/>
      <c r="G14" s="306"/>
      <c r="H14" s="306" t="s">
        <v>48</v>
      </c>
      <c r="I14" s="306"/>
      <c r="J14" s="306"/>
    </row>
    <row r="15" spans="1:12" ht="15" x14ac:dyDescent="0.25">
      <c r="A15" s="306"/>
      <c r="B15" s="103" t="s">
        <v>9</v>
      </c>
      <c r="C15" s="103" t="s">
        <v>46</v>
      </c>
      <c r="D15" s="103" t="s">
        <v>47</v>
      </c>
      <c r="E15" s="103" t="s">
        <v>9</v>
      </c>
      <c r="F15" s="103" t="s">
        <v>46</v>
      </c>
      <c r="G15" s="103" t="s">
        <v>47</v>
      </c>
      <c r="H15" s="103" t="s">
        <v>9</v>
      </c>
      <c r="I15" s="103" t="s">
        <v>46</v>
      </c>
      <c r="J15" s="103" t="s">
        <v>47</v>
      </c>
    </row>
    <row r="16" spans="1:12" ht="15.75" customHeight="1" x14ac:dyDescent="0.25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1" ht="4.5" customHeight="1" x14ac:dyDescent="0.25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1" ht="15" x14ac:dyDescent="0.25">
      <c r="A18" s="99" t="s">
        <v>153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1" ht="15" x14ac:dyDescent="0.25">
      <c r="A19" s="99" t="s">
        <v>154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1" ht="15" x14ac:dyDescent="0.25">
      <c r="A20" s="99" t="s">
        <v>151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1" ht="15" x14ac:dyDescent="0.25">
      <c r="A21" s="99" t="s">
        <v>148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1" ht="15" x14ac:dyDescent="0.25">
      <c r="A22" s="99" t="s">
        <v>152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1" ht="15" x14ac:dyDescent="0.25">
      <c r="A23" s="99" t="s">
        <v>149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1" ht="15" x14ac:dyDescent="0.25">
      <c r="A24" s="99" t="s">
        <v>150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1" ht="7.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5.75" x14ac:dyDescent="0.25">
      <c r="A26" s="50" t="s">
        <v>650</v>
      </c>
      <c r="B26"/>
      <c r="C26"/>
      <c r="D26"/>
      <c r="E26"/>
      <c r="F26"/>
      <c r="G26"/>
      <c r="H26"/>
    </row>
    <row r="27" spans="1:11" ht="12.75" customHeight="1" x14ac:dyDescent="0.2">
      <c r="A27" s="318"/>
      <c r="B27" s="314" t="s">
        <v>9</v>
      </c>
      <c r="C27" s="314" t="s">
        <v>46</v>
      </c>
      <c r="D27" s="314" t="s">
        <v>47</v>
      </c>
      <c r="E27" s="314" t="s">
        <v>49</v>
      </c>
      <c r="F27" s="314" t="s">
        <v>48</v>
      </c>
      <c r="G27" s="252" t="s">
        <v>511</v>
      </c>
      <c r="H27" s="252" t="s">
        <v>518</v>
      </c>
    </row>
    <row r="28" spans="1:11" x14ac:dyDescent="0.2">
      <c r="A28" s="318"/>
      <c r="B28" s="314"/>
      <c r="C28" s="314"/>
      <c r="D28" s="314"/>
      <c r="E28" s="314"/>
      <c r="F28" s="314"/>
      <c r="G28" s="252"/>
      <c r="H28" s="252"/>
    </row>
    <row r="29" spans="1:11" ht="24" customHeight="1" x14ac:dyDescent="0.2">
      <c r="A29" s="318"/>
      <c r="B29" s="314"/>
      <c r="C29" s="314"/>
      <c r="D29" s="314"/>
      <c r="E29" s="314"/>
      <c r="F29" s="314"/>
      <c r="G29" s="252"/>
      <c r="H29" s="252"/>
    </row>
    <row r="30" spans="1:11" ht="30" x14ac:dyDescent="0.25">
      <c r="A30" s="164" t="s">
        <v>439</v>
      </c>
      <c r="B30" s="117">
        <v>2570193</v>
      </c>
      <c r="C30" s="117">
        <v>1443982</v>
      </c>
      <c r="D30" s="117">
        <v>1126211</v>
      </c>
      <c r="E30" s="117">
        <v>552578</v>
      </c>
      <c r="F30" s="117">
        <v>2017615</v>
      </c>
      <c r="G30" s="117">
        <v>1011758</v>
      </c>
      <c r="H30" s="117">
        <v>1558436</v>
      </c>
    </row>
    <row r="31" spans="1:11" ht="6" customHeight="1" x14ac:dyDescent="0.25">
      <c r="A31" s="102"/>
      <c r="B31" s="226"/>
      <c r="C31" s="226"/>
      <c r="D31" s="226"/>
      <c r="E31" s="226"/>
      <c r="F31" s="226"/>
      <c r="G31" s="226"/>
      <c r="H31" s="226"/>
      <c r="K31" s="65"/>
    </row>
    <row r="32" spans="1:11" ht="30" x14ac:dyDescent="0.25">
      <c r="A32" s="167" t="s">
        <v>208</v>
      </c>
      <c r="B32" s="104">
        <v>528779</v>
      </c>
      <c r="C32" s="104">
        <v>306371</v>
      </c>
      <c r="D32" s="104">
        <v>222409</v>
      </c>
      <c r="E32" s="104">
        <v>259475</v>
      </c>
      <c r="F32" s="104">
        <v>269304</v>
      </c>
      <c r="G32" s="104">
        <v>79866</v>
      </c>
      <c r="H32" s="104">
        <v>448913</v>
      </c>
    </row>
    <row r="33" spans="1:10" ht="15" x14ac:dyDescent="0.25">
      <c r="A33" s="102" t="s">
        <v>209</v>
      </c>
      <c r="B33" s="104">
        <v>2041414</v>
      </c>
      <c r="C33" s="104">
        <v>1137612</v>
      </c>
      <c r="D33" s="104">
        <v>903803</v>
      </c>
      <c r="E33" s="104">
        <v>293103</v>
      </c>
      <c r="F33" s="104">
        <v>1748311</v>
      </c>
      <c r="G33" s="104">
        <v>931891</v>
      </c>
      <c r="H33" s="104">
        <v>1109523</v>
      </c>
    </row>
    <row r="34" spans="1:10" ht="7.5" customHeight="1" x14ac:dyDescent="0.25">
      <c r="A34" s="102"/>
      <c r="B34" s="117"/>
      <c r="C34" s="104"/>
      <c r="D34" s="117"/>
      <c r="E34" s="117"/>
      <c r="F34" s="117"/>
      <c r="G34" s="117"/>
      <c r="H34" s="117"/>
    </row>
    <row r="35" spans="1:10" ht="15" x14ac:dyDescent="0.25">
      <c r="A35" s="227" t="s">
        <v>210</v>
      </c>
      <c r="B35" s="104">
        <v>1804341</v>
      </c>
      <c r="C35" s="104">
        <v>1002839</v>
      </c>
      <c r="D35" s="104">
        <v>801502</v>
      </c>
      <c r="E35" s="104">
        <v>179233</v>
      </c>
      <c r="F35" s="104">
        <v>1625108</v>
      </c>
      <c r="G35" s="104">
        <v>899603</v>
      </c>
      <c r="H35" s="104">
        <v>904738</v>
      </c>
      <c r="I35" s="44"/>
    </row>
    <row r="36" spans="1:10" ht="15" x14ac:dyDescent="0.25">
      <c r="A36" s="227" t="s">
        <v>211</v>
      </c>
      <c r="B36" s="104">
        <v>28495</v>
      </c>
      <c r="C36" s="104">
        <v>18211</v>
      </c>
      <c r="D36" s="104">
        <v>10284</v>
      </c>
      <c r="E36" s="104">
        <v>7443</v>
      </c>
      <c r="F36" s="104">
        <v>21051</v>
      </c>
      <c r="G36" s="104">
        <v>8823</v>
      </c>
      <c r="H36" s="104">
        <v>19671</v>
      </c>
    </row>
    <row r="37" spans="1:10" ht="15" x14ac:dyDescent="0.25">
      <c r="A37" s="227" t="s">
        <v>212</v>
      </c>
      <c r="B37" s="104">
        <v>120578</v>
      </c>
      <c r="C37" s="104">
        <v>68287</v>
      </c>
      <c r="D37" s="104">
        <v>52291</v>
      </c>
      <c r="E37" s="104">
        <v>58887</v>
      </c>
      <c r="F37" s="104">
        <v>61691</v>
      </c>
      <c r="G37" s="104">
        <v>14424</v>
      </c>
      <c r="H37" s="104">
        <v>106154</v>
      </c>
      <c r="J37" s="65"/>
    </row>
    <row r="38" spans="1:10" ht="15" x14ac:dyDescent="0.25">
      <c r="A38" s="227" t="s">
        <v>213</v>
      </c>
      <c r="B38" s="104">
        <v>36421</v>
      </c>
      <c r="C38" s="104">
        <v>18957</v>
      </c>
      <c r="D38" s="104">
        <v>17464</v>
      </c>
      <c r="E38" s="104">
        <v>17572</v>
      </c>
      <c r="F38" s="104">
        <v>18848</v>
      </c>
      <c r="G38" s="104">
        <v>4531</v>
      </c>
      <c r="H38" s="104">
        <v>31890</v>
      </c>
    </row>
    <row r="39" spans="1:10" ht="15" x14ac:dyDescent="0.25">
      <c r="A39" s="227" t="s">
        <v>214</v>
      </c>
      <c r="B39" s="104">
        <v>51579</v>
      </c>
      <c r="C39" s="104">
        <v>29317</v>
      </c>
      <c r="D39" s="104">
        <v>22262</v>
      </c>
      <c r="E39" s="104">
        <v>29967</v>
      </c>
      <c r="F39" s="104">
        <v>21612</v>
      </c>
      <c r="G39" s="104">
        <v>4509</v>
      </c>
      <c r="H39" s="104">
        <v>47070</v>
      </c>
    </row>
    <row r="40" spans="1:10" ht="6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2">
      <c r="B45" s="43"/>
      <c r="C45" s="43"/>
      <c r="D45" s="43"/>
      <c r="E45" s="43"/>
      <c r="G45" s="43"/>
      <c r="H45" s="43"/>
      <c r="I45" s="43"/>
      <c r="J45" s="43"/>
    </row>
    <row r="46" spans="1:10" x14ac:dyDescent="0.2"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2"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2">
      <c r="B48" s="43"/>
      <c r="C48" s="43"/>
      <c r="D48" s="43"/>
      <c r="E48" s="43"/>
      <c r="F48" s="43"/>
      <c r="G48" s="43"/>
      <c r="H48" s="43"/>
      <c r="I48" s="43"/>
      <c r="J48" s="43"/>
    </row>
    <row r="49" spans="3:11" x14ac:dyDescent="0.2">
      <c r="C49" s="43"/>
      <c r="D49" s="43"/>
      <c r="E49" s="43"/>
      <c r="F49" s="43"/>
      <c r="G49" s="43"/>
      <c r="H49" s="43"/>
      <c r="I49" s="43"/>
      <c r="J49" s="43"/>
    </row>
    <row r="50" spans="3:11" x14ac:dyDescent="0.2">
      <c r="C50" s="43"/>
      <c r="D50" s="43"/>
      <c r="E50" s="43"/>
      <c r="F50" s="43"/>
      <c r="G50" s="43"/>
      <c r="H50" s="43"/>
      <c r="I50" s="43"/>
      <c r="J50" s="43"/>
      <c r="K50" s="43"/>
    </row>
    <row r="51" spans="3:11" x14ac:dyDescent="0.2">
      <c r="J51" s="43"/>
      <c r="K51" s="43"/>
    </row>
    <row r="52" spans="3:11" x14ac:dyDescent="0.2">
      <c r="C52" s="43"/>
      <c r="D52" s="43"/>
      <c r="E52" s="43"/>
      <c r="F52" s="43"/>
      <c r="G52" s="43"/>
      <c r="H52" s="43"/>
      <c r="I52" s="43"/>
      <c r="J52" s="43"/>
      <c r="K52" s="43"/>
    </row>
    <row r="54" spans="3:11" x14ac:dyDescent="0.2">
      <c r="F54" s="43"/>
      <c r="G54" s="43"/>
      <c r="H54" s="43"/>
      <c r="I54" s="43"/>
      <c r="J54" s="43"/>
      <c r="K54" s="43"/>
    </row>
    <row r="57" spans="3:11" x14ac:dyDescent="0.2">
      <c r="F57" s="43"/>
      <c r="G57" s="43"/>
    </row>
    <row r="58" spans="3:11" x14ac:dyDescent="0.2">
      <c r="F58" s="43"/>
      <c r="G58" s="43"/>
    </row>
    <row r="59" spans="3:11" x14ac:dyDescent="0.2">
      <c r="F59" s="43"/>
    </row>
    <row r="60" spans="3:11" x14ac:dyDescent="0.2">
      <c r="F60" s="43"/>
      <c r="G60" s="43"/>
    </row>
    <row r="61" spans="3:11" x14ac:dyDescent="0.2">
      <c r="F61" s="43"/>
    </row>
    <row r="62" spans="3:11" x14ac:dyDescent="0.2">
      <c r="F62" s="43"/>
    </row>
    <row r="63" spans="3:11" x14ac:dyDescent="0.2">
      <c r="F63" s="43"/>
    </row>
    <row r="64" spans="3:11" x14ac:dyDescent="0.2">
      <c r="F64" s="43"/>
    </row>
    <row r="65" spans="6:6" x14ac:dyDescent="0.2">
      <c r="F65" s="43"/>
    </row>
    <row r="67" spans="6:6" x14ac:dyDescent="0.2">
      <c r="F67" s="43"/>
    </row>
  </sheetData>
  <mergeCells count="23"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  <mergeCell ref="E27:E29"/>
    <mergeCell ref="F27:F29"/>
    <mergeCell ref="C2:D2"/>
    <mergeCell ref="E2:F2"/>
    <mergeCell ref="B14:D14"/>
    <mergeCell ref="E14:G14"/>
    <mergeCell ref="G27:G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19" zoomScaleNormal="100" zoomScaleSheetLayoutView="100" workbookViewId="0">
      <selection activeCell="A2" sqref="A2:H35"/>
    </sheetView>
  </sheetViews>
  <sheetFormatPr defaultColWidth="9.140625" defaultRowHeight="15" x14ac:dyDescent="0.25"/>
  <cols>
    <col min="1" max="1" width="30.140625" style="91" customWidth="1"/>
    <col min="3" max="6" width="11.85546875" customWidth="1"/>
    <col min="7" max="7" width="16.85546875" customWidth="1"/>
    <col min="8" max="8" width="15.28515625" customWidth="1"/>
  </cols>
  <sheetData>
    <row r="1" spans="1:11" ht="32.25" customHeight="1" x14ac:dyDescent="0.25">
      <c r="A1" s="320" t="s">
        <v>651</v>
      </c>
      <c r="B1" s="320"/>
      <c r="C1" s="320"/>
      <c r="D1" s="320"/>
      <c r="E1" s="320"/>
      <c r="F1" s="320"/>
      <c r="G1" s="320"/>
      <c r="H1" s="320"/>
    </row>
    <row r="2" spans="1:11" ht="15" customHeight="1" x14ac:dyDescent="0.25">
      <c r="A2" s="321"/>
      <c r="B2" s="324" t="s">
        <v>9</v>
      </c>
      <c r="C2" s="324" t="s">
        <v>46</v>
      </c>
      <c r="D2" s="324" t="s">
        <v>47</v>
      </c>
      <c r="E2" s="324" t="s">
        <v>49</v>
      </c>
      <c r="F2" s="324" t="s">
        <v>48</v>
      </c>
      <c r="G2" s="242" t="s">
        <v>511</v>
      </c>
      <c r="H2" s="243" t="s">
        <v>518</v>
      </c>
    </row>
    <row r="3" spans="1:11" ht="15" customHeight="1" x14ac:dyDescent="0.25">
      <c r="A3" s="322"/>
      <c r="B3" s="325"/>
      <c r="C3" s="325"/>
      <c r="D3" s="325"/>
      <c r="E3" s="325"/>
      <c r="F3" s="325"/>
      <c r="G3" s="242"/>
      <c r="H3" s="243"/>
    </row>
    <row r="4" spans="1:11" ht="22.5" customHeight="1" x14ac:dyDescent="0.25">
      <c r="A4" s="323"/>
      <c r="B4" s="326"/>
      <c r="C4" s="326"/>
      <c r="D4" s="326"/>
      <c r="E4" s="326"/>
      <c r="F4" s="326"/>
      <c r="G4" s="242"/>
      <c r="H4" s="243"/>
    </row>
    <row r="5" spans="1:11" ht="30" x14ac:dyDescent="0.25">
      <c r="A5" s="164" t="s">
        <v>438</v>
      </c>
      <c r="B5" s="165">
        <f>SUM(B7,B15)</f>
        <v>3412870</v>
      </c>
      <c r="C5" s="165">
        <f>SUM(C7,C15)</f>
        <v>1931902</v>
      </c>
      <c r="D5" s="165">
        <f>SUM(D7,D15)</f>
        <v>1480968</v>
      </c>
      <c r="E5" s="165">
        <f>SUM(E7,E15)</f>
        <v>756085</v>
      </c>
      <c r="F5" s="165">
        <f t="shared" ref="F5:H5" si="0">SUM(F7,F15)</f>
        <v>2656786</v>
      </c>
      <c r="G5" s="165">
        <f t="shared" si="0"/>
        <v>1227800</v>
      </c>
      <c r="H5" s="165">
        <f t="shared" si="0"/>
        <v>2185070</v>
      </c>
    </row>
    <row r="6" spans="1:11" x14ac:dyDescent="0.25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25">
      <c r="A7" s="166" t="s">
        <v>200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25">
      <c r="A8" s="102" t="s">
        <v>339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ht="30" x14ac:dyDescent="0.25">
      <c r="A9" s="102" t="s">
        <v>340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30" x14ac:dyDescent="0.25">
      <c r="A10" s="102" t="s">
        <v>519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25">
      <c r="A11" s="102" t="s">
        <v>193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25">
      <c r="A12" s="102" t="s">
        <v>194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25">
      <c r="A13" s="102" t="s">
        <v>195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25">
      <c r="A14" s="102"/>
      <c r="B14" s="99"/>
      <c r="C14" s="113"/>
      <c r="D14" s="113"/>
      <c r="E14" s="113"/>
      <c r="F14" s="99"/>
      <c r="G14" s="113"/>
      <c r="H14" s="99"/>
    </row>
    <row r="15" spans="1:11" x14ac:dyDescent="0.25">
      <c r="A15" s="166" t="s">
        <v>207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25">
      <c r="A16" s="167" t="s">
        <v>201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25">
      <c r="A17" s="167" t="s">
        <v>202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25">
      <c r="A18" s="167" t="s">
        <v>203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25">
      <c r="A19" s="167" t="s">
        <v>204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25">
      <c r="A20" s="167" t="s">
        <v>205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25">
      <c r="A21" s="168"/>
      <c r="B21" s="103"/>
      <c r="C21" s="103"/>
      <c r="D21" s="103"/>
      <c r="E21" s="103"/>
      <c r="F21" s="103"/>
      <c r="G21" s="103"/>
      <c r="H21" s="103"/>
    </row>
    <row r="22" spans="1:11" x14ac:dyDescent="0.25">
      <c r="A22" s="166" t="s">
        <v>437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25">
      <c r="A23" s="102" t="s">
        <v>339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ht="30" x14ac:dyDescent="0.25">
      <c r="A24" s="102" t="s">
        <v>340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30" x14ac:dyDescent="0.25">
      <c r="A25" s="102" t="s">
        <v>365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25">
      <c r="A26" s="102" t="s">
        <v>193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25">
      <c r="A27" s="102" t="s">
        <v>194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25">
      <c r="A28" s="167" t="s">
        <v>195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25">
      <c r="A29" s="168"/>
      <c r="B29" s="168"/>
      <c r="C29" s="168"/>
      <c r="D29" s="168"/>
      <c r="E29" s="168"/>
      <c r="F29" s="168"/>
      <c r="G29" s="168"/>
      <c r="H29" s="168"/>
    </row>
    <row r="30" spans="1:11" ht="16.5" customHeight="1" x14ac:dyDescent="0.25">
      <c r="A30" s="166" t="s">
        <v>436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25">
      <c r="A31" s="167" t="s">
        <v>201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25">
      <c r="A32" s="167" t="s">
        <v>202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25">
      <c r="A33" s="167" t="s">
        <v>203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25">
      <c r="A34" s="167" t="s">
        <v>204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25">
      <c r="A35" s="167" t="s">
        <v>205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25">
      <c r="A36" s="167" t="s">
        <v>206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25">
      <c r="A37" s="93"/>
      <c r="B37" s="71"/>
      <c r="C37" s="71"/>
      <c r="D37" s="71"/>
      <c r="E37" s="71"/>
      <c r="F37" s="71"/>
      <c r="G37" s="71"/>
      <c r="H37" s="71"/>
    </row>
    <row r="38" spans="1:10" x14ac:dyDescent="0.25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topLeftCell="A14" zoomScaleNormal="100" zoomScaleSheetLayoutView="100" workbookViewId="0">
      <selection activeCell="A2" sqref="A2:H26"/>
    </sheetView>
  </sheetViews>
  <sheetFormatPr defaultColWidth="9.140625" defaultRowHeight="15" x14ac:dyDescent="0.25"/>
  <cols>
    <col min="1" max="1" width="30.85546875" style="91" customWidth="1"/>
    <col min="2" max="2" width="9.85546875" customWidth="1"/>
    <col min="3" max="3" width="13.140625" customWidth="1"/>
    <col min="4" max="4" width="12.5703125" customWidth="1"/>
    <col min="5" max="5" width="15.28515625" customWidth="1"/>
    <col min="6" max="6" width="14.85546875" customWidth="1"/>
    <col min="7" max="7" width="13.42578125" customWidth="1"/>
    <col min="8" max="8" width="13.7109375" customWidth="1"/>
    <col min="9" max="9" width="9.5703125" style="77" customWidth="1"/>
    <col min="10" max="10" width="12.28515625" style="77" customWidth="1"/>
  </cols>
  <sheetData>
    <row r="1" spans="1:12" ht="15.75" x14ac:dyDescent="0.25">
      <c r="A1" s="55" t="s">
        <v>652</v>
      </c>
    </row>
    <row r="2" spans="1:12" ht="9.75" customHeight="1" x14ac:dyDescent="0.25">
      <c r="A2" s="328" t="s">
        <v>351</v>
      </c>
      <c r="B2" s="327" t="s">
        <v>9</v>
      </c>
      <c r="C2" s="327"/>
      <c r="D2" s="327"/>
      <c r="E2" s="327" t="s">
        <v>46</v>
      </c>
      <c r="F2" s="327"/>
      <c r="G2" s="327" t="s">
        <v>47</v>
      </c>
      <c r="H2" s="327"/>
      <c r="I2" s="78"/>
      <c r="J2" s="78"/>
      <c r="L2" s="41"/>
    </row>
    <row r="3" spans="1:12" ht="29.25" customHeight="1" x14ac:dyDescent="0.25">
      <c r="A3" s="329"/>
      <c r="B3" s="169" t="s">
        <v>9</v>
      </c>
      <c r="C3" s="169" t="s">
        <v>343</v>
      </c>
      <c r="D3" s="169" t="s">
        <v>137</v>
      </c>
      <c r="E3" s="169" t="s">
        <v>343</v>
      </c>
      <c r="F3" s="169" t="s">
        <v>137</v>
      </c>
      <c r="G3" s="169" t="s">
        <v>343</v>
      </c>
      <c r="H3" s="169" t="s">
        <v>137</v>
      </c>
      <c r="I3" s="78"/>
      <c r="J3" s="78"/>
      <c r="L3" s="41"/>
    </row>
    <row r="4" spans="1:12" x14ac:dyDescent="0.25">
      <c r="A4" s="170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25">
      <c r="A5" s="170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25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25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25">
      <c r="A8" s="102" t="s">
        <v>25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30" x14ac:dyDescent="0.25">
      <c r="A9" s="102" t="s">
        <v>26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30" x14ac:dyDescent="0.25">
      <c r="A10" s="102" t="s">
        <v>27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25">
      <c r="A11" s="102" t="s">
        <v>28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30" x14ac:dyDescent="0.25">
      <c r="A12" s="102" t="s">
        <v>29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25">
      <c r="A13" s="102" t="s">
        <v>30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30" x14ac:dyDescent="0.25">
      <c r="A14" s="102" t="s">
        <v>31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25">
      <c r="A15" s="102" t="s">
        <v>32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25">
      <c r="A16" s="102" t="s">
        <v>33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25">
      <c r="A17" s="102" t="s">
        <v>34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30" x14ac:dyDescent="0.25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30" x14ac:dyDescent="0.25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ht="30" x14ac:dyDescent="0.25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25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30" x14ac:dyDescent="0.25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ht="30" x14ac:dyDescent="0.25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25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30" x14ac:dyDescent="0.25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30" x14ac:dyDescent="0.25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25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A2" sqref="A2:H27"/>
    </sheetView>
  </sheetViews>
  <sheetFormatPr defaultColWidth="9.140625" defaultRowHeight="15" x14ac:dyDescent="0.25"/>
  <cols>
    <col min="1" max="1" width="44.28515625" customWidth="1"/>
    <col min="2" max="2" width="11.140625" customWidth="1"/>
    <col min="3" max="3" width="11.42578125" customWidth="1"/>
    <col min="4" max="4" width="10.7109375" customWidth="1"/>
    <col min="5" max="6" width="11" customWidth="1"/>
    <col min="7" max="7" width="10.85546875" customWidth="1"/>
    <col min="8" max="8" width="10.7109375" customWidth="1"/>
  </cols>
  <sheetData>
    <row r="1" spans="1:10" ht="15.75" x14ac:dyDescent="0.25">
      <c r="A1" s="33" t="s">
        <v>653</v>
      </c>
    </row>
    <row r="2" spans="1:10" x14ac:dyDescent="0.25">
      <c r="A2" s="330"/>
      <c r="B2" s="333" t="s">
        <v>9</v>
      </c>
      <c r="C2" s="333"/>
      <c r="D2" s="333"/>
      <c r="E2" s="333" t="s">
        <v>46</v>
      </c>
      <c r="F2" s="333"/>
      <c r="G2" s="333" t="s">
        <v>47</v>
      </c>
      <c r="H2" s="333"/>
    </row>
    <row r="3" spans="1:10" ht="27.75" customHeight="1" x14ac:dyDescent="0.25">
      <c r="A3" s="331"/>
      <c r="B3" s="333" t="s">
        <v>341</v>
      </c>
      <c r="C3" s="333"/>
      <c r="D3" s="333"/>
      <c r="E3" s="333" t="s">
        <v>341</v>
      </c>
      <c r="F3" s="333"/>
      <c r="G3" s="333" t="s">
        <v>341</v>
      </c>
      <c r="H3" s="333"/>
    </row>
    <row r="4" spans="1:10" ht="30" x14ac:dyDescent="0.25">
      <c r="A4" s="332"/>
      <c r="B4" s="233" t="s">
        <v>9</v>
      </c>
      <c r="C4" s="233" t="s">
        <v>342</v>
      </c>
      <c r="D4" s="233" t="s">
        <v>136</v>
      </c>
      <c r="E4" s="233" t="s">
        <v>342</v>
      </c>
      <c r="F4" s="233" t="s">
        <v>136</v>
      </c>
      <c r="G4" s="233" t="s">
        <v>342</v>
      </c>
      <c r="H4" s="233" t="s">
        <v>136</v>
      </c>
    </row>
    <row r="5" spans="1:10" x14ac:dyDescent="0.25">
      <c r="A5" s="234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25">
      <c r="A6" s="234"/>
      <c r="B6" s="113"/>
      <c r="C6" s="113"/>
      <c r="D6" s="113"/>
      <c r="E6" s="113"/>
      <c r="F6" s="113"/>
      <c r="G6" s="113"/>
      <c r="H6" s="113"/>
      <c r="J6" s="57"/>
    </row>
    <row r="7" spans="1:10" x14ac:dyDescent="0.25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25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25">
      <c r="A9" s="99" t="s">
        <v>25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25">
      <c r="A10" s="99" t="s">
        <v>26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25">
      <c r="A11" s="99" t="s">
        <v>27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25">
      <c r="A12" s="99" t="s">
        <v>28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30" x14ac:dyDescent="0.25">
      <c r="A13" s="102" t="s">
        <v>29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25">
      <c r="A14" s="99" t="s">
        <v>30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25">
      <c r="A15" s="99" t="s">
        <v>31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25">
      <c r="A16" s="99" t="s">
        <v>32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25">
      <c r="A17" s="99" t="s">
        <v>33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25">
      <c r="A18" s="99" t="s">
        <v>34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25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25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25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25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25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25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25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25">
      <c r="A26" s="99" t="s">
        <v>533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30" x14ac:dyDescent="0.25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25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25">
      <c r="B32" s="57"/>
      <c r="C32" s="57"/>
    </row>
    <row r="33" spans="2:4" x14ac:dyDescent="0.25">
      <c r="B33" s="57"/>
      <c r="C33" s="57"/>
      <c r="D33" s="57"/>
    </row>
    <row r="34" spans="2:4" x14ac:dyDescent="0.25">
      <c r="B34" s="57"/>
      <c r="C34" s="57"/>
      <c r="D34" s="57"/>
    </row>
    <row r="35" spans="2:4" x14ac:dyDescent="0.25">
      <c r="B35" s="57"/>
      <c r="C35" s="57"/>
      <c r="D35" s="57"/>
    </row>
    <row r="36" spans="2:4" x14ac:dyDescent="0.25">
      <c r="B36" s="57"/>
      <c r="C36" s="57"/>
      <c r="D36" s="57"/>
    </row>
    <row r="37" spans="2:4" x14ac:dyDescent="0.25">
      <c r="B37" s="57"/>
      <c r="C37" s="57"/>
      <c r="D37" s="57"/>
    </row>
    <row r="38" spans="2:4" x14ac:dyDescent="0.25">
      <c r="B38" s="57"/>
      <c r="C38" s="57"/>
      <c r="D38" s="57"/>
    </row>
    <row r="39" spans="2:4" x14ac:dyDescent="0.25">
      <c r="B39" s="57"/>
      <c r="C39" s="57"/>
      <c r="D39" s="57"/>
    </row>
    <row r="40" spans="2:4" x14ac:dyDescent="0.25">
      <c r="B40" s="57"/>
      <c r="C40" s="57"/>
      <c r="D40" s="57"/>
    </row>
    <row r="41" spans="2:4" x14ac:dyDescent="0.25">
      <c r="B41" s="57"/>
      <c r="C41" s="57"/>
      <c r="D41" s="57"/>
    </row>
    <row r="42" spans="2:4" x14ac:dyDescent="0.25">
      <c r="B42" s="57"/>
      <c r="C42" s="57"/>
      <c r="D42" s="57"/>
    </row>
    <row r="43" spans="2:4" x14ac:dyDescent="0.25">
      <c r="B43" s="57"/>
      <c r="C43" s="57"/>
      <c r="D43" s="57"/>
    </row>
    <row r="45" spans="2:4" x14ac:dyDescent="0.25">
      <c r="B45" s="57"/>
      <c r="C45" s="57"/>
      <c r="D45" s="57"/>
    </row>
    <row r="46" spans="2:4" x14ac:dyDescent="0.25">
      <c r="B46" s="57"/>
      <c r="C46" s="57"/>
      <c r="D46" s="57"/>
    </row>
    <row r="47" spans="2:4" x14ac:dyDescent="0.25">
      <c r="B47" s="57"/>
      <c r="C47" s="57"/>
      <c r="D47" s="57"/>
    </row>
    <row r="48" spans="2:4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B52" s="57"/>
      <c r="C52" s="57"/>
      <c r="D52" s="57"/>
    </row>
    <row r="53" spans="2:4" x14ac:dyDescent="0.25">
      <c r="B53" s="57"/>
      <c r="C53" s="57"/>
      <c r="D53" s="57"/>
    </row>
    <row r="54" spans="2:4" x14ac:dyDescent="0.25">
      <c r="D54" s="57"/>
    </row>
    <row r="55" spans="2:4" x14ac:dyDescent="0.25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30"/>
  <sheetViews>
    <sheetView tabSelected="1" zoomScaleNormal="100" zoomScaleSheetLayoutView="100" workbookViewId="0">
      <selection activeCell="A9" sqref="A9"/>
    </sheetView>
  </sheetViews>
  <sheetFormatPr defaultColWidth="9.140625" defaultRowHeight="15" x14ac:dyDescent="0.25"/>
  <cols>
    <col min="1" max="1" width="45.85546875" customWidth="1"/>
    <col min="2" max="2" width="15.140625" customWidth="1"/>
    <col min="3" max="6" width="12.28515625" customWidth="1"/>
    <col min="7" max="8" width="13.7109375" customWidth="1"/>
    <col min="9" max="9" width="12.28515625" customWidth="1"/>
    <col min="10" max="10" width="10.5703125" bestFit="1" customWidth="1"/>
    <col min="11" max="11" width="14.140625" customWidth="1"/>
    <col min="12" max="12" width="10.5703125" bestFit="1" customWidth="1"/>
  </cols>
  <sheetData>
    <row r="1" spans="1:13" x14ac:dyDescent="0.25">
      <c r="A1" s="20" t="s">
        <v>627</v>
      </c>
    </row>
    <row r="2" spans="1:13" x14ac:dyDescent="0.25">
      <c r="A2" s="244"/>
      <c r="B2" s="245" t="s">
        <v>311</v>
      </c>
      <c r="C2" s="245" t="s">
        <v>312</v>
      </c>
      <c r="D2" s="245" t="s">
        <v>313</v>
      </c>
      <c r="E2" s="245" t="s">
        <v>314</v>
      </c>
      <c r="F2" s="245" t="s">
        <v>315</v>
      </c>
      <c r="G2" s="242" t="s">
        <v>511</v>
      </c>
      <c r="H2" s="243" t="s">
        <v>518</v>
      </c>
    </row>
    <row r="3" spans="1:13" x14ac:dyDescent="0.25">
      <c r="A3" s="244"/>
      <c r="B3" s="245"/>
      <c r="C3" s="245"/>
      <c r="D3" s="245"/>
      <c r="E3" s="245"/>
      <c r="F3" s="245"/>
      <c r="G3" s="242"/>
      <c r="H3" s="243"/>
    </row>
    <row r="4" spans="1:13" x14ac:dyDescent="0.25">
      <c r="A4" s="244"/>
      <c r="B4" s="245"/>
      <c r="C4" s="245"/>
      <c r="D4" s="245"/>
      <c r="E4" s="245"/>
      <c r="F4" s="245"/>
      <c r="G4" s="242"/>
      <c r="H4" s="243"/>
    </row>
    <row r="5" spans="1:13" x14ac:dyDescent="0.25">
      <c r="A5" s="97" t="s">
        <v>410</v>
      </c>
      <c r="B5" s="117">
        <f>SUM(B7,B10)</f>
        <v>7963586</v>
      </c>
      <c r="C5" s="117">
        <f t="shared" ref="C5:H5" si="0">SUM(C7,C10)</f>
        <v>3753868</v>
      </c>
      <c r="D5" s="117">
        <f t="shared" si="0"/>
        <v>4209718</v>
      </c>
      <c r="E5" s="117">
        <f t="shared" si="0"/>
        <v>1637017</v>
      </c>
      <c r="F5" s="117">
        <f t="shared" si="0"/>
        <v>6326569</v>
      </c>
      <c r="G5" s="117">
        <f t="shared" si="0"/>
        <v>2990860</v>
      </c>
      <c r="H5" s="117">
        <f t="shared" si="0"/>
        <v>4972726</v>
      </c>
      <c r="I5" s="60"/>
      <c r="J5" s="68"/>
      <c r="K5" s="68"/>
      <c r="L5" s="60"/>
    </row>
    <row r="6" spans="1:13" x14ac:dyDescent="0.25">
      <c r="A6" s="99"/>
      <c r="B6" s="117"/>
      <c r="C6" s="117"/>
      <c r="D6" s="117"/>
      <c r="E6" s="117"/>
      <c r="F6" s="117"/>
      <c r="G6" s="117"/>
      <c r="H6" s="117"/>
    </row>
    <row r="7" spans="1:13" x14ac:dyDescent="0.25">
      <c r="A7" s="99" t="s">
        <v>14</v>
      </c>
      <c r="B7" s="117">
        <f t="shared" ref="B7:H7" si="1">SUM(B8:B9)</f>
        <v>4463296</v>
      </c>
      <c r="C7" s="117">
        <f t="shared" si="1"/>
        <v>2407448</v>
      </c>
      <c r="D7" s="117">
        <f t="shared" si="1"/>
        <v>2055848</v>
      </c>
      <c r="E7" s="117">
        <f t="shared" si="1"/>
        <v>1069125</v>
      </c>
      <c r="F7" s="117">
        <f t="shared" si="1"/>
        <v>3394171</v>
      </c>
      <c r="G7" s="117">
        <f t="shared" si="1"/>
        <v>1680126</v>
      </c>
      <c r="H7" s="117">
        <f t="shared" si="1"/>
        <v>2783170</v>
      </c>
    </row>
    <row r="8" spans="1:13" x14ac:dyDescent="0.25">
      <c r="A8" s="136" t="s">
        <v>411</v>
      </c>
      <c r="B8" s="104">
        <f>SUM(C8:D8)</f>
        <v>3546352</v>
      </c>
      <c r="C8" s="104">
        <v>1977704</v>
      </c>
      <c r="D8" s="104">
        <v>1568648</v>
      </c>
      <c r="E8" s="104">
        <v>851356</v>
      </c>
      <c r="F8" s="104">
        <v>2694996</v>
      </c>
      <c r="G8" s="104">
        <v>1231582</v>
      </c>
      <c r="H8" s="104">
        <v>2314770</v>
      </c>
      <c r="I8" s="39"/>
    </row>
    <row r="9" spans="1:13" x14ac:dyDescent="0.25">
      <c r="A9" s="99" t="s">
        <v>412</v>
      </c>
      <c r="B9" s="104">
        <f>SUM(C9:D9)</f>
        <v>916944</v>
      </c>
      <c r="C9" s="104">
        <v>429744</v>
      </c>
      <c r="D9" s="104">
        <v>487200</v>
      </c>
      <c r="E9" s="104">
        <v>217769</v>
      </c>
      <c r="F9" s="104">
        <v>699175</v>
      </c>
      <c r="G9" s="104">
        <v>448544</v>
      </c>
      <c r="H9" s="104">
        <v>468400</v>
      </c>
      <c r="I9" s="60"/>
      <c r="J9" s="12"/>
    </row>
    <row r="10" spans="1:13" x14ac:dyDescent="0.25">
      <c r="A10" s="99" t="s">
        <v>17</v>
      </c>
      <c r="B10" s="104">
        <f>SUM(E10:F10)</f>
        <v>3500290</v>
      </c>
      <c r="C10" s="104">
        <v>1346420</v>
      </c>
      <c r="D10" s="104">
        <v>2153870</v>
      </c>
      <c r="E10" s="104">
        <v>567892</v>
      </c>
      <c r="F10" s="104">
        <v>2932398</v>
      </c>
      <c r="G10" s="104">
        <v>1310734</v>
      </c>
      <c r="H10" s="104">
        <v>2189556</v>
      </c>
      <c r="I10" s="60"/>
      <c r="J10" s="60"/>
    </row>
    <row r="11" spans="1:13" x14ac:dyDescent="0.25">
      <c r="A11" s="142"/>
      <c r="B11" s="142"/>
      <c r="C11" s="142"/>
      <c r="D11" s="142"/>
      <c r="E11" s="142"/>
      <c r="F11" s="142"/>
      <c r="G11" s="142"/>
      <c r="H11" s="142"/>
      <c r="I11" s="12"/>
      <c r="J11" s="60"/>
    </row>
    <row r="12" spans="1:13" x14ac:dyDescent="0.25">
      <c r="A12" s="97" t="s">
        <v>413</v>
      </c>
      <c r="B12" s="104">
        <f t="shared" ref="B12:H12" si="2">SUM(B13:B15)</f>
        <v>3288472</v>
      </c>
      <c r="C12" s="104">
        <f t="shared" si="2"/>
        <v>1459070</v>
      </c>
      <c r="D12" s="104">
        <f t="shared" si="2"/>
        <v>1829402</v>
      </c>
      <c r="E12" s="104">
        <f t="shared" si="2"/>
        <v>523341</v>
      </c>
      <c r="F12" s="104">
        <f t="shared" si="2"/>
        <v>2765131</v>
      </c>
      <c r="G12" s="104">
        <f t="shared" si="2"/>
        <v>1713666</v>
      </c>
      <c r="H12" s="104">
        <f t="shared" si="2"/>
        <v>1574806</v>
      </c>
      <c r="J12" s="60"/>
    </row>
    <row r="13" spans="1:13" x14ac:dyDescent="0.25">
      <c r="A13" s="99" t="s">
        <v>412</v>
      </c>
      <c r="B13" s="104">
        <f>SUM(C13:D13)</f>
        <v>916944</v>
      </c>
      <c r="C13" s="104">
        <v>429744</v>
      </c>
      <c r="D13" s="104">
        <v>487200</v>
      </c>
      <c r="E13" s="104">
        <v>217769</v>
      </c>
      <c r="F13" s="104">
        <v>699175</v>
      </c>
      <c r="G13" s="104">
        <v>448544</v>
      </c>
      <c r="H13" s="104">
        <v>468400</v>
      </c>
      <c r="I13" s="73"/>
    </row>
    <row r="14" spans="1:13" x14ac:dyDescent="0.25">
      <c r="A14" s="99" t="s">
        <v>414</v>
      </c>
      <c r="B14" s="104">
        <f>SUM(C14:D14)</f>
        <v>1125425</v>
      </c>
      <c r="C14" s="104">
        <v>586114</v>
      </c>
      <c r="D14" s="104">
        <v>539311</v>
      </c>
      <c r="E14" s="104">
        <v>130144</v>
      </c>
      <c r="F14" s="104">
        <v>995281</v>
      </c>
      <c r="G14" s="104">
        <v>567733</v>
      </c>
      <c r="H14" s="104">
        <v>557692</v>
      </c>
    </row>
    <row r="15" spans="1:13" x14ac:dyDescent="0.25">
      <c r="A15" s="99" t="s">
        <v>415</v>
      </c>
      <c r="B15" s="104">
        <f>SUM(C15:D15)</f>
        <v>1246103</v>
      </c>
      <c r="C15" s="104">
        <v>443212</v>
      </c>
      <c r="D15" s="104">
        <v>802891</v>
      </c>
      <c r="E15" s="104">
        <v>175428</v>
      </c>
      <c r="F15" s="104">
        <v>1070675</v>
      </c>
      <c r="G15" s="104">
        <v>697389</v>
      </c>
      <c r="H15" s="104">
        <v>548714</v>
      </c>
    </row>
    <row r="16" spans="1:13" ht="15" customHeight="1" x14ac:dyDescent="0.25">
      <c r="A16" s="142"/>
      <c r="B16" s="142"/>
      <c r="C16" s="142"/>
      <c r="D16" s="142"/>
      <c r="E16" s="142"/>
      <c r="F16" s="142"/>
      <c r="G16" s="142"/>
      <c r="H16" s="142"/>
      <c r="M16" s="60"/>
    </row>
    <row r="17" spans="1:9" x14ac:dyDescent="0.25">
      <c r="A17" s="99" t="s">
        <v>497</v>
      </c>
      <c r="B17" s="119">
        <f>B7/B5*100</f>
        <v>56.046308786016752</v>
      </c>
      <c r="C17" s="119">
        <f t="shared" ref="C17:H17" si="3">C7/C5*100</f>
        <v>64.132462835667098</v>
      </c>
      <c r="D17" s="119">
        <f t="shared" si="3"/>
        <v>48.835765246033105</v>
      </c>
      <c r="E17" s="119">
        <f t="shared" si="3"/>
        <v>65.309340098484014</v>
      </c>
      <c r="F17" s="119">
        <f t="shared" si="3"/>
        <v>53.649474146255258</v>
      </c>
      <c r="G17" s="119">
        <f t="shared" si="3"/>
        <v>56.175347558896107</v>
      </c>
      <c r="H17" s="119">
        <f t="shared" si="3"/>
        <v>55.968698054145747</v>
      </c>
    </row>
    <row r="18" spans="1:9" x14ac:dyDescent="0.25">
      <c r="A18" s="99" t="s">
        <v>498</v>
      </c>
      <c r="B18" s="119">
        <f>B8/B5*100</f>
        <v>44.532098981539221</v>
      </c>
      <c r="C18" s="119">
        <f t="shared" ref="C18:H18" si="4">C8/C5*100</f>
        <v>52.684431098802619</v>
      </c>
      <c r="D18" s="119">
        <f t="shared" si="4"/>
        <v>37.262543476783954</v>
      </c>
      <c r="E18" s="119">
        <f t="shared" si="4"/>
        <v>52.006546052973178</v>
      </c>
      <c r="F18" s="119">
        <f t="shared" si="4"/>
        <v>42.598065396899962</v>
      </c>
      <c r="G18" s="119">
        <f t="shared" si="4"/>
        <v>41.178189550831533</v>
      </c>
      <c r="H18" s="119">
        <f t="shared" si="4"/>
        <v>46.549317215547369</v>
      </c>
    </row>
    <row r="19" spans="1:9" x14ac:dyDescent="0.25">
      <c r="A19" s="99" t="s">
        <v>499</v>
      </c>
      <c r="B19" s="119">
        <f>B14/B8*100</f>
        <v>31.734723456667584</v>
      </c>
      <c r="C19" s="119">
        <f t="shared" ref="C19:H19" si="5">C14/C8*100</f>
        <v>29.636083053884704</v>
      </c>
      <c r="D19" s="119">
        <f t="shared" si="5"/>
        <v>34.380625863801185</v>
      </c>
      <c r="E19" s="119">
        <f t="shared" si="5"/>
        <v>15.286672085473057</v>
      </c>
      <c r="F19" s="119">
        <f t="shared" si="5"/>
        <v>36.930704164310448</v>
      </c>
      <c r="G19" s="119">
        <f t="shared" si="5"/>
        <v>46.097864372814797</v>
      </c>
      <c r="H19" s="119">
        <f t="shared" si="5"/>
        <v>24.092760835849784</v>
      </c>
    </row>
    <row r="20" spans="1:9" x14ac:dyDescent="0.25">
      <c r="A20" s="99" t="s">
        <v>500</v>
      </c>
      <c r="B20" s="119">
        <f>B9/B7*100</f>
        <v>20.544100144825709</v>
      </c>
      <c r="C20" s="119">
        <f t="shared" ref="C20:H20" si="6">C9/C7*100</f>
        <v>17.850603626745002</v>
      </c>
      <c r="D20" s="119">
        <f t="shared" si="6"/>
        <v>23.698250065179916</v>
      </c>
      <c r="E20" s="119">
        <f t="shared" si="6"/>
        <v>20.368899801239333</v>
      </c>
      <c r="F20" s="119">
        <f t="shared" si="6"/>
        <v>20.599286246921562</v>
      </c>
      <c r="G20" s="119">
        <f t="shared" si="6"/>
        <v>26.697045340647069</v>
      </c>
      <c r="H20" s="119">
        <f t="shared" si="6"/>
        <v>16.829730127875766</v>
      </c>
    </row>
    <row r="21" spans="1:9" ht="30" x14ac:dyDescent="0.25">
      <c r="A21" s="102" t="s">
        <v>501</v>
      </c>
      <c r="B21" s="119">
        <f>(B9+B14)/B7*100</f>
        <v>45.759210233872011</v>
      </c>
      <c r="C21" s="119">
        <f t="shared" ref="C21:H21" si="7">(C9+C14)/C7*100</f>
        <v>42.196466964187806</v>
      </c>
      <c r="D21" s="119">
        <f t="shared" si="7"/>
        <v>49.931269237803569</v>
      </c>
      <c r="E21" s="119">
        <f t="shared" si="7"/>
        <v>32.541844966678354</v>
      </c>
      <c r="F21" s="119">
        <f t="shared" si="7"/>
        <v>49.922528947421917</v>
      </c>
      <c r="G21" s="119">
        <f t="shared" si="7"/>
        <v>60.488141960781519</v>
      </c>
      <c r="H21" s="119">
        <f t="shared" si="7"/>
        <v>36.867744334697484</v>
      </c>
    </row>
    <row r="22" spans="1:9" ht="28.5" customHeight="1" x14ac:dyDescent="0.25">
      <c r="A22" s="102" t="s">
        <v>502</v>
      </c>
      <c r="B22" s="119">
        <f>(B9+B15)/(B7+B15)*100</f>
        <v>37.885721421816903</v>
      </c>
      <c r="C22" s="119">
        <f t="shared" ref="C22:H22" si="8">(C9+C15)/(C7+C15)*100</f>
        <v>30.622943458707809</v>
      </c>
      <c r="D22" s="119">
        <f t="shared" si="8"/>
        <v>45.127974257181222</v>
      </c>
      <c r="E22" s="119">
        <f t="shared" si="8"/>
        <v>31.593431537266792</v>
      </c>
      <c r="F22" s="119">
        <f t="shared" si="8"/>
        <v>39.639665063475874</v>
      </c>
      <c r="G22" s="119">
        <f t="shared" si="8"/>
        <v>48.198770565064784</v>
      </c>
      <c r="H22" s="119">
        <f t="shared" si="8"/>
        <v>30.526693006119061</v>
      </c>
    </row>
    <row r="23" spans="1:9" ht="30" x14ac:dyDescent="0.25">
      <c r="A23" s="102" t="s">
        <v>503</v>
      </c>
      <c r="B23" s="119">
        <f>(B13+B14+B15)/(B15+B7)*100</f>
        <v>57.597515955707422</v>
      </c>
      <c r="C23" s="119">
        <f t="shared" ref="C23:H23" si="9">(C13+C14+C15)/(C15+C7)*100</f>
        <v>51.183585555625712</v>
      </c>
      <c r="D23" s="119">
        <f t="shared" si="9"/>
        <v>63.993320131708423</v>
      </c>
      <c r="E23" s="119">
        <f t="shared" si="9"/>
        <v>42.050519343089448</v>
      </c>
      <c r="F23" s="119">
        <f t="shared" si="9"/>
        <v>61.931161791470522</v>
      </c>
      <c r="G23" s="119">
        <f t="shared" si="9"/>
        <v>72.078031053431829</v>
      </c>
      <c r="H23" s="119">
        <f t="shared" si="9"/>
        <v>47.264730704910498</v>
      </c>
      <c r="I23" s="61"/>
    </row>
    <row r="24" spans="1:9" ht="15" customHeight="1" x14ac:dyDescent="0.25">
      <c r="A24" s="142"/>
      <c r="B24" s="171"/>
      <c r="C24" s="171"/>
      <c r="D24" s="171"/>
      <c r="E24" s="171"/>
      <c r="F24" s="171"/>
      <c r="G24" s="171"/>
      <c r="H24" s="171"/>
    </row>
    <row r="25" spans="1:9" ht="15" customHeight="1" x14ac:dyDescent="0.25">
      <c r="A25" s="99" t="s">
        <v>504</v>
      </c>
      <c r="B25" s="151">
        <v>25.6</v>
      </c>
      <c r="C25" s="151">
        <v>22.3</v>
      </c>
      <c r="D25" s="151">
        <v>29.4</v>
      </c>
      <c r="E25" s="151">
        <v>25.1</v>
      </c>
      <c r="F25" s="151">
        <v>25.8</v>
      </c>
      <c r="G25" s="151">
        <v>35</v>
      </c>
      <c r="H25" s="151">
        <v>21.6</v>
      </c>
    </row>
    <row r="26" spans="1:9" x14ac:dyDescent="0.25">
      <c r="A26" s="99" t="s">
        <v>470</v>
      </c>
      <c r="B26" s="172" t="s">
        <v>575</v>
      </c>
      <c r="C26" s="172" t="s">
        <v>575</v>
      </c>
      <c r="D26" s="172" t="s">
        <v>576</v>
      </c>
      <c r="E26" s="172" t="s">
        <v>594</v>
      </c>
      <c r="F26" s="172" t="s">
        <v>575</v>
      </c>
      <c r="G26" s="172" t="s">
        <v>576</v>
      </c>
      <c r="H26" s="172" t="s">
        <v>575</v>
      </c>
    </row>
    <row r="27" spans="1:9" x14ac:dyDescent="0.25">
      <c r="A27" s="46"/>
      <c r="B27" s="81"/>
      <c r="C27" s="81"/>
      <c r="D27" s="81"/>
      <c r="E27" s="81"/>
      <c r="F27" s="81"/>
      <c r="G27" s="81"/>
      <c r="H27" s="81"/>
    </row>
    <row r="28" spans="1:9" ht="14.25" customHeight="1" x14ac:dyDescent="0.25"/>
    <row r="30" spans="1:9" x14ac:dyDescent="0.25">
      <c r="B30" s="61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2578125" defaultRowHeight="15" x14ac:dyDescent="0.25"/>
  <cols>
    <col min="1" max="1" width="44.28515625" customWidth="1"/>
    <col min="2" max="10" width="10.5703125" customWidth="1"/>
  </cols>
  <sheetData>
    <row r="1" spans="1:12" x14ac:dyDescent="0.25">
      <c r="A1" s="34" t="s">
        <v>654</v>
      </c>
    </row>
    <row r="2" spans="1:12" x14ac:dyDescent="0.25">
      <c r="A2" s="301"/>
      <c r="B2" s="244" t="s">
        <v>77</v>
      </c>
      <c r="C2" s="244"/>
      <c r="D2" s="244"/>
      <c r="E2" s="244" t="s">
        <v>49</v>
      </c>
      <c r="F2" s="244"/>
      <c r="G2" s="244"/>
      <c r="H2" s="244" t="s">
        <v>48</v>
      </c>
      <c r="I2" s="244"/>
      <c r="J2" s="244"/>
      <c r="K2" s="14"/>
      <c r="L2" s="14"/>
    </row>
    <row r="3" spans="1:12" x14ac:dyDescent="0.25">
      <c r="A3" s="301"/>
      <c r="B3" s="96" t="s">
        <v>9</v>
      </c>
      <c r="C3" s="96" t="s">
        <v>46</v>
      </c>
      <c r="D3" s="96" t="s">
        <v>47</v>
      </c>
      <c r="E3" s="96" t="s">
        <v>368</v>
      </c>
      <c r="F3" s="96" t="s">
        <v>46</v>
      </c>
      <c r="G3" s="96" t="s">
        <v>47</v>
      </c>
      <c r="H3" s="96" t="s">
        <v>9</v>
      </c>
      <c r="I3" s="96" t="s">
        <v>46</v>
      </c>
      <c r="J3" s="96" t="s">
        <v>47</v>
      </c>
    </row>
    <row r="4" spans="1:12" s="6" customFormat="1" x14ac:dyDescent="0.25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25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25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25">
      <c r="A8" s="99" t="s">
        <v>25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25">
      <c r="A9" s="99" t="s">
        <v>26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25">
      <c r="A10" s="99" t="s">
        <v>27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25">
      <c r="A11" s="99" t="s">
        <v>28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30" x14ac:dyDescent="0.25">
      <c r="A12" s="102" t="s">
        <v>29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25">
      <c r="A13" s="99" t="s">
        <v>30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25">
      <c r="A14" s="99" t="s">
        <v>31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25">
      <c r="A15" s="99" t="s">
        <v>32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25">
      <c r="A16" s="99" t="s">
        <v>33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25">
      <c r="A17" s="99" t="s">
        <v>34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25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25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25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25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25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25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25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25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2" customHeight="1" x14ac:dyDescent="0.25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25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25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25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25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25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25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25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25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25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25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25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25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25">
      <c r="C49" t="s">
        <v>356</v>
      </c>
      <c r="F49" t="s">
        <v>356</v>
      </c>
      <c r="I49" t="s">
        <v>356</v>
      </c>
    </row>
    <row r="50" spans="1:9" x14ac:dyDescent="0.2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topLeftCell="A11" zoomScaleNormal="100" zoomScaleSheetLayoutView="100" workbookViewId="0">
      <selection activeCell="A3" sqref="A3:J27"/>
    </sheetView>
  </sheetViews>
  <sheetFormatPr defaultColWidth="9.140625" defaultRowHeight="15" x14ac:dyDescent="0.25"/>
  <cols>
    <col min="1" max="1" width="33.85546875" customWidth="1"/>
    <col min="2" max="7" width="11.42578125" customWidth="1"/>
    <col min="8" max="8" width="10.85546875" customWidth="1"/>
  </cols>
  <sheetData>
    <row r="1" spans="1:10" ht="15" customHeight="1" x14ac:dyDescent="0.25">
      <c r="A1" s="33" t="s">
        <v>655</v>
      </c>
      <c r="B1" s="33"/>
      <c r="C1" s="33"/>
      <c r="D1" s="33"/>
      <c r="E1" s="33"/>
      <c r="F1" s="33"/>
      <c r="G1" s="33"/>
      <c r="H1" s="33"/>
    </row>
    <row r="2" spans="1:10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10" x14ac:dyDescent="0.25">
      <c r="A3" s="306"/>
      <c r="B3" s="306" t="s">
        <v>125</v>
      </c>
      <c r="C3" s="306"/>
      <c r="D3" s="306"/>
      <c r="E3" s="306" t="s">
        <v>126</v>
      </c>
      <c r="F3" s="306"/>
      <c r="G3" s="306"/>
      <c r="H3" s="306" t="s">
        <v>127</v>
      </c>
      <c r="I3" s="306"/>
      <c r="J3" s="306"/>
    </row>
    <row r="4" spans="1:10" x14ac:dyDescent="0.25">
      <c r="A4" s="306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</row>
    <row r="5" spans="1:10" x14ac:dyDescent="0.25">
      <c r="A5" s="99" t="s">
        <v>158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25">
      <c r="A6" s="105" t="s">
        <v>374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6" t="s">
        <v>246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25">
      <c r="A8" s="106" t="s">
        <v>247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25">
      <c r="A9" s="106" t="s">
        <v>248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25">
      <c r="A10" s="106" t="s">
        <v>249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25">
      <c r="A11" s="106" t="s">
        <v>494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25">
      <c r="A12" s="105" t="s">
        <v>495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25">
      <c r="A13" s="109" t="s">
        <v>118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25">
      <c r="A14" s="109" t="s">
        <v>78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25">
      <c r="A15" s="109" t="s">
        <v>316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25">
      <c r="A16" s="109" t="s">
        <v>79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25">
      <c r="A17" s="109" t="s">
        <v>317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25">
      <c r="A18" s="105" t="s">
        <v>496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25">
      <c r="A19" s="109" t="s">
        <v>350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25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25">
      <c r="A21" s="109" t="s">
        <v>382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25">
      <c r="A22" s="109" t="s">
        <v>362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25">
      <c r="A23" s="109" t="s">
        <v>50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30" x14ac:dyDescent="0.25">
      <c r="A24" s="112" t="s">
        <v>51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25">
      <c r="A25" s="109" t="s">
        <v>68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30" x14ac:dyDescent="0.25">
      <c r="A26" s="112" t="s">
        <v>69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25">
      <c r="A27" s="109" t="s">
        <v>67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25">
      <c r="B61" s="57"/>
      <c r="C61" s="57"/>
      <c r="D61" s="57"/>
      <c r="F61" s="57"/>
      <c r="G61" s="57"/>
    </row>
    <row r="62" spans="2:10" x14ac:dyDescent="0.25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25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25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25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25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25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25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25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25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25">
      <c r="B71" s="57"/>
      <c r="C71" s="57"/>
      <c r="D71" s="57"/>
      <c r="E71" s="57"/>
      <c r="F71" s="57"/>
      <c r="G71" s="57"/>
      <c r="I71" s="57"/>
    </row>
    <row r="72" spans="2:10" x14ac:dyDescent="0.25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25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topLeftCell="A13" zoomScale="98" zoomScaleNormal="98" workbookViewId="0">
      <selection activeCell="A3" sqref="A3:J27"/>
    </sheetView>
  </sheetViews>
  <sheetFormatPr defaultColWidth="9.140625" defaultRowHeight="15" x14ac:dyDescent="0.25"/>
  <cols>
    <col min="1" max="1" width="38.5703125" customWidth="1"/>
  </cols>
  <sheetData>
    <row r="1" spans="1:15" ht="15" customHeight="1" x14ac:dyDescent="0.25">
      <c r="A1" s="334" t="s">
        <v>656</v>
      </c>
      <c r="B1" s="334"/>
      <c r="C1" s="334"/>
      <c r="D1" s="334"/>
      <c r="E1" s="334"/>
      <c r="F1" s="334"/>
      <c r="G1" s="334"/>
      <c r="H1" s="334"/>
      <c r="I1" s="334"/>
      <c r="J1" s="334"/>
      <c r="M1" s="57"/>
      <c r="N1" s="57"/>
      <c r="O1" s="57"/>
    </row>
    <row r="2" spans="1:15" ht="15" customHeight="1" x14ac:dyDescent="0.25">
      <c r="A2" s="334"/>
      <c r="B2" s="334"/>
      <c r="C2" s="334"/>
      <c r="D2" s="334"/>
      <c r="E2" s="334"/>
      <c r="F2" s="334"/>
      <c r="G2" s="334"/>
      <c r="H2" s="334"/>
      <c r="I2" s="334"/>
      <c r="J2" s="334"/>
      <c r="M2" s="57"/>
      <c r="N2" s="57"/>
      <c r="O2" s="57"/>
    </row>
    <row r="3" spans="1:15" x14ac:dyDescent="0.25">
      <c r="A3" s="306"/>
      <c r="B3" s="306" t="s">
        <v>125</v>
      </c>
      <c r="C3" s="306"/>
      <c r="D3" s="306"/>
      <c r="E3" s="306" t="s">
        <v>126</v>
      </c>
      <c r="F3" s="306"/>
      <c r="G3" s="306"/>
      <c r="H3" s="306" t="s">
        <v>127</v>
      </c>
      <c r="I3" s="306"/>
      <c r="J3" s="306"/>
      <c r="M3" s="57"/>
      <c r="N3" s="57"/>
      <c r="O3" s="57"/>
    </row>
    <row r="4" spans="1:15" x14ac:dyDescent="0.25">
      <c r="A4" s="306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  <c r="M4" s="57"/>
      <c r="N4" s="57"/>
      <c r="O4" s="57"/>
    </row>
    <row r="5" spans="1:15" x14ac:dyDescent="0.25">
      <c r="A5" s="99" t="s">
        <v>158</v>
      </c>
      <c r="B5" s="113" t="s">
        <v>575</v>
      </c>
      <c r="C5" s="113" t="s">
        <v>575</v>
      </c>
      <c r="D5" s="113" t="s">
        <v>576</v>
      </c>
      <c r="E5" s="113" t="s">
        <v>594</v>
      </c>
      <c r="F5" s="113" t="s">
        <v>595</v>
      </c>
      <c r="G5" s="113" t="s">
        <v>596</v>
      </c>
      <c r="H5" s="113" t="s">
        <v>575</v>
      </c>
      <c r="I5" s="113" t="s">
        <v>575</v>
      </c>
      <c r="J5" s="113" t="s">
        <v>576</v>
      </c>
      <c r="K5" s="57"/>
      <c r="M5" s="57"/>
      <c r="N5" s="57"/>
      <c r="O5" s="57"/>
    </row>
    <row r="6" spans="1:15" x14ac:dyDescent="0.25">
      <c r="A6" s="105" t="s">
        <v>520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25">
      <c r="A7" s="114" t="s">
        <v>246</v>
      </c>
      <c r="B7" s="113" t="s">
        <v>576</v>
      </c>
      <c r="C7" s="113" t="s">
        <v>575</v>
      </c>
      <c r="D7" s="113" t="s">
        <v>577</v>
      </c>
      <c r="E7" s="113" t="s">
        <v>577</v>
      </c>
      <c r="F7" s="113" t="s">
        <v>597</v>
      </c>
      <c r="G7" s="113" t="s">
        <v>577</v>
      </c>
      <c r="H7" s="113" t="s">
        <v>576</v>
      </c>
      <c r="I7" s="113" t="s">
        <v>575</v>
      </c>
      <c r="J7" s="113" t="s">
        <v>576</v>
      </c>
      <c r="M7" s="57"/>
      <c r="N7" s="57"/>
      <c r="O7" s="57"/>
    </row>
    <row r="8" spans="1:15" x14ac:dyDescent="0.25">
      <c r="A8" s="114" t="s">
        <v>247</v>
      </c>
      <c r="B8" s="113" t="s">
        <v>575</v>
      </c>
      <c r="C8" s="113" t="s">
        <v>578</v>
      </c>
      <c r="D8" s="113" t="s">
        <v>575</v>
      </c>
      <c r="E8" s="113" t="s">
        <v>598</v>
      </c>
      <c r="F8" s="113" t="s">
        <v>599</v>
      </c>
      <c r="G8" s="113" t="s">
        <v>581</v>
      </c>
      <c r="H8" s="113" t="s">
        <v>575</v>
      </c>
      <c r="I8" s="113" t="s">
        <v>575</v>
      </c>
      <c r="J8" s="113" t="s">
        <v>576</v>
      </c>
      <c r="M8" s="57"/>
      <c r="N8" s="57"/>
      <c r="O8" s="57"/>
    </row>
    <row r="9" spans="1:15" x14ac:dyDescent="0.25">
      <c r="A9" s="114" t="s">
        <v>248</v>
      </c>
      <c r="B9" s="113" t="s">
        <v>575</v>
      </c>
      <c r="C9" s="113" t="s">
        <v>579</v>
      </c>
      <c r="D9" s="113" t="s">
        <v>575</v>
      </c>
      <c r="E9" s="113" t="s">
        <v>600</v>
      </c>
      <c r="F9" s="113" t="s">
        <v>587</v>
      </c>
      <c r="G9" s="113" t="s">
        <v>601</v>
      </c>
      <c r="H9" s="113" t="s">
        <v>575</v>
      </c>
      <c r="I9" s="113" t="s">
        <v>575</v>
      </c>
      <c r="J9" s="113" t="s">
        <v>576</v>
      </c>
      <c r="M9" s="57"/>
      <c r="N9" s="57"/>
      <c r="O9" s="57"/>
    </row>
    <row r="10" spans="1:15" x14ac:dyDescent="0.25">
      <c r="A10" s="114" t="s">
        <v>249</v>
      </c>
      <c r="B10" s="113" t="s">
        <v>575</v>
      </c>
      <c r="C10" s="113" t="s">
        <v>575</v>
      </c>
      <c r="D10" s="113" t="s">
        <v>576</v>
      </c>
      <c r="E10" s="113" t="s">
        <v>593</v>
      </c>
      <c r="F10" s="113" t="s">
        <v>602</v>
      </c>
      <c r="G10" s="113" t="s">
        <v>575</v>
      </c>
      <c r="H10" s="113" t="s">
        <v>576</v>
      </c>
      <c r="I10" s="113" t="s">
        <v>575</v>
      </c>
      <c r="J10" s="113" t="s">
        <v>576</v>
      </c>
      <c r="M10" s="57"/>
      <c r="N10" s="57"/>
      <c r="O10" s="57"/>
    </row>
    <row r="11" spans="1:15" x14ac:dyDescent="0.25">
      <c r="A11" s="114" t="s">
        <v>338</v>
      </c>
      <c r="B11" s="113" t="s">
        <v>576</v>
      </c>
      <c r="C11" s="113" t="s">
        <v>575</v>
      </c>
      <c r="D11" s="113" t="s">
        <v>580</v>
      </c>
      <c r="E11" s="113" t="s">
        <v>603</v>
      </c>
      <c r="F11" s="113" t="s">
        <v>594</v>
      </c>
      <c r="G11" s="113" t="s">
        <v>576</v>
      </c>
      <c r="H11" s="113" t="s">
        <v>576</v>
      </c>
      <c r="I11" s="113" t="s">
        <v>576</v>
      </c>
      <c r="J11" s="113" t="s">
        <v>580</v>
      </c>
      <c r="M11" s="57"/>
      <c r="N11" s="57"/>
      <c r="O11" s="57"/>
    </row>
    <row r="12" spans="1:15" ht="18.75" customHeight="1" x14ac:dyDescent="0.25">
      <c r="A12" s="105" t="s">
        <v>521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25">
      <c r="A13" s="115" t="s">
        <v>118</v>
      </c>
      <c r="B13" s="113" t="s">
        <v>576</v>
      </c>
      <c r="C13" s="113" t="s">
        <v>575</v>
      </c>
      <c r="D13" s="113" t="s">
        <v>576</v>
      </c>
      <c r="E13" s="113" t="s">
        <v>575</v>
      </c>
      <c r="F13" s="113" t="s">
        <v>592</v>
      </c>
      <c r="G13" s="113" t="s">
        <v>575</v>
      </c>
      <c r="H13" s="113" t="s">
        <v>576</v>
      </c>
      <c r="I13" s="113" t="s">
        <v>575</v>
      </c>
      <c r="J13" s="113" t="s">
        <v>576</v>
      </c>
      <c r="M13" s="57"/>
      <c r="N13" s="57"/>
      <c r="O13" s="57"/>
    </row>
    <row r="14" spans="1:15" x14ac:dyDescent="0.25">
      <c r="A14" s="115" t="s">
        <v>78</v>
      </c>
      <c r="B14" s="113" t="s">
        <v>575</v>
      </c>
      <c r="C14" s="113" t="s">
        <v>575</v>
      </c>
      <c r="D14" s="113" t="s">
        <v>576</v>
      </c>
      <c r="E14" s="113" t="s">
        <v>604</v>
      </c>
      <c r="F14" s="113" t="s">
        <v>585</v>
      </c>
      <c r="G14" s="113" t="s">
        <v>576</v>
      </c>
      <c r="H14" s="113" t="s">
        <v>575</v>
      </c>
      <c r="I14" s="113" t="s">
        <v>575</v>
      </c>
      <c r="J14" s="113" t="s">
        <v>576</v>
      </c>
      <c r="M14" t="s">
        <v>356</v>
      </c>
    </row>
    <row r="15" spans="1:15" x14ac:dyDescent="0.25">
      <c r="A15" s="115" t="s">
        <v>316</v>
      </c>
      <c r="B15" s="113" t="s">
        <v>579</v>
      </c>
      <c r="C15" s="113" t="s">
        <v>581</v>
      </c>
      <c r="D15" s="113" t="s">
        <v>582</v>
      </c>
      <c r="E15" s="113" t="s">
        <v>605</v>
      </c>
      <c r="F15" s="113" t="s">
        <v>598</v>
      </c>
      <c r="G15" s="113" t="s">
        <v>597</v>
      </c>
      <c r="H15" s="113" t="s">
        <v>575</v>
      </c>
      <c r="I15" s="113" t="s">
        <v>578</v>
      </c>
      <c r="J15" s="113" t="s">
        <v>576</v>
      </c>
    </row>
    <row r="16" spans="1:15" x14ac:dyDescent="0.25">
      <c r="A16" s="115" t="s">
        <v>79</v>
      </c>
      <c r="B16" s="113" t="s">
        <v>583</v>
      </c>
      <c r="C16" s="113" t="s">
        <v>584</v>
      </c>
      <c r="D16" s="113" t="s">
        <v>585</v>
      </c>
      <c r="E16" s="113" t="s">
        <v>606</v>
      </c>
      <c r="F16" s="113" t="s">
        <v>599</v>
      </c>
      <c r="G16" s="113" t="s">
        <v>584</v>
      </c>
      <c r="H16" s="113" t="s">
        <v>585</v>
      </c>
      <c r="I16" s="113" t="s">
        <v>585</v>
      </c>
      <c r="J16" s="113" t="s">
        <v>612</v>
      </c>
    </row>
    <row r="17" spans="1:10" x14ac:dyDescent="0.25">
      <c r="A17" s="115" t="s">
        <v>317</v>
      </c>
      <c r="B17" s="113" t="s">
        <v>586</v>
      </c>
      <c r="C17" s="113" t="s">
        <v>586</v>
      </c>
      <c r="D17" s="113" t="s">
        <v>586</v>
      </c>
      <c r="E17" s="113" t="s">
        <v>586</v>
      </c>
      <c r="F17" s="113" t="s">
        <v>586</v>
      </c>
      <c r="G17" s="113" t="s">
        <v>586</v>
      </c>
      <c r="H17" s="113" t="s">
        <v>613</v>
      </c>
      <c r="I17" s="113" t="s">
        <v>614</v>
      </c>
      <c r="J17" s="113" t="s">
        <v>590</v>
      </c>
    </row>
    <row r="18" spans="1:10" ht="12.75" customHeight="1" x14ac:dyDescent="0.25">
      <c r="A18" s="105" t="s">
        <v>496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15" t="s">
        <v>63</v>
      </c>
      <c r="B19" s="113" t="s">
        <v>586</v>
      </c>
      <c r="C19" s="113" t="s">
        <v>586</v>
      </c>
      <c r="D19" s="113" t="s">
        <v>586</v>
      </c>
      <c r="E19" s="113" t="s">
        <v>607</v>
      </c>
      <c r="F19" s="113" t="s">
        <v>608</v>
      </c>
      <c r="G19" s="113" t="s">
        <v>586</v>
      </c>
      <c r="H19" s="113" t="s">
        <v>586</v>
      </c>
      <c r="I19" s="113" t="s">
        <v>586</v>
      </c>
      <c r="J19" s="113" t="s">
        <v>615</v>
      </c>
    </row>
    <row r="20" spans="1:10" x14ac:dyDescent="0.25">
      <c r="A20" s="115" t="s">
        <v>64</v>
      </c>
      <c r="B20" s="113" t="s">
        <v>587</v>
      </c>
      <c r="C20" s="113" t="s">
        <v>588</v>
      </c>
      <c r="D20" s="113" t="s">
        <v>589</v>
      </c>
      <c r="E20" s="113" t="s">
        <v>586</v>
      </c>
      <c r="F20" s="113" t="s">
        <v>586</v>
      </c>
      <c r="G20" s="113" t="s">
        <v>586</v>
      </c>
      <c r="H20" s="113" t="s">
        <v>616</v>
      </c>
      <c r="I20" s="113" t="s">
        <v>599</v>
      </c>
      <c r="J20" s="113" t="s">
        <v>583</v>
      </c>
    </row>
    <row r="21" spans="1:10" x14ac:dyDescent="0.25">
      <c r="A21" s="115" t="s">
        <v>65</v>
      </c>
      <c r="B21" s="113" t="s">
        <v>586</v>
      </c>
      <c r="C21" s="113" t="s">
        <v>586</v>
      </c>
      <c r="D21" s="113" t="s">
        <v>586</v>
      </c>
      <c r="E21" s="113" t="s">
        <v>586</v>
      </c>
      <c r="F21" s="113" t="s">
        <v>586</v>
      </c>
      <c r="G21" s="113" t="s">
        <v>586</v>
      </c>
      <c r="H21" s="113" t="s">
        <v>587</v>
      </c>
      <c r="I21" s="113" t="s">
        <v>617</v>
      </c>
      <c r="J21" s="113" t="s">
        <v>587</v>
      </c>
    </row>
    <row r="22" spans="1:10" x14ac:dyDescent="0.25">
      <c r="A22" s="115" t="s">
        <v>66</v>
      </c>
      <c r="B22" s="113" t="s">
        <v>590</v>
      </c>
      <c r="C22" s="113" t="s">
        <v>588</v>
      </c>
      <c r="D22" s="113" t="s">
        <v>590</v>
      </c>
      <c r="E22" s="113" t="s">
        <v>586</v>
      </c>
      <c r="F22" s="113" t="s">
        <v>586</v>
      </c>
      <c r="G22" s="113" t="s">
        <v>586</v>
      </c>
      <c r="H22" s="113" t="s">
        <v>618</v>
      </c>
      <c r="I22" s="113" t="s">
        <v>587</v>
      </c>
      <c r="J22" s="113" t="s">
        <v>618</v>
      </c>
    </row>
    <row r="23" spans="1:10" x14ac:dyDescent="0.25">
      <c r="A23" s="115" t="s">
        <v>50</v>
      </c>
      <c r="B23" s="113" t="s">
        <v>591</v>
      </c>
      <c r="C23" s="113" t="s">
        <v>592</v>
      </c>
      <c r="D23" s="113" t="s">
        <v>581</v>
      </c>
      <c r="E23" s="113" t="s">
        <v>585</v>
      </c>
      <c r="F23" s="113" t="s">
        <v>609</v>
      </c>
      <c r="G23" s="113" t="s">
        <v>610</v>
      </c>
      <c r="H23" s="113" t="s">
        <v>597</v>
      </c>
      <c r="I23" s="113" t="s">
        <v>619</v>
      </c>
      <c r="J23" s="113" t="s">
        <v>620</v>
      </c>
    </row>
    <row r="24" spans="1:10" x14ac:dyDescent="0.25">
      <c r="A24" s="115" t="s">
        <v>51</v>
      </c>
      <c r="B24" s="113" t="s">
        <v>575</v>
      </c>
      <c r="C24" s="113" t="s">
        <v>575</v>
      </c>
      <c r="D24" s="113" t="s">
        <v>575</v>
      </c>
      <c r="E24" s="113" t="s">
        <v>611</v>
      </c>
      <c r="F24" s="113" t="s">
        <v>611</v>
      </c>
      <c r="G24" s="113" t="s">
        <v>590</v>
      </c>
      <c r="H24" s="113" t="s">
        <v>575</v>
      </c>
      <c r="I24" s="113" t="s">
        <v>575</v>
      </c>
      <c r="J24" s="113" t="s">
        <v>575</v>
      </c>
    </row>
    <row r="25" spans="1:10" x14ac:dyDescent="0.25">
      <c r="A25" s="115" t="s">
        <v>68</v>
      </c>
      <c r="B25" s="113" t="s">
        <v>593</v>
      </c>
      <c r="C25" s="113" t="s">
        <v>593</v>
      </c>
      <c r="D25" s="113" t="s">
        <v>581</v>
      </c>
      <c r="E25" s="113" t="s">
        <v>587</v>
      </c>
      <c r="F25" s="113" t="s">
        <v>587</v>
      </c>
      <c r="G25" s="113" t="s">
        <v>585</v>
      </c>
      <c r="H25" s="113" t="s">
        <v>598</v>
      </c>
      <c r="I25" s="113" t="s">
        <v>598</v>
      </c>
      <c r="J25" s="113" t="s">
        <v>592</v>
      </c>
    </row>
    <row r="26" spans="1:10" x14ac:dyDescent="0.25">
      <c r="A26" s="115" t="s">
        <v>69</v>
      </c>
      <c r="B26" s="113" t="s">
        <v>587</v>
      </c>
      <c r="C26" s="113" t="s">
        <v>587</v>
      </c>
      <c r="D26" s="113" t="s">
        <v>586</v>
      </c>
      <c r="E26" s="113" t="s">
        <v>587</v>
      </c>
      <c r="F26" s="113" t="s">
        <v>587</v>
      </c>
      <c r="G26" s="113" t="s">
        <v>586</v>
      </c>
      <c r="H26" s="113">
        <v>100000</v>
      </c>
      <c r="I26" s="113" t="s">
        <v>599</v>
      </c>
      <c r="J26" s="113" t="s">
        <v>599</v>
      </c>
    </row>
    <row r="27" spans="1:10" x14ac:dyDescent="0.25">
      <c r="A27" s="115" t="s">
        <v>67</v>
      </c>
      <c r="B27" s="113" t="s">
        <v>576</v>
      </c>
      <c r="C27" s="113" t="s">
        <v>575</v>
      </c>
      <c r="D27" s="113" t="s">
        <v>576</v>
      </c>
      <c r="E27" s="113" t="s">
        <v>575</v>
      </c>
      <c r="F27" s="113" t="s">
        <v>603</v>
      </c>
      <c r="G27" s="113" t="s">
        <v>582</v>
      </c>
      <c r="H27" s="113" t="s">
        <v>576</v>
      </c>
      <c r="I27" s="113" t="s">
        <v>575</v>
      </c>
      <c r="J27" s="113" t="s">
        <v>576</v>
      </c>
    </row>
    <row r="28" spans="1:10" ht="5.2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A17" sqref="A17:K32"/>
    </sheetView>
  </sheetViews>
  <sheetFormatPr defaultColWidth="9.140625" defaultRowHeight="15" x14ac:dyDescent="0.25"/>
  <cols>
    <col min="1" max="1" width="22.42578125" customWidth="1"/>
    <col min="2" max="2" width="14.85546875" customWidth="1"/>
    <col min="3" max="3" width="9.7109375" customWidth="1"/>
    <col min="4" max="9" width="7.85546875" customWidth="1"/>
    <col min="10" max="10" width="10" customWidth="1"/>
    <col min="11" max="11" width="7.85546875" customWidth="1"/>
  </cols>
  <sheetData>
    <row r="1" spans="1:11" ht="15" customHeight="1" x14ac:dyDescent="0.25">
      <c r="A1" s="335" t="s">
        <v>657</v>
      </c>
      <c r="B1" s="335"/>
      <c r="C1" s="335"/>
      <c r="D1" s="335"/>
      <c r="E1" s="335"/>
      <c r="F1" s="335"/>
      <c r="G1" s="335"/>
      <c r="H1" s="335"/>
      <c r="I1" s="335"/>
    </row>
    <row r="2" spans="1:1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11" x14ac:dyDescent="0.25">
      <c r="A3" s="245"/>
      <c r="B3" s="340" t="s">
        <v>9</v>
      </c>
      <c r="C3" s="300" t="s">
        <v>77</v>
      </c>
      <c r="D3" s="300"/>
      <c r="E3" s="300"/>
      <c r="F3" s="300" t="s">
        <v>49</v>
      </c>
      <c r="G3" s="300"/>
      <c r="H3" s="300"/>
      <c r="I3" s="300" t="s">
        <v>48</v>
      </c>
      <c r="J3" s="300"/>
      <c r="K3" s="300"/>
    </row>
    <row r="4" spans="1:11" x14ac:dyDescent="0.25">
      <c r="A4" s="245"/>
      <c r="B4" s="342"/>
      <c r="C4" s="340" t="s">
        <v>9</v>
      </c>
      <c r="D4" s="340" t="s">
        <v>46</v>
      </c>
      <c r="E4" s="340" t="s">
        <v>47</v>
      </c>
      <c r="F4" s="340" t="s">
        <v>9</v>
      </c>
      <c r="G4" s="340" t="s">
        <v>46</v>
      </c>
      <c r="H4" s="340" t="s">
        <v>47</v>
      </c>
      <c r="I4" s="340" t="s">
        <v>9</v>
      </c>
      <c r="J4" s="340" t="s">
        <v>46</v>
      </c>
      <c r="K4" s="340" t="s">
        <v>47</v>
      </c>
    </row>
    <row r="5" spans="1:11" x14ac:dyDescent="0.25">
      <c r="A5" s="245"/>
      <c r="B5" s="341"/>
      <c r="C5" s="341"/>
      <c r="D5" s="341"/>
      <c r="E5" s="341"/>
      <c r="F5" s="341"/>
      <c r="G5" s="341"/>
      <c r="H5" s="341"/>
      <c r="I5" s="341"/>
      <c r="J5" s="341"/>
      <c r="K5" s="341"/>
    </row>
    <row r="6" spans="1:11" x14ac:dyDescent="0.25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25">
      <c r="A7" s="315"/>
      <c r="B7" s="316"/>
      <c r="C7" s="316"/>
      <c r="D7" s="316"/>
      <c r="E7" s="316"/>
      <c r="F7" s="316"/>
      <c r="G7" s="316"/>
      <c r="H7" s="316"/>
      <c r="I7" s="316"/>
      <c r="J7" s="316"/>
      <c r="K7" s="317"/>
    </row>
    <row r="8" spans="1:11" x14ac:dyDescent="0.25">
      <c r="A8" s="99" t="s">
        <v>143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25">
      <c r="A9" s="99" t="s">
        <v>144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25">
      <c r="A10" s="99" t="s">
        <v>145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25">
      <c r="A11" s="99" t="s">
        <v>146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25">
      <c r="A12" s="99" t="s">
        <v>147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25">
      <c r="A13" s="99" t="s">
        <v>440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5">
      <c r="A15" s="335" t="s">
        <v>658</v>
      </c>
      <c r="B15" s="335"/>
      <c r="C15" s="335"/>
      <c r="D15" s="335"/>
      <c r="E15" s="335"/>
      <c r="F15" s="335"/>
      <c r="G15" s="335"/>
      <c r="H15" s="335"/>
      <c r="I15" s="335"/>
    </row>
    <row r="16" spans="1:11" x14ac:dyDescent="0.25">
      <c r="A16" s="335"/>
      <c r="B16" s="335"/>
      <c r="C16" s="335"/>
      <c r="D16" s="335"/>
      <c r="E16" s="335"/>
      <c r="F16" s="335"/>
      <c r="G16" s="335"/>
      <c r="H16" s="335"/>
      <c r="I16" s="335"/>
    </row>
    <row r="17" spans="1:18" x14ac:dyDescent="0.25">
      <c r="A17" s="343" t="s">
        <v>383</v>
      </c>
      <c r="B17" s="340" t="s">
        <v>9</v>
      </c>
      <c r="C17" s="337" t="s">
        <v>77</v>
      </c>
      <c r="D17" s="338"/>
      <c r="E17" s="339"/>
      <c r="F17" s="337" t="s">
        <v>49</v>
      </c>
      <c r="G17" s="338"/>
      <c r="H17" s="339"/>
      <c r="I17" s="337" t="s">
        <v>48</v>
      </c>
      <c r="J17" s="338"/>
      <c r="K17" s="339"/>
    </row>
    <row r="18" spans="1:18" x14ac:dyDescent="0.25">
      <c r="A18" s="344"/>
      <c r="B18" s="341"/>
      <c r="C18" s="116" t="s">
        <v>9</v>
      </c>
      <c r="D18" s="116" t="s">
        <v>46</v>
      </c>
      <c r="E18" s="116" t="s">
        <v>47</v>
      </c>
      <c r="F18" s="116" t="s">
        <v>9</v>
      </c>
      <c r="G18" s="116" t="s">
        <v>46</v>
      </c>
      <c r="H18" s="116" t="s">
        <v>47</v>
      </c>
      <c r="I18" s="116" t="s">
        <v>9</v>
      </c>
      <c r="J18" s="116" t="s">
        <v>46</v>
      </c>
      <c r="K18" s="116" t="s">
        <v>47</v>
      </c>
    </row>
    <row r="19" spans="1:18" x14ac:dyDescent="0.25">
      <c r="A19" s="99" t="s">
        <v>9</v>
      </c>
      <c r="B19" s="117">
        <v>2561080</v>
      </c>
      <c r="C19" s="99" t="s">
        <v>575</v>
      </c>
      <c r="D19" s="99" t="s">
        <v>575</v>
      </c>
      <c r="E19" s="99" t="s">
        <v>576</v>
      </c>
      <c r="F19" s="99" t="s">
        <v>594</v>
      </c>
      <c r="G19" s="99" t="s">
        <v>595</v>
      </c>
      <c r="H19" s="99" t="s">
        <v>596</v>
      </c>
      <c r="I19" s="99" t="s">
        <v>575</v>
      </c>
      <c r="J19" s="99" t="s">
        <v>575</v>
      </c>
      <c r="K19" s="99" t="s">
        <v>576</v>
      </c>
      <c r="N19" s="57"/>
      <c r="O19" s="57"/>
      <c r="P19" s="57"/>
    </row>
    <row r="20" spans="1:18" x14ac:dyDescent="0.25">
      <c r="A20" s="99" t="s">
        <v>376</v>
      </c>
      <c r="B20" s="113">
        <v>711954</v>
      </c>
      <c r="C20" s="99" t="s">
        <v>621</v>
      </c>
      <c r="D20" s="99" t="s">
        <v>621</v>
      </c>
      <c r="E20" s="99" t="s">
        <v>621</v>
      </c>
      <c r="F20" s="99" t="s">
        <v>624</v>
      </c>
      <c r="G20" s="99" t="s">
        <v>624</v>
      </c>
      <c r="H20" s="99" t="s">
        <v>624</v>
      </c>
      <c r="I20" s="99" t="s">
        <v>621</v>
      </c>
      <c r="J20" s="99" t="s">
        <v>621</v>
      </c>
      <c r="K20" s="99" t="s">
        <v>621</v>
      </c>
      <c r="N20" s="57"/>
      <c r="O20" s="57"/>
      <c r="P20" s="57"/>
    </row>
    <row r="21" spans="1:18" x14ac:dyDescent="0.25">
      <c r="A21" s="99" t="s">
        <v>377</v>
      </c>
      <c r="B21" s="113">
        <v>876027</v>
      </c>
      <c r="C21" s="99" t="s">
        <v>575</v>
      </c>
      <c r="D21" s="99" t="s">
        <v>575</v>
      </c>
      <c r="E21" s="99" t="s">
        <v>575</v>
      </c>
      <c r="F21" s="99" t="s">
        <v>582</v>
      </c>
      <c r="G21" s="99" t="s">
        <v>582</v>
      </c>
      <c r="H21" s="99" t="s">
        <v>582</v>
      </c>
      <c r="I21" s="99" t="s">
        <v>575</v>
      </c>
      <c r="J21" s="99" t="s">
        <v>575</v>
      </c>
      <c r="K21" s="99" t="s">
        <v>575</v>
      </c>
      <c r="N21" s="57"/>
      <c r="P21" s="57"/>
      <c r="Q21" s="57"/>
    </row>
    <row r="22" spans="1:18" x14ac:dyDescent="0.25">
      <c r="A22" s="99" t="s">
        <v>378</v>
      </c>
      <c r="B22" s="113">
        <v>121278</v>
      </c>
      <c r="C22" s="99" t="s">
        <v>579</v>
      </c>
      <c r="D22" s="99" t="s">
        <v>579</v>
      </c>
      <c r="E22" s="99" t="s">
        <v>579</v>
      </c>
      <c r="F22" s="99" t="s">
        <v>597</v>
      </c>
      <c r="G22" s="99" t="s">
        <v>597</v>
      </c>
      <c r="H22" s="99" t="s">
        <v>597</v>
      </c>
      <c r="I22" s="99" t="s">
        <v>579</v>
      </c>
      <c r="J22" s="99" t="s">
        <v>579</v>
      </c>
      <c r="K22" s="99" t="s">
        <v>579</v>
      </c>
    </row>
    <row r="23" spans="1:18" x14ac:dyDescent="0.25">
      <c r="A23" s="99" t="s">
        <v>379</v>
      </c>
      <c r="B23" s="113">
        <v>465923</v>
      </c>
      <c r="C23" s="99" t="s">
        <v>605</v>
      </c>
      <c r="D23" s="99" t="s">
        <v>605</v>
      </c>
      <c r="E23" s="99" t="s">
        <v>605</v>
      </c>
      <c r="F23" s="99" t="s">
        <v>605</v>
      </c>
      <c r="G23" s="99" t="s">
        <v>625</v>
      </c>
      <c r="H23" s="99" t="s">
        <v>605</v>
      </c>
      <c r="I23" s="99" t="s">
        <v>605</v>
      </c>
      <c r="J23" s="99" t="s">
        <v>605</v>
      </c>
      <c r="K23" s="99" t="s">
        <v>581</v>
      </c>
      <c r="P23" s="57"/>
      <c r="Q23" s="57"/>
      <c r="R23" s="57"/>
    </row>
    <row r="24" spans="1:18" x14ac:dyDescent="0.25">
      <c r="A24" s="99" t="s">
        <v>380</v>
      </c>
      <c r="B24" s="113">
        <v>385898</v>
      </c>
      <c r="C24" s="99" t="s">
        <v>622</v>
      </c>
      <c r="D24" s="99" t="s">
        <v>602</v>
      </c>
      <c r="E24" s="99" t="s">
        <v>623</v>
      </c>
      <c r="F24" s="99" t="s">
        <v>586</v>
      </c>
      <c r="G24" s="99" t="s">
        <v>586</v>
      </c>
      <c r="H24" s="99" t="s">
        <v>586</v>
      </c>
      <c r="I24" s="99" t="s">
        <v>587</v>
      </c>
      <c r="J24" s="99" t="s">
        <v>587</v>
      </c>
      <c r="K24" s="99" t="s">
        <v>626</v>
      </c>
      <c r="O24" s="57"/>
      <c r="Q24" s="57"/>
      <c r="R24" s="57"/>
    </row>
    <row r="25" spans="1:18" x14ac:dyDescent="0.25">
      <c r="A25" s="345" t="s">
        <v>384</v>
      </c>
      <c r="B25" s="345" t="s">
        <v>9</v>
      </c>
      <c r="C25" s="336" t="s">
        <v>77</v>
      </c>
      <c r="D25" s="336"/>
      <c r="E25" s="336"/>
      <c r="F25" s="336" t="s">
        <v>49</v>
      </c>
      <c r="G25" s="336"/>
      <c r="H25" s="336"/>
      <c r="I25" s="336" t="s">
        <v>48</v>
      </c>
      <c r="J25" s="336"/>
      <c r="K25" s="336"/>
      <c r="O25" s="57"/>
      <c r="P25" s="57"/>
      <c r="Q25" s="57"/>
      <c r="R25" s="57"/>
    </row>
    <row r="26" spans="1:18" x14ac:dyDescent="0.25">
      <c r="A26" s="345"/>
      <c r="B26" s="345"/>
      <c r="C26" s="121" t="s">
        <v>9</v>
      </c>
      <c r="D26" s="121" t="s">
        <v>46</v>
      </c>
      <c r="E26" s="105" t="s">
        <v>47</v>
      </c>
      <c r="F26" s="121" t="s">
        <v>9</v>
      </c>
      <c r="G26" s="121" t="s">
        <v>46</v>
      </c>
      <c r="H26" s="121" t="s">
        <v>47</v>
      </c>
      <c r="I26" s="121" t="s">
        <v>9</v>
      </c>
      <c r="J26" s="121" t="s">
        <v>46</v>
      </c>
      <c r="K26" s="121" t="s">
        <v>47</v>
      </c>
      <c r="O26" s="57"/>
      <c r="P26" s="57"/>
      <c r="Q26" s="57"/>
      <c r="R26" s="57"/>
    </row>
    <row r="27" spans="1:18" x14ac:dyDescent="0.25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25">
      <c r="A28" s="99" t="s">
        <v>376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25">
      <c r="A29" s="99" t="s">
        <v>377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25">
      <c r="A30" s="99" t="s">
        <v>378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25">
      <c r="A31" s="99" t="s">
        <v>379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25">
      <c r="A32" s="99" t="s">
        <v>380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25">
      <c r="A33" s="28"/>
      <c r="B33" s="28"/>
    </row>
  </sheetData>
  <mergeCells count="27">
    <mergeCell ref="C17:E17"/>
    <mergeCell ref="F17:H17"/>
    <mergeCell ref="A25:A26"/>
    <mergeCell ref="B25:B26"/>
    <mergeCell ref="C25:E25"/>
    <mergeCell ref="F25:H25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A1:I2"/>
    <mergeCell ref="A3:A5"/>
    <mergeCell ref="C3:E3"/>
    <mergeCell ref="F3:H3"/>
    <mergeCell ref="I3:K3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A2" sqref="A2:I12"/>
    </sheetView>
  </sheetViews>
  <sheetFormatPr defaultColWidth="9.140625" defaultRowHeight="15" x14ac:dyDescent="0.25"/>
  <cols>
    <col min="1" max="1" width="25.42578125" customWidth="1"/>
    <col min="2" max="2" width="14.42578125" customWidth="1"/>
    <col min="3" max="7" width="10.85546875" customWidth="1"/>
    <col min="8" max="8" width="13.7109375" bestFit="1" customWidth="1"/>
    <col min="9" max="9" width="15" bestFit="1" customWidth="1"/>
  </cols>
  <sheetData>
    <row r="1" spans="1:14" ht="15.75" x14ac:dyDescent="0.25">
      <c r="A1" s="32" t="s">
        <v>659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25">
      <c r="A2" s="348"/>
      <c r="B2" s="349" t="s">
        <v>522</v>
      </c>
      <c r="C2" s="349" t="s">
        <v>75</v>
      </c>
      <c r="D2" s="349"/>
      <c r="E2" s="349"/>
      <c r="F2" s="349" t="s">
        <v>76</v>
      </c>
      <c r="G2" s="349"/>
      <c r="H2" s="346" t="s">
        <v>543</v>
      </c>
      <c r="I2" s="346" t="s">
        <v>544</v>
      </c>
    </row>
    <row r="3" spans="1:14" ht="15" customHeight="1" x14ac:dyDescent="0.25">
      <c r="A3" s="348"/>
      <c r="B3" s="349"/>
      <c r="C3" s="349"/>
      <c r="D3" s="349"/>
      <c r="E3" s="349"/>
      <c r="F3" s="349"/>
      <c r="G3" s="349"/>
      <c r="H3" s="346"/>
      <c r="I3" s="346"/>
    </row>
    <row r="4" spans="1:14" x14ac:dyDescent="0.25">
      <c r="A4" s="348"/>
      <c r="B4" s="349"/>
      <c r="C4" s="122" t="s">
        <v>9</v>
      </c>
      <c r="D4" s="122" t="s">
        <v>46</v>
      </c>
      <c r="E4" s="122" t="s">
        <v>47</v>
      </c>
      <c r="F4" s="123" t="s">
        <v>49</v>
      </c>
      <c r="G4" s="123" t="s">
        <v>48</v>
      </c>
      <c r="H4" s="346"/>
      <c r="I4" s="346"/>
    </row>
    <row r="5" spans="1:14" x14ac:dyDescent="0.25">
      <c r="A5" s="124" t="s">
        <v>404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25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25">
      <c r="A7" s="347" t="s">
        <v>15</v>
      </c>
      <c r="B7" s="128" t="s">
        <v>246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25">
      <c r="A8" s="347"/>
      <c r="B8" s="128" t="s">
        <v>523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25">
      <c r="A9" s="347" t="s">
        <v>16</v>
      </c>
      <c r="B9" s="128" t="s">
        <v>246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25">
      <c r="A10" s="347"/>
      <c r="B10" s="128" t="s">
        <v>523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25">
      <c r="A11" s="347" t="s">
        <v>121</v>
      </c>
      <c r="B11" s="128" t="s">
        <v>246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25">
      <c r="A12" s="347"/>
      <c r="B12" s="128" t="s">
        <v>523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25">
      <c r="F16" s="60"/>
    </row>
    <row r="17" spans="2:10" x14ac:dyDescent="0.25">
      <c r="C17" s="60"/>
    </row>
    <row r="19" spans="2:10" x14ac:dyDescent="0.25">
      <c r="C19" s="60"/>
    </row>
    <row r="27" spans="2:10" x14ac:dyDescent="0.25">
      <c r="B27" s="57"/>
      <c r="C27" s="57"/>
      <c r="D27" s="57"/>
      <c r="E27" s="57"/>
      <c r="F27" s="57"/>
      <c r="G27" s="57"/>
      <c r="H27" s="57"/>
    </row>
    <row r="28" spans="2:10" x14ac:dyDescent="0.25">
      <c r="B28" s="57"/>
      <c r="C28" s="57"/>
      <c r="D28" s="57"/>
      <c r="E28" s="57"/>
      <c r="F28" s="57"/>
      <c r="G28" s="57"/>
      <c r="H28" s="57"/>
    </row>
    <row r="29" spans="2:10" x14ac:dyDescent="0.25">
      <c r="B29" s="57"/>
      <c r="C29" s="57"/>
      <c r="D29" s="57"/>
      <c r="E29" s="57"/>
      <c r="F29" s="57"/>
      <c r="G29" s="57"/>
      <c r="H29" s="57"/>
      <c r="J29" s="57"/>
    </row>
    <row r="30" spans="2:10" x14ac:dyDescent="0.25">
      <c r="B30" s="57"/>
      <c r="C30" s="57"/>
      <c r="D30" s="57"/>
      <c r="E30" s="57"/>
      <c r="F30" s="57"/>
      <c r="G30" s="57"/>
      <c r="H30" s="57"/>
      <c r="J30" s="57"/>
    </row>
    <row r="31" spans="2:10" x14ac:dyDescent="0.25">
      <c r="B31" s="57"/>
      <c r="C31" s="57"/>
      <c r="D31" s="57"/>
      <c r="E31" s="57"/>
      <c r="F31" s="57"/>
      <c r="G31" s="57"/>
      <c r="H31" s="57"/>
      <c r="J31" s="57"/>
    </row>
    <row r="33" spans="2:11" x14ac:dyDescent="0.25">
      <c r="J33" s="57"/>
    </row>
    <row r="36" spans="2:11" x14ac:dyDescent="0.25"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30" zoomScaleNormal="100" zoomScaleSheetLayoutView="100" workbookViewId="0">
      <selection activeCell="A2" sqref="A2:I43"/>
    </sheetView>
  </sheetViews>
  <sheetFormatPr defaultColWidth="11.42578125" defaultRowHeight="15" x14ac:dyDescent="0.25"/>
  <cols>
    <col min="1" max="1" width="19.5703125" style="95" customWidth="1"/>
    <col min="2" max="3" width="12.85546875" customWidth="1"/>
    <col min="4" max="8" width="13" customWidth="1"/>
    <col min="9" max="9" width="17.5703125" customWidth="1"/>
  </cols>
  <sheetData>
    <row r="1" spans="1:11" ht="28.15" customHeight="1" x14ac:dyDescent="0.25">
      <c r="A1" s="350" t="s">
        <v>660</v>
      </c>
      <c r="B1" s="350"/>
      <c r="C1" s="350"/>
      <c r="D1" s="350"/>
      <c r="E1" s="350"/>
      <c r="F1" s="350"/>
      <c r="G1" s="350"/>
      <c r="H1" s="350"/>
      <c r="I1" s="350"/>
    </row>
    <row r="2" spans="1:11" ht="24" customHeight="1" x14ac:dyDescent="0.25">
      <c r="A2" s="352">
        <v>15</v>
      </c>
      <c r="B2" s="288" t="s">
        <v>9</v>
      </c>
      <c r="C2" s="351" t="s">
        <v>10</v>
      </c>
      <c r="D2" s="351"/>
      <c r="E2" s="351"/>
      <c r="F2" s="351"/>
      <c r="G2" s="288" t="s">
        <v>11</v>
      </c>
      <c r="H2" s="288" t="s">
        <v>381</v>
      </c>
      <c r="I2" s="288" t="s">
        <v>13</v>
      </c>
    </row>
    <row r="3" spans="1:11" ht="16.5" customHeight="1" x14ac:dyDescent="0.25">
      <c r="A3" s="352"/>
      <c r="B3" s="288"/>
      <c r="C3" s="288" t="s">
        <v>14</v>
      </c>
      <c r="D3" s="288" t="s">
        <v>15</v>
      </c>
      <c r="E3" s="288" t="s">
        <v>16</v>
      </c>
      <c r="F3" s="288" t="s">
        <v>17</v>
      </c>
      <c r="G3" s="288"/>
      <c r="H3" s="288"/>
      <c r="I3" s="288"/>
    </row>
    <row r="4" spans="1:11" x14ac:dyDescent="0.25">
      <c r="A4" s="352"/>
      <c r="B4" s="288"/>
      <c r="C4" s="288"/>
      <c r="D4" s="288"/>
      <c r="E4" s="288"/>
      <c r="F4" s="288"/>
      <c r="G4" s="288"/>
      <c r="H4" s="288"/>
      <c r="I4" s="288"/>
      <c r="K4" s="12"/>
    </row>
    <row r="5" spans="1:11" ht="25.5" x14ac:dyDescent="0.25">
      <c r="A5" s="129" t="s">
        <v>405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25">
      <c r="A6" s="353"/>
      <c r="B6" s="354"/>
      <c r="C6" s="354"/>
      <c r="D6" s="354"/>
      <c r="E6" s="354"/>
      <c r="F6" s="354"/>
      <c r="G6" s="354"/>
      <c r="H6" s="354"/>
      <c r="I6" s="355"/>
    </row>
    <row r="7" spans="1:11" x14ac:dyDescent="0.25">
      <c r="A7" s="133" t="s">
        <v>118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25">
      <c r="A8" s="133" t="s">
        <v>78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25">
      <c r="A9" s="133" t="s">
        <v>316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25">
      <c r="A10" s="133" t="s">
        <v>79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25">
      <c r="A11" s="133" t="s">
        <v>317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25">
      <c r="A12" s="353"/>
      <c r="B12" s="354"/>
      <c r="C12" s="354"/>
      <c r="D12" s="354"/>
      <c r="E12" s="354"/>
      <c r="F12" s="354"/>
      <c r="G12" s="354"/>
      <c r="H12" s="354"/>
      <c r="I12" s="355"/>
    </row>
    <row r="13" spans="1:11" ht="25.5" x14ac:dyDescent="0.25">
      <c r="A13" s="129" t="s">
        <v>406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25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25">
      <c r="A15" s="133" t="s">
        <v>118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25">
      <c r="A16" s="133" t="s">
        <v>78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25">
      <c r="A17" s="133" t="s">
        <v>316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25">
      <c r="A18" s="133" t="s">
        <v>79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25">
      <c r="A19" s="133" t="s">
        <v>317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25">
      <c r="A20" s="353"/>
      <c r="B20" s="354"/>
      <c r="C20" s="354"/>
      <c r="D20" s="354"/>
      <c r="E20" s="354"/>
      <c r="F20" s="354"/>
      <c r="G20" s="354"/>
      <c r="H20" s="354"/>
      <c r="I20" s="355"/>
    </row>
    <row r="21" spans="1:9" ht="25.5" x14ac:dyDescent="0.25">
      <c r="A21" s="129" t="s">
        <v>407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25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25">
      <c r="A23" s="133" t="s">
        <v>118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25">
      <c r="A24" s="133" t="s">
        <v>78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25">
      <c r="A25" s="133" t="s">
        <v>316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25">
      <c r="A26" s="133" t="s">
        <v>79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25">
      <c r="A27" s="133" t="s">
        <v>317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" customHeight="1" x14ac:dyDescent="0.25">
      <c r="A28" s="356"/>
      <c r="B28" s="357"/>
      <c r="C28" s="357"/>
      <c r="D28" s="357"/>
      <c r="E28" s="357"/>
      <c r="F28" s="357"/>
      <c r="G28" s="357"/>
      <c r="H28" s="357"/>
      <c r="I28" s="358"/>
    </row>
    <row r="29" spans="1:9" ht="25.5" x14ac:dyDescent="0.25">
      <c r="A29" s="129" t="s">
        <v>408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25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25">
      <c r="A31" s="133" t="s">
        <v>118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25">
      <c r="A32" s="133" t="s">
        <v>78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25">
      <c r="A33" s="133" t="s">
        <v>316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25">
      <c r="A34" s="133" t="s">
        <v>79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25">
      <c r="A35" s="133" t="s">
        <v>317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25">
      <c r="A36" s="356" t="s">
        <v>38</v>
      </c>
      <c r="B36" s="357"/>
      <c r="C36" s="357"/>
      <c r="D36" s="357"/>
      <c r="E36" s="357"/>
      <c r="F36" s="357"/>
      <c r="G36" s="357"/>
      <c r="H36" s="357"/>
      <c r="I36" s="358"/>
    </row>
    <row r="37" spans="1:9" ht="25.5" x14ac:dyDescent="0.25">
      <c r="A37" s="129" t="s">
        <v>409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25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25">
      <c r="A39" s="133" t="s">
        <v>118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25">
      <c r="A40" s="133" t="s">
        <v>78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25">
      <c r="A41" s="133" t="s">
        <v>316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25">
      <c r="A42" s="133" t="s">
        <v>79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25">
      <c r="A43" s="133" t="s">
        <v>317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25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25">
      <c r="E45" s="57"/>
    </row>
    <row r="47" spans="1:9" x14ac:dyDescent="0.25">
      <c r="B47" s="12"/>
      <c r="C47" s="12"/>
      <c r="D47" s="12"/>
      <c r="E47" s="57"/>
      <c r="F47" s="57"/>
    </row>
    <row r="48" spans="1:9" x14ac:dyDescent="0.25">
      <c r="C48" s="57"/>
    </row>
  </sheetData>
  <mergeCells count="16">
    <mergeCell ref="A6:I6"/>
    <mergeCell ref="A12:I12"/>
    <mergeCell ref="A20:I20"/>
    <mergeCell ref="A28:I28"/>
    <mergeCell ref="A36:I36"/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140625" defaultRowHeight="15" x14ac:dyDescent="0.25"/>
  <cols>
    <col min="1" max="1" width="28.42578125" bestFit="1" customWidth="1"/>
    <col min="2" max="7" width="11.42578125" customWidth="1"/>
    <col min="8" max="8" width="10.7109375" customWidth="1"/>
  </cols>
  <sheetData>
    <row r="1" spans="1:12" ht="15" customHeight="1" x14ac:dyDescent="0.25">
      <c r="A1" s="359" t="s">
        <v>661</v>
      </c>
      <c r="B1" s="359"/>
      <c r="C1" s="359"/>
      <c r="D1" s="359"/>
      <c r="E1" s="359"/>
      <c r="F1" s="359"/>
      <c r="G1" s="359"/>
      <c r="H1" s="359"/>
      <c r="I1" s="27"/>
      <c r="J1" s="27"/>
      <c r="K1" s="27"/>
      <c r="L1" s="27"/>
    </row>
    <row r="2" spans="1:12" x14ac:dyDescent="0.25">
      <c r="A2" s="306"/>
      <c r="B2" s="244" t="s">
        <v>77</v>
      </c>
      <c r="C2" s="244"/>
      <c r="D2" s="244"/>
      <c r="E2" s="244" t="s">
        <v>49</v>
      </c>
      <c r="F2" s="360"/>
      <c r="G2" s="244" t="s">
        <v>48</v>
      </c>
      <c r="H2" s="360"/>
    </row>
    <row r="3" spans="1:12" x14ac:dyDescent="0.25">
      <c r="A3" s="306"/>
      <c r="B3" s="96" t="s">
        <v>9</v>
      </c>
      <c r="C3" s="96" t="s">
        <v>46</v>
      </c>
      <c r="D3" s="96" t="s">
        <v>47</v>
      </c>
      <c r="E3" s="96" t="s">
        <v>46</v>
      </c>
      <c r="F3" s="96" t="s">
        <v>47</v>
      </c>
      <c r="G3" s="96" t="s">
        <v>46</v>
      </c>
      <c r="H3" s="96" t="s">
        <v>47</v>
      </c>
    </row>
    <row r="4" spans="1:12" x14ac:dyDescent="0.25">
      <c r="A4" s="99" t="s">
        <v>529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25">
      <c r="A5" s="294"/>
      <c r="B5" s="295"/>
      <c r="C5" s="295"/>
      <c r="D5" s="295"/>
      <c r="E5" s="295"/>
      <c r="F5" s="295"/>
      <c r="G5" s="295"/>
      <c r="H5" s="296"/>
    </row>
    <row r="6" spans="1:12" x14ac:dyDescent="0.25">
      <c r="A6" s="99" t="s">
        <v>463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25">
      <c r="A7" s="99" t="s">
        <v>138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25">
      <c r="A8" s="99" t="s">
        <v>140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25">
      <c r="A9" s="99" t="s">
        <v>139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25">
      <c r="A10" s="99" t="s">
        <v>141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2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25">
      <c r="A12" s="359" t="s">
        <v>662</v>
      </c>
      <c r="B12" s="359"/>
      <c r="C12" s="359"/>
      <c r="D12" s="359"/>
      <c r="E12" s="359"/>
      <c r="F12" s="359"/>
      <c r="G12" s="359"/>
      <c r="H12" s="359"/>
    </row>
    <row r="13" spans="1:12" x14ac:dyDescent="0.25">
      <c r="A13" s="364"/>
      <c r="B13" s="244" t="s">
        <v>77</v>
      </c>
      <c r="C13" s="244"/>
      <c r="D13" s="244"/>
      <c r="E13" s="244" t="s">
        <v>49</v>
      </c>
      <c r="F13" s="360"/>
      <c r="G13" s="244" t="s">
        <v>48</v>
      </c>
      <c r="H13" s="360"/>
    </row>
    <row r="14" spans="1:12" x14ac:dyDescent="0.25">
      <c r="A14" s="365"/>
      <c r="B14" s="96" t="s">
        <v>9</v>
      </c>
      <c r="C14" s="96" t="s">
        <v>46</v>
      </c>
      <c r="D14" s="96" t="s">
        <v>47</v>
      </c>
      <c r="E14" s="96" t="s">
        <v>46</v>
      </c>
      <c r="F14" s="96" t="s">
        <v>47</v>
      </c>
      <c r="G14" s="96" t="s">
        <v>46</v>
      </c>
      <c r="H14" s="96" t="s">
        <v>47</v>
      </c>
    </row>
    <row r="15" spans="1:12" x14ac:dyDescent="0.25">
      <c r="A15" s="99" t="s">
        <v>155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25">
      <c r="A16" s="361"/>
      <c r="B16" s="362"/>
      <c r="C16" s="362"/>
      <c r="D16" s="362"/>
      <c r="E16" s="362"/>
      <c r="F16" s="362"/>
      <c r="G16" s="362"/>
      <c r="H16" s="363"/>
    </row>
    <row r="17" spans="1:12" x14ac:dyDescent="0.25">
      <c r="A17" s="99" t="s">
        <v>463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25">
      <c r="A18" s="99" t="s">
        <v>138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25">
      <c r="A19" s="99" t="s">
        <v>140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25">
      <c r="A20" s="99" t="s">
        <v>139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25">
      <c r="A21" s="99" t="s">
        <v>141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25">
      <c r="A22" s="28"/>
      <c r="B22" s="28"/>
      <c r="C22" s="28"/>
      <c r="D22" s="28"/>
      <c r="E22" s="28"/>
      <c r="F22" s="28"/>
      <c r="G22" s="28"/>
      <c r="H22" s="28"/>
    </row>
    <row r="24" spans="1:12" x14ac:dyDescent="0.25">
      <c r="C24" s="12"/>
    </row>
    <row r="25" spans="1:12" x14ac:dyDescent="0.25">
      <c r="B25" s="57"/>
      <c r="C25" s="57"/>
      <c r="D25" s="57"/>
      <c r="E25" s="57"/>
      <c r="F25" s="57"/>
      <c r="G25" s="57"/>
      <c r="H25" s="57"/>
    </row>
    <row r="26" spans="1:12" x14ac:dyDescent="0.25">
      <c r="B26" s="57"/>
      <c r="C26" s="57"/>
      <c r="D26" s="57"/>
      <c r="E26" s="57"/>
      <c r="F26" s="57"/>
    </row>
    <row r="27" spans="1:12" x14ac:dyDescent="0.25">
      <c r="B27" s="57"/>
      <c r="C27" s="57"/>
      <c r="D27" s="57"/>
      <c r="E27" s="57"/>
      <c r="F27" s="57"/>
      <c r="G27" s="57"/>
      <c r="H27" s="57"/>
      <c r="L27" s="57"/>
    </row>
    <row r="28" spans="1:12" x14ac:dyDescent="0.25">
      <c r="B28" s="57"/>
      <c r="C28" s="57"/>
      <c r="D28" s="57"/>
      <c r="E28" s="57"/>
      <c r="F28" s="57"/>
      <c r="G28" s="57"/>
      <c r="H28" s="57"/>
      <c r="L28" s="57"/>
    </row>
    <row r="29" spans="1:12" x14ac:dyDescent="0.25">
      <c r="B29" s="57"/>
      <c r="C29" s="57"/>
      <c r="D29" s="57"/>
      <c r="E29" s="57"/>
      <c r="F29" s="57"/>
      <c r="G29" s="57"/>
      <c r="H29" s="57"/>
      <c r="L29" s="57"/>
    </row>
    <row r="30" spans="1:12" x14ac:dyDescent="0.25">
      <c r="B30" s="57"/>
      <c r="C30" s="57"/>
      <c r="D30" s="57"/>
      <c r="E30" s="57"/>
      <c r="F30" s="57"/>
      <c r="G30" s="57"/>
      <c r="H30" s="57"/>
      <c r="L30" s="57"/>
    </row>
    <row r="31" spans="1:12" x14ac:dyDescent="0.25">
      <c r="B31" s="57"/>
      <c r="C31" s="57"/>
      <c r="D31" s="57"/>
      <c r="E31" s="57"/>
      <c r="F31" s="57"/>
      <c r="G31" s="57"/>
      <c r="H31" s="57"/>
      <c r="L31" s="57"/>
    </row>
    <row r="32" spans="1:12" x14ac:dyDescent="0.25">
      <c r="B32" s="57"/>
      <c r="C32" s="57"/>
      <c r="D32" s="57"/>
      <c r="E32" s="57"/>
      <c r="F32" s="57"/>
      <c r="G32" s="57"/>
      <c r="H32" s="57"/>
      <c r="L32" s="57"/>
    </row>
    <row r="33" spans="2:12" x14ac:dyDescent="0.25">
      <c r="B33" s="57"/>
      <c r="C33" s="57"/>
      <c r="D33" s="57"/>
      <c r="E33" s="57"/>
      <c r="F33" s="57"/>
      <c r="L33" s="57"/>
    </row>
    <row r="34" spans="2:12" x14ac:dyDescent="0.25">
      <c r="L34" s="57"/>
    </row>
    <row r="35" spans="2:12" x14ac:dyDescent="0.25">
      <c r="L35" s="57"/>
    </row>
  </sheetData>
  <mergeCells count="12">
    <mergeCell ref="A16:H16"/>
    <mergeCell ref="B13:D13"/>
    <mergeCell ref="E13:F13"/>
    <mergeCell ref="G13:H13"/>
    <mergeCell ref="A2:A3"/>
    <mergeCell ref="A5:H5"/>
    <mergeCell ref="A13:A14"/>
    <mergeCell ref="A1:H1"/>
    <mergeCell ref="B2:D2"/>
    <mergeCell ref="E2:F2"/>
    <mergeCell ref="G2:H2"/>
    <mergeCell ref="A12:H12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topLeftCell="A7" zoomScaleNormal="100" zoomScaleSheetLayoutView="100" workbookViewId="0">
      <selection activeCell="A3" sqref="A3:H16"/>
    </sheetView>
  </sheetViews>
  <sheetFormatPr defaultColWidth="9.140625" defaultRowHeight="15" x14ac:dyDescent="0.25"/>
  <cols>
    <col min="1" max="1" width="40.42578125" customWidth="1"/>
    <col min="2" max="8" width="11.42578125" customWidth="1"/>
  </cols>
  <sheetData>
    <row r="1" spans="1:8" ht="15" customHeight="1" x14ac:dyDescent="0.25">
      <c r="A1" s="335" t="s">
        <v>663</v>
      </c>
      <c r="B1" s="335"/>
      <c r="C1" s="335"/>
      <c r="D1" s="335"/>
      <c r="E1" s="335"/>
      <c r="F1" s="335"/>
      <c r="G1" s="335"/>
      <c r="H1" s="335"/>
    </row>
    <row r="2" spans="1:8" x14ac:dyDescent="0.25">
      <c r="A2" s="335"/>
      <c r="B2" s="335"/>
      <c r="C2" s="335"/>
      <c r="D2" s="335"/>
      <c r="E2" s="335"/>
      <c r="F2" s="335"/>
      <c r="G2" s="335"/>
      <c r="H2" s="335"/>
    </row>
    <row r="3" spans="1:8" x14ac:dyDescent="0.25">
      <c r="A3" s="306"/>
      <c r="B3" s="244" t="s">
        <v>77</v>
      </c>
      <c r="C3" s="244"/>
      <c r="D3" s="244"/>
      <c r="E3" s="244" t="s">
        <v>49</v>
      </c>
      <c r="F3" s="360"/>
      <c r="G3" s="244" t="s">
        <v>48</v>
      </c>
      <c r="H3" s="360"/>
    </row>
    <row r="4" spans="1:8" x14ac:dyDescent="0.25">
      <c r="A4" s="306"/>
      <c r="B4" s="250" t="s">
        <v>9</v>
      </c>
      <c r="C4" s="250" t="s">
        <v>46</v>
      </c>
      <c r="D4" s="250" t="s">
        <v>47</v>
      </c>
      <c r="E4" s="250" t="s">
        <v>46</v>
      </c>
      <c r="F4" s="250" t="s">
        <v>47</v>
      </c>
      <c r="G4" s="250" t="s">
        <v>46</v>
      </c>
      <c r="H4" s="250" t="s">
        <v>47</v>
      </c>
    </row>
    <row r="5" spans="1:8" ht="6.75" customHeight="1" x14ac:dyDescent="0.25">
      <c r="A5" s="306"/>
      <c r="B5" s="250"/>
      <c r="C5" s="250"/>
      <c r="D5" s="250"/>
      <c r="E5" s="250"/>
      <c r="F5" s="250"/>
      <c r="G5" s="250"/>
      <c r="H5" s="250"/>
    </row>
    <row r="6" spans="1:8" x14ac:dyDescent="0.25">
      <c r="A6" s="371" t="s">
        <v>373</v>
      </c>
      <c r="B6" s="369">
        <v>1217890</v>
      </c>
      <c r="C6" s="369">
        <v>504465</v>
      </c>
      <c r="D6" s="369">
        <v>713425</v>
      </c>
      <c r="E6" s="369">
        <v>79048</v>
      </c>
      <c r="F6" s="369">
        <v>134258</v>
      </c>
      <c r="G6" s="369">
        <v>425417</v>
      </c>
      <c r="H6" s="369">
        <v>579167</v>
      </c>
    </row>
    <row r="7" spans="1:8" x14ac:dyDescent="0.25">
      <c r="A7" s="371"/>
      <c r="B7" s="370"/>
      <c r="C7" s="370"/>
      <c r="D7" s="370"/>
      <c r="E7" s="370"/>
      <c r="F7" s="370"/>
      <c r="G7" s="370"/>
      <c r="H7" s="370"/>
    </row>
    <row r="8" spans="1:8" x14ac:dyDescent="0.25">
      <c r="A8" s="136" t="s">
        <v>142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25">
      <c r="A9" s="136" t="s">
        <v>156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25">
      <c r="A10" s="136" t="s">
        <v>157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25">
      <c r="A11" s="366"/>
      <c r="B11" s="367"/>
      <c r="C11" s="367"/>
      <c r="D11" s="367"/>
      <c r="E11" s="367"/>
      <c r="F11" s="367"/>
      <c r="G11" s="367"/>
      <c r="H11" s="368"/>
    </row>
    <row r="12" spans="1:8" x14ac:dyDescent="0.25">
      <c r="A12" s="137" t="s">
        <v>118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25">
      <c r="A13" s="137" t="s">
        <v>78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25">
      <c r="A14" s="137" t="s">
        <v>316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25">
      <c r="A15" s="137" t="s">
        <v>79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25">
      <c r="A16" s="137" t="s">
        <v>317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25">
      <c r="I17" s="57"/>
    </row>
    <row r="18" spans="9:9" x14ac:dyDescent="0.25">
      <c r="I18" s="57"/>
    </row>
    <row r="19" spans="9:9" x14ac:dyDescent="0.25">
      <c r="I19" s="57"/>
    </row>
    <row r="21" spans="9:9" x14ac:dyDescent="0.25">
      <c r="I21" s="57"/>
    </row>
  </sheetData>
  <mergeCells count="21"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  <mergeCell ref="A11:H11"/>
    <mergeCell ref="B6:B7"/>
    <mergeCell ref="C6:C7"/>
    <mergeCell ref="D6:D7"/>
    <mergeCell ref="E6:E7"/>
    <mergeCell ref="F6:F7"/>
    <mergeCell ref="H6:H7"/>
    <mergeCell ref="G6:G7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7"/>
  <sheetViews>
    <sheetView view="pageBreakPreview" topLeftCell="A11" zoomScaleNormal="100" zoomScaleSheetLayoutView="100" workbookViewId="0">
      <selection activeCell="A14" sqref="A14:H23"/>
    </sheetView>
  </sheetViews>
  <sheetFormatPr defaultColWidth="9.140625" defaultRowHeight="15" x14ac:dyDescent="0.25"/>
  <cols>
    <col min="1" max="1" width="28" customWidth="1"/>
    <col min="2" max="6" width="10.28515625" customWidth="1"/>
    <col min="7" max="7" width="13.7109375" bestFit="1" customWidth="1"/>
    <col min="8" max="8" width="17.140625" customWidth="1"/>
  </cols>
  <sheetData>
    <row r="1" spans="1:14" ht="15.75" x14ac:dyDescent="0.25">
      <c r="A1" s="50" t="s">
        <v>664</v>
      </c>
    </row>
    <row r="2" spans="1:14" ht="15" customHeight="1" x14ac:dyDescent="0.25">
      <c r="A2" s="373"/>
      <c r="B2" s="372" t="s">
        <v>9</v>
      </c>
      <c r="C2" s="373" t="s">
        <v>75</v>
      </c>
      <c r="D2" s="373"/>
      <c r="E2" s="373" t="s">
        <v>524</v>
      </c>
      <c r="F2" s="373"/>
      <c r="G2" s="374" t="s">
        <v>543</v>
      </c>
      <c r="H2" s="374" t="s">
        <v>544</v>
      </c>
    </row>
    <row r="3" spans="1:14" x14ac:dyDescent="0.25">
      <c r="A3" s="373"/>
      <c r="B3" s="372"/>
      <c r="C3" s="372" t="s">
        <v>46</v>
      </c>
      <c r="D3" s="372" t="s">
        <v>47</v>
      </c>
      <c r="E3" s="372" t="s">
        <v>49</v>
      </c>
      <c r="F3" s="372" t="s">
        <v>48</v>
      </c>
      <c r="G3" s="374"/>
      <c r="H3" s="374"/>
    </row>
    <row r="4" spans="1:14" x14ac:dyDescent="0.25">
      <c r="A4" s="373"/>
      <c r="B4" s="372"/>
      <c r="C4" s="372"/>
      <c r="D4" s="372"/>
      <c r="E4" s="372"/>
      <c r="F4" s="372"/>
      <c r="G4" s="374"/>
      <c r="H4" s="374"/>
    </row>
    <row r="5" spans="1:14" x14ac:dyDescent="0.25">
      <c r="A5" s="139" t="s">
        <v>385</v>
      </c>
      <c r="B5" s="104">
        <v>916944</v>
      </c>
      <c r="C5" s="104">
        <v>429744</v>
      </c>
      <c r="D5" s="104">
        <v>487200</v>
      </c>
      <c r="E5" s="104">
        <v>217769</v>
      </c>
      <c r="F5" s="104">
        <v>699175</v>
      </c>
      <c r="G5" s="104">
        <v>448544</v>
      </c>
      <c r="H5" s="104">
        <v>468400</v>
      </c>
      <c r="L5" s="57"/>
      <c r="M5" s="57"/>
    </row>
    <row r="6" spans="1:14" x14ac:dyDescent="0.25">
      <c r="A6" s="373"/>
      <c r="B6" s="373"/>
      <c r="C6" s="373"/>
      <c r="D6" s="373"/>
      <c r="E6" s="373"/>
      <c r="F6" s="373"/>
      <c r="G6" s="373"/>
      <c r="H6" s="373"/>
    </row>
    <row r="7" spans="1:14" x14ac:dyDescent="0.25">
      <c r="A7" s="140" t="s">
        <v>246</v>
      </c>
      <c r="B7" s="104">
        <v>281998</v>
      </c>
      <c r="C7" s="104">
        <v>139811</v>
      </c>
      <c r="D7" s="104">
        <v>142187</v>
      </c>
      <c r="E7" s="104">
        <v>54975</v>
      </c>
      <c r="F7" s="104">
        <v>227023</v>
      </c>
      <c r="G7" s="104">
        <v>116234</v>
      </c>
      <c r="H7" s="104">
        <v>165764</v>
      </c>
      <c r="I7" s="57"/>
      <c r="L7" s="12"/>
      <c r="M7" s="57"/>
      <c r="N7" s="57"/>
    </row>
    <row r="8" spans="1:14" x14ac:dyDescent="0.25">
      <c r="A8" s="140" t="s">
        <v>247</v>
      </c>
      <c r="B8" s="104">
        <v>287349</v>
      </c>
      <c r="C8" s="104">
        <v>123019</v>
      </c>
      <c r="D8" s="104">
        <v>164330</v>
      </c>
      <c r="E8" s="104">
        <v>83045</v>
      </c>
      <c r="F8" s="104">
        <v>204304</v>
      </c>
      <c r="G8" s="104">
        <v>123055</v>
      </c>
      <c r="H8" s="104">
        <v>164294</v>
      </c>
      <c r="L8" s="57"/>
      <c r="M8" s="57"/>
      <c r="N8" s="57"/>
    </row>
    <row r="9" spans="1:14" x14ac:dyDescent="0.25">
      <c r="A9" s="140" t="s">
        <v>248</v>
      </c>
      <c r="B9" s="104">
        <v>292406</v>
      </c>
      <c r="C9" s="104">
        <v>135460</v>
      </c>
      <c r="D9" s="104">
        <v>156946</v>
      </c>
      <c r="E9" s="104">
        <v>68757</v>
      </c>
      <c r="F9" s="104">
        <v>223650</v>
      </c>
      <c r="G9" s="104">
        <v>170507</v>
      </c>
      <c r="H9" s="104">
        <v>121899</v>
      </c>
      <c r="L9" s="57"/>
      <c r="M9" s="57"/>
      <c r="N9" s="57"/>
    </row>
    <row r="10" spans="1:14" x14ac:dyDescent="0.25">
      <c r="A10" s="140" t="s">
        <v>249</v>
      </c>
      <c r="B10" s="104">
        <v>45895</v>
      </c>
      <c r="C10" s="104">
        <v>26531</v>
      </c>
      <c r="D10" s="104">
        <v>19364</v>
      </c>
      <c r="E10" s="104">
        <v>9838</v>
      </c>
      <c r="F10" s="104">
        <v>36058</v>
      </c>
      <c r="G10" s="104">
        <v>32199</v>
      </c>
      <c r="H10" s="104">
        <v>13696</v>
      </c>
      <c r="L10" s="57"/>
      <c r="M10" s="57"/>
      <c r="N10" s="57"/>
    </row>
    <row r="11" spans="1:14" x14ac:dyDescent="0.25">
      <c r="A11" s="140" t="s">
        <v>338</v>
      </c>
      <c r="B11" s="104">
        <v>9296</v>
      </c>
      <c r="C11" s="104">
        <v>4923</v>
      </c>
      <c r="D11" s="104">
        <v>4372</v>
      </c>
      <c r="E11" s="104">
        <v>1155</v>
      </c>
      <c r="F11" s="104">
        <v>8141</v>
      </c>
      <c r="G11" s="104">
        <v>6549</v>
      </c>
      <c r="H11" s="104">
        <v>2747</v>
      </c>
      <c r="L11" s="57"/>
      <c r="M11" s="57"/>
      <c r="N11" s="57"/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ht="15.75" x14ac:dyDescent="0.25">
      <c r="A13" s="47" t="s">
        <v>665</v>
      </c>
      <c r="N13" s="57"/>
    </row>
    <row r="14" spans="1:14" ht="15" customHeight="1" x14ac:dyDescent="0.25">
      <c r="A14" s="373"/>
      <c r="B14" s="372" t="s">
        <v>9</v>
      </c>
      <c r="C14" s="373" t="s">
        <v>525</v>
      </c>
      <c r="D14" s="373"/>
      <c r="E14" s="373" t="s">
        <v>524</v>
      </c>
      <c r="F14" s="373"/>
      <c r="G14" s="374" t="s">
        <v>543</v>
      </c>
      <c r="H14" s="374" t="s">
        <v>544</v>
      </c>
    </row>
    <row r="15" spans="1:14" x14ac:dyDescent="0.25">
      <c r="A15" s="373"/>
      <c r="B15" s="372"/>
      <c r="C15" s="372" t="s">
        <v>46</v>
      </c>
      <c r="D15" s="372" t="s">
        <v>47</v>
      </c>
      <c r="E15" s="372" t="s">
        <v>49</v>
      </c>
      <c r="F15" s="372" t="s">
        <v>48</v>
      </c>
      <c r="G15" s="374"/>
      <c r="H15" s="374"/>
    </row>
    <row r="16" spans="1:14" x14ac:dyDescent="0.25">
      <c r="A16" s="373"/>
      <c r="B16" s="372"/>
      <c r="C16" s="372"/>
      <c r="D16" s="372"/>
      <c r="E16" s="372"/>
      <c r="F16" s="372"/>
      <c r="G16" s="374"/>
      <c r="H16" s="374"/>
    </row>
    <row r="17" spans="1:13" x14ac:dyDescent="0.25">
      <c r="A17" s="139" t="s">
        <v>385</v>
      </c>
      <c r="B17" s="104">
        <v>916944</v>
      </c>
      <c r="C17" s="104">
        <v>429744</v>
      </c>
      <c r="D17" s="104">
        <v>487200</v>
      </c>
      <c r="E17" s="104">
        <v>217769</v>
      </c>
      <c r="F17" s="104">
        <v>699175</v>
      </c>
      <c r="G17" s="104">
        <v>448544</v>
      </c>
      <c r="H17" s="104">
        <v>468400</v>
      </c>
    </row>
    <row r="18" spans="1:13" x14ac:dyDescent="0.25">
      <c r="A18" s="373"/>
      <c r="B18" s="373"/>
      <c r="C18" s="373"/>
      <c r="D18" s="373"/>
      <c r="E18" s="373"/>
      <c r="F18" s="373"/>
      <c r="G18" s="373"/>
      <c r="H18" s="373"/>
    </row>
    <row r="19" spans="1:13" x14ac:dyDescent="0.25">
      <c r="A19" s="140" t="s">
        <v>118</v>
      </c>
      <c r="B19" s="104">
        <v>362983</v>
      </c>
      <c r="C19" s="104">
        <v>173859</v>
      </c>
      <c r="D19" s="104">
        <v>189123</v>
      </c>
      <c r="E19" s="104">
        <v>34580</v>
      </c>
      <c r="F19" s="104">
        <v>328402</v>
      </c>
      <c r="G19" s="104">
        <v>208142</v>
      </c>
      <c r="H19" s="104">
        <v>154840</v>
      </c>
      <c r="J19" s="57"/>
    </row>
    <row r="20" spans="1:13" x14ac:dyDescent="0.25">
      <c r="A20" s="140" t="s">
        <v>78</v>
      </c>
      <c r="B20" s="104">
        <v>282708</v>
      </c>
      <c r="C20" s="104">
        <v>133000</v>
      </c>
      <c r="D20" s="104">
        <v>149708</v>
      </c>
      <c r="E20" s="104">
        <v>47556</v>
      </c>
      <c r="F20" s="104">
        <v>235151</v>
      </c>
      <c r="G20" s="104">
        <v>159300</v>
      </c>
      <c r="H20" s="104">
        <v>123408</v>
      </c>
    </row>
    <row r="21" spans="1:13" x14ac:dyDescent="0.25">
      <c r="A21" s="140" t="s">
        <v>316</v>
      </c>
      <c r="B21" s="104">
        <v>68563</v>
      </c>
      <c r="C21" s="104">
        <v>29476</v>
      </c>
      <c r="D21" s="104">
        <v>39087</v>
      </c>
      <c r="E21" s="104">
        <v>23654</v>
      </c>
      <c r="F21" s="104">
        <v>44909</v>
      </c>
      <c r="G21" s="104">
        <v>27647</v>
      </c>
      <c r="H21" s="104">
        <v>40916</v>
      </c>
    </row>
    <row r="22" spans="1:13" x14ac:dyDescent="0.25">
      <c r="A22" s="140" t="s">
        <v>79</v>
      </c>
      <c r="B22" s="104">
        <v>151494</v>
      </c>
      <c r="C22" s="104">
        <v>68537</v>
      </c>
      <c r="D22" s="104">
        <v>82957</v>
      </c>
      <c r="E22" s="104">
        <v>74449</v>
      </c>
      <c r="F22" s="104">
        <v>77045</v>
      </c>
      <c r="G22" s="104">
        <v>45907</v>
      </c>
      <c r="H22" s="104">
        <v>105586</v>
      </c>
    </row>
    <row r="23" spans="1:13" x14ac:dyDescent="0.25">
      <c r="A23" s="140" t="s">
        <v>317</v>
      </c>
      <c r="B23" s="104">
        <v>51197</v>
      </c>
      <c r="C23" s="104">
        <v>24872</v>
      </c>
      <c r="D23" s="104">
        <v>26325</v>
      </c>
      <c r="E23" s="104">
        <v>37530</v>
      </c>
      <c r="F23" s="104">
        <v>13667</v>
      </c>
      <c r="G23" s="104">
        <v>7547</v>
      </c>
      <c r="H23" s="104">
        <v>43650</v>
      </c>
    </row>
    <row r="24" spans="1:13" x14ac:dyDescent="0.25">
      <c r="A24" s="1"/>
      <c r="B24" s="1"/>
      <c r="C24" s="1"/>
      <c r="D24" s="1"/>
      <c r="E24" s="1"/>
      <c r="F24" s="1"/>
      <c r="G24" s="1"/>
      <c r="H24" s="1"/>
    </row>
    <row r="27" spans="1:13" x14ac:dyDescent="0.25">
      <c r="B27" s="57"/>
      <c r="C27" s="57"/>
      <c r="D27" s="57"/>
      <c r="E27" s="57"/>
      <c r="F27" s="57"/>
      <c r="G27" s="57"/>
      <c r="H27" s="57"/>
    </row>
    <row r="29" spans="1:13" x14ac:dyDescent="0.25">
      <c r="B29" s="57"/>
      <c r="C29" s="57"/>
      <c r="D29" s="57"/>
      <c r="E29" s="57"/>
      <c r="F29" s="57"/>
      <c r="G29" s="57"/>
      <c r="H29" s="57"/>
      <c r="M29" s="57"/>
    </row>
    <row r="30" spans="1:13" x14ac:dyDescent="0.25">
      <c r="B30" s="57"/>
      <c r="C30" s="57"/>
      <c r="D30" s="57"/>
      <c r="E30" s="57"/>
      <c r="F30" s="57"/>
      <c r="G30" s="57"/>
      <c r="H30" s="57"/>
      <c r="M30" s="57"/>
    </row>
    <row r="31" spans="1:13" x14ac:dyDescent="0.25">
      <c r="B31" s="57"/>
      <c r="C31" s="57"/>
      <c r="D31" s="57"/>
      <c r="E31" s="57"/>
      <c r="F31" s="57"/>
      <c r="G31" s="57"/>
      <c r="H31" s="57"/>
      <c r="M31" s="57"/>
    </row>
    <row r="32" spans="1:13" x14ac:dyDescent="0.25">
      <c r="B32" s="57"/>
      <c r="C32" s="57"/>
      <c r="D32" s="57"/>
      <c r="E32" s="57"/>
      <c r="F32" s="57"/>
      <c r="G32" s="57"/>
      <c r="H32" s="57"/>
      <c r="M32" s="57"/>
    </row>
    <row r="33" spans="2:13" x14ac:dyDescent="0.25">
      <c r="B33" s="57"/>
      <c r="C33" s="57"/>
      <c r="D33" s="57"/>
      <c r="E33" s="57"/>
      <c r="F33" s="57"/>
      <c r="G33" s="57"/>
      <c r="H33" s="57"/>
      <c r="M33" s="57"/>
    </row>
    <row r="34" spans="2:13" x14ac:dyDescent="0.25">
      <c r="E34" s="57"/>
      <c r="F34" s="57"/>
    </row>
    <row r="35" spans="2:13" x14ac:dyDescent="0.25">
      <c r="M35" s="57"/>
    </row>
    <row r="37" spans="2:13" x14ac:dyDescent="0.25">
      <c r="H37" s="57"/>
    </row>
  </sheetData>
  <mergeCells count="22"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  <mergeCell ref="E3:E4"/>
    <mergeCell ref="C14:D14"/>
    <mergeCell ref="A2:A4"/>
    <mergeCell ref="B2:B4"/>
    <mergeCell ref="C3:C4"/>
    <mergeCell ref="D3:D4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5"/>
  <sheetViews>
    <sheetView topLeftCell="A13" zoomScaleNormal="100" zoomScaleSheetLayoutView="100" workbookViewId="0">
      <selection activeCell="A16" sqref="A16:H17"/>
    </sheetView>
  </sheetViews>
  <sheetFormatPr defaultColWidth="9.140625" defaultRowHeight="15" x14ac:dyDescent="0.25"/>
  <cols>
    <col min="1" max="1" width="48.7109375" customWidth="1"/>
    <col min="2" max="6" width="11.5703125" bestFit="1" customWidth="1"/>
    <col min="7" max="7" width="13.85546875" bestFit="1" customWidth="1"/>
    <col min="8" max="8" width="15.140625" bestFit="1" customWidth="1"/>
  </cols>
  <sheetData>
    <row r="1" spans="1:10" x14ac:dyDescent="0.25">
      <c r="A1" s="36" t="s">
        <v>666</v>
      </c>
    </row>
    <row r="2" spans="1:10" ht="15" customHeight="1" x14ac:dyDescent="0.25">
      <c r="A2" s="376"/>
      <c r="B2" s="372" t="s">
        <v>9</v>
      </c>
      <c r="C2" s="372" t="s">
        <v>46</v>
      </c>
      <c r="D2" s="372" t="s">
        <v>47</v>
      </c>
      <c r="E2" s="372" t="s">
        <v>49</v>
      </c>
      <c r="F2" s="372" t="s">
        <v>48</v>
      </c>
      <c r="G2" s="374" t="s">
        <v>543</v>
      </c>
      <c r="H2" s="374" t="s">
        <v>544</v>
      </c>
    </row>
    <row r="3" spans="1:10" x14ac:dyDescent="0.25">
      <c r="A3" s="376"/>
      <c r="B3" s="372"/>
      <c r="C3" s="372"/>
      <c r="D3" s="372"/>
      <c r="E3" s="372"/>
      <c r="F3" s="372"/>
      <c r="G3" s="374"/>
      <c r="H3" s="374"/>
    </row>
    <row r="4" spans="1:10" x14ac:dyDescent="0.25">
      <c r="A4" s="376"/>
      <c r="B4" s="372"/>
      <c r="C4" s="372"/>
      <c r="D4" s="372"/>
      <c r="E4" s="372"/>
      <c r="F4" s="372"/>
      <c r="G4" s="374"/>
      <c r="H4" s="374"/>
    </row>
    <row r="5" spans="1:10" x14ac:dyDescent="0.25">
      <c r="A5" s="139" t="s">
        <v>464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25">
      <c r="A6" s="376"/>
      <c r="B6" s="376"/>
      <c r="C6" s="376"/>
      <c r="D6" s="376"/>
      <c r="E6" s="376"/>
      <c r="F6" s="376"/>
      <c r="G6" s="376"/>
      <c r="H6" s="376"/>
    </row>
    <row r="7" spans="1:10" ht="31.5" customHeight="1" x14ac:dyDescent="0.25">
      <c r="A7" s="141" t="s">
        <v>344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25">
      <c r="A8" s="141" t="s">
        <v>345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25">
      <c r="A9" s="141" t="s">
        <v>346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30" x14ac:dyDescent="0.25">
      <c r="A10" s="141" t="s">
        <v>224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25">
      <c r="A11" s="141" t="s">
        <v>347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25">
      <c r="A12" s="141" t="s">
        <v>225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30" x14ac:dyDescent="0.25">
      <c r="A13" s="141" t="s">
        <v>348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25">
      <c r="A14" s="141" t="s">
        <v>349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25">
      <c r="A15" s="142"/>
      <c r="B15" s="142"/>
      <c r="C15" s="142"/>
      <c r="D15" s="142"/>
      <c r="E15" s="142"/>
      <c r="F15" s="142"/>
      <c r="G15" s="142"/>
      <c r="H15" s="142"/>
    </row>
    <row r="16" spans="1:10" x14ac:dyDescent="0.25">
      <c r="A16" s="375" t="s">
        <v>481</v>
      </c>
      <c r="B16" s="375"/>
      <c r="C16" s="375"/>
      <c r="D16" s="375"/>
      <c r="E16" s="375"/>
      <c r="F16" s="375"/>
      <c r="G16" s="375"/>
      <c r="H16" s="375"/>
    </row>
    <row r="17" spans="1:8" x14ac:dyDescent="0.25">
      <c r="A17" s="375"/>
      <c r="B17" s="375"/>
      <c r="C17" s="375"/>
      <c r="D17" s="375"/>
      <c r="E17" s="375"/>
      <c r="F17" s="375"/>
      <c r="G17" s="375"/>
      <c r="H17" s="375"/>
    </row>
    <row r="18" spans="1:8" ht="6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7" t="s">
        <v>667</v>
      </c>
    </row>
    <row r="20" spans="1:8" ht="15" customHeight="1" x14ac:dyDescent="0.25">
      <c r="A20" s="376"/>
      <c r="B20" s="372" t="s">
        <v>9</v>
      </c>
      <c r="C20" s="372" t="s">
        <v>46</v>
      </c>
      <c r="D20" s="372" t="s">
        <v>47</v>
      </c>
      <c r="E20" s="372" t="s">
        <v>49</v>
      </c>
      <c r="F20" s="372" t="s">
        <v>48</v>
      </c>
      <c r="G20" s="374" t="s">
        <v>543</v>
      </c>
      <c r="H20" s="374" t="s">
        <v>544</v>
      </c>
    </row>
    <row r="21" spans="1:8" x14ac:dyDescent="0.25">
      <c r="A21" s="376"/>
      <c r="B21" s="372"/>
      <c r="C21" s="372"/>
      <c r="D21" s="372"/>
      <c r="E21" s="372"/>
      <c r="F21" s="372"/>
      <c r="G21" s="374"/>
      <c r="H21" s="374"/>
    </row>
    <row r="22" spans="1:8" x14ac:dyDescent="0.25">
      <c r="A22" s="376"/>
      <c r="B22" s="372"/>
      <c r="C22" s="372"/>
      <c r="D22" s="372"/>
      <c r="E22" s="372"/>
      <c r="F22" s="372"/>
      <c r="G22" s="374"/>
      <c r="H22" s="374"/>
    </row>
    <row r="23" spans="1:8" x14ac:dyDescent="0.25">
      <c r="A23" s="143" t="s">
        <v>385</v>
      </c>
      <c r="B23" s="104">
        <v>892022</v>
      </c>
      <c r="C23" s="104">
        <v>419751</v>
      </c>
      <c r="D23" s="104">
        <v>472271</v>
      </c>
      <c r="E23" s="104">
        <v>212699</v>
      </c>
      <c r="F23" s="104">
        <v>679324</v>
      </c>
      <c r="G23" s="104">
        <v>435708</v>
      </c>
      <c r="H23" s="104">
        <v>456314</v>
      </c>
    </row>
    <row r="24" spans="1:8" x14ac:dyDescent="0.25">
      <c r="A24" s="376"/>
      <c r="B24" s="376"/>
      <c r="C24" s="376"/>
      <c r="D24" s="376"/>
      <c r="E24" s="376"/>
      <c r="F24" s="376"/>
      <c r="G24" s="376"/>
      <c r="H24" s="376"/>
    </row>
    <row r="25" spans="1:8" x14ac:dyDescent="0.25">
      <c r="A25" s="99" t="s">
        <v>465</v>
      </c>
      <c r="B25" s="104">
        <v>436098</v>
      </c>
      <c r="C25" s="104">
        <v>220266</v>
      </c>
      <c r="D25" s="104">
        <v>215833</v>
      </c>
      <c r="E25" s="104">
        <v>63094</v>
      </c>
      <c r="F25" s="104">
        <v>373004</v>
      </c>
      <c r="G25" s="104">
        <v>220266</v>
      </c>
      <c r="H25" s="104">
        <v>215833</v>
      </c>
    </row>
    <row r="26" spans="1:8" x14ac:dyDescent="0.25">
      <c r="A26" s="99" t="s">
        <v>466</v>
      </c>
      <c r="B26" s="104">
        <v>196656</v>
      </c>
      <c r="C26" s="104">
        <v>88051</v>
      </c>
      <c r="D26" s="104">
        <v>108605</v>
      </c>
      <c r="E26" s="104">
        <v>48622</v>
      </c>
      <c r="F26" s="104">
        <v>148034</v>
      </c>
      <c r="G26" s="104">
        <v>88051</v>
      </c>
      <c r="H26" s="104">
        <v>108605</v>
      </c>
    </row>
    <row r="27" spans="1:8" x14ac:dyDescent="0.25">
      <c r="A27" s="99" t="s">
        <v>467</v>
      </c>
      <c r="B27" s="104">
        <v>84662</v>
      </c>
      <c r="C27" s="104">
        <v>42212</v>
      </c>
      <c r="D27" s="104">
        <v>42449</v>
      </c>
      <c r="E27" s="104">
        <v>25940</v>
      </c>
      <c r="F27" s="104">
        <v>58721</v>
      </c>
      <c r="G27" s="104">
        <v>42212</v>
      </c>
      <c r="H27" s="104">
        <v>42449</v>
      </c>
    </row>
    <row r="28" spans="1:8" x14ac:dyDescent="0.25">
      <c r="A28" s="99" t="s">
        <v>468</v>
      </c>
      <c r="B28" s="104">
        <v>80236</v>
      </c>
      <c r="C28" s="104">
        <v>33345</v>
      </c>
      <c r="D28" s="104">
        <v>46891</v>
      </c>
      <c r="E28" s="104">
        <v>30988</v>
      </c>
      <c r="F28" s="104">
        <v>49248</v>
      </c>
      <c r="G28" s="104">
        <v>33345</v>
      </c>
      <c r="H28" s="104">
        <v>46891</v>
      </c>
    </row>
    <row r="29" spans="1:8" x14ac:dyDescent="0.25">
      <c r="A29" s="99" t="s">
        <v>469</v>
      </c>
      <c r="B29" s="104">
        <v>94371</v>
      </c>
      <c r="C29" s="104">
        <v>35876</v>
      </c>
      <c r="D29" s="104">
        <v>58494</v>
      </c>
      <c r="E29" s="104">
        <v>44053</v>
      </c>
      <c r="F29" s="104">
        <v>50317</v>
      </c>
      <c r="G29" s="104">
        <v>35876</v>
      </c>
      <c r="H29" s="104">
        <v>58494</v>
      </c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4" spans="2:11" x14ac:dyDescent="0.25">
      <c r="C34" s="60"/>
    </row>
    <row r="35" spans="2:11" x14ac:dyDescent="0.25">
      <c r="B35" s="57"/>
      <c r="C35" s="57"/>
      <c r="E35" s="57"/>
      <c r="F35" s="57"/>
      <c r="G35" s="57"/>
      <c r="H35" s="57"/>
    </row>
    <row r="36" spans="2:11" x14ac:dyDescent="0.25">
      <c r="B36" s="57"/>
      <c r="C36" s="57"/>
      <c r="D36" s="57"/>
      <c r="E36" s="57"/>
      <c r="F36" s="57"/>
      <c r="G36" s="57"/>
      <c r="H36" s="57"/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0" spans="2:11" x14ac:dyDescent="0.25">
      <c r="B40" s="57"/>
      <c r="C40" s="57"/>
      <c r="D40" s="57"/>
      <c r="E40" s="57"/>
      <c r="F40" s="57"/>
      <c r="G40" s="57"/>
      <c r="H40" s="57"/>
      <c r="K40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  <row r="42" spans="2:11" x14ac:dyDescent="0.25">
      <c r="B42" s="57"/>
      <c r="C42" s="57"/>
      <c r="D42" s="57"/>
      <c r="E42" s="57"/>
      <c r="F42" s="57"/>
      <c r="G42" s="57"/>
      <c r="H42" s="57"/>
      <c r="K42" s="57"/>
    </row>
    <row r="43" spans="2:11" x14ac:dyDescent="0.25">
      <c r="B43" s="57"/>
      <c r="D43" s="57"/>
      <c r="F43" s="57"/>
      <c r="G43" s="57"/>
      <c r="K43" s="57"/>
    </row>
    <row r="45" spans="2:11" x14ac:dyDescent="0.25">
      <c r="K45" s="57"/>
    </row>
  </sheetData>
  <mergeCells count="19">
    <mergeCell ref="G20:G22"/>
    <mergeCell ref="H20:H22"/>
    <mergeCell ref="A24:H24"/>
    <mergeCell ref="A20:A22"/>
    <mergeCell ref="B20:B22"/>
    <mergeCell ref="C20:C22"/>
    <mergeCell ref="D20:D22"/>
    <mergeCell ref="E20:E22"/>
    <mergeCell ref="F20:F22"/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5" zoomScale="120" zoomScaleNormal="100" zoomScaleSheetLayoutView="120" workbookViewId="0">
      <selection activeCell="A23" sqref="A23:H38"/>
    </sheetView>
  </sheetViews>
  <sheetFormatPr defaultColWidth="11.42578125" defaultRowHeight="15" x14ac:dyDescent="0.25"/>
  <cols>
    <col min="1" max="1" width="12" customWidth="1"/>
    <col min="2" max="2" width="14.28515625" bestFit="1" customWidth="1"/>
    <col min="3" max="6" width="13.28515625" bestFit="1" customWidth="1"/>
    <col min="7" max="7" width="13.5703125" bestFit="1" customWidth="1"/>
    <col min="9" max="9" width="13.85546875" customWidth="1"/>
  </cols>
  <sheetData>
    <row r="1" spans="1:8" x14ac:dyDescent="0.25">
      <c r="A1" s="20" t="s">
        <v>628</v>
      </c>
    </row>
    <row r="2" spans="1:8" x14ac:dyDescent="0.25">
      <c r="A2" s="249"/>
      <c r="B2" s="250" t="s">
        <v>9</v>
      </c>
      <c r="C2" s="250" t="s">
        <v>46</v>
      </c>
      <c r="D2" s="250" t="s">
        <v>47</v>
      </c>
      <c r="E2" s="250" t="s">
        <v>49</v>
      </c>
      <c r="F2" s="250" t="s">
        <v>48</v>
      </c>
      <c r="G2" s="11"/>
      <c r="H2" s="11"/>
    </row>
    <row r="3" spans="1:8" x14ac:dyDescent="0.25">
      <c r="A3" s="249"/>
      <c r="B3" s="250"/>
      <c r="C3" s="250"/>
      <c r="D3" s="250"/>
      <c r="E3" s="250"/>
      <c r="F3" s="250"/>
      <c r="G3" s="11"/>
      <c r="H3" s="11"/>
    </row>
    <row r="4" spans="1:8" s="6" customFormat="1" x14ac:dyDescent="0.25">
      <c r="A4" s="145" t="s">
        <v>420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25">
      <c r="A5" s="246"/>
      <c r="B5" s="247"/>
      <c r="C5" s="247"/>
      <c r="D5" s="247"/>
      <c r="E5" s="247"/>
      <c r="F5" s="248"/>
      <c r="G5" s="60"/>
    </row>
    <row r="6" spans="1:8" x14ac:dyDescent="0.25">
      <c r="A6" s="173" t="s">
        <v>421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25">
      <c r="A7" s="173" t="s">
        <v>422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25">
      <c r="A8" s="173" t="s">
        <v>423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25">
      <c r="A9" s="173" t="s">
        <v>424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25">
      <c r="A10" s="173" t="s">
        <v>156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25">
      <c r="A11" s="173" t="s">
        <v>425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25">
      <c r="A12" s="173" t="s">
        <v>426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25">
      <c r="A13" s="173" t="s">
        <v>427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25">
      <c r="A14" s="173" t="s">
        <v>428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25">
      <c r="A15" s="173" t="s">
        <v>429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25">
      <c r="A16" s="173" t="s">
        <v>430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25">
      <c r="A17" s="173" t="s">
        <v>431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25">
      <c r="A18" s="173" t="s">
        <v>432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25">
      <c r="A19" s="173" t="s">
        <v>433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25">
      <c r="A20" s="173" t="s">
        <v>434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25">
      <c r="A21" s="173" t="s">
        <v>435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48" t="s">
        <v>629</v>
      </c>
    </row>
    <row r="24" spans="1:8" ht="15" customHeight="1" x14ac:dyDescent="0.25">
      <c r="A24" s="252" t="s">
        <v>352</v>
      </c>
      <c r="B24" s="252" t="s">
        <v>353</v>
      </c>
      <c r="C24" s="252" t="s">
        <v>508</v>
      </c>
      <c r="D24" s="252"/>
      <c r="E24" s="244" t="s">
        <v>76</v>
      </c>
      <c r="F24" s="244"/>
      <c r="G24" s="252" t="s">
        <v>511</v>
      </c>
      <c r="H24" s="251" t="s">
        <v>518</v>
      </c>
    </row>
    <row r="25" spans="1:8" x14ac:dyDescent="0.25">
      <c r="A25" s="252"/>
      <c r="B25" s="252"/>
      <c r="C25" s="252"/>
      <c r="D25" s="252"/>
      <c r="E25" s="253"/>
      <c r="F25" s="244"/>
      <c r="G25" s="252"/>
      <c r="H25" s="251"/>
    </row>
    <row r="26" spans="1:8" x14ac:dyDescent="0.25">
      <c r="A26" s="252"/>
      <c r="B26" s="252"/>
      <c r="C26" s="96" t="s">
        <v>312</v>
      </c>
      <c r="D26" s="96" t="s">
        <v>313</v>
      </c>
      <c r="E26" s="96" t="s">
        <v>314</v>
      </c>
      <c r="F26" s="96" t="s">
        <v>315</v>
      </c>
      <c r="G26" s="252"/>
      <c r="H26" s="251"/>
    </row>
    <row r="27" spans="1:8" x14ac:dyDescent="0.25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25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25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25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25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25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25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25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25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25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25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25">
      <c r="A38" s="174" t="s">
        <v>354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25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25"/>
    <row r="43" spans="1:8" ht="15.75" customHeight="1" x14ac:dyDescent="0.25"/>
    <row r="44" spans="1:8" ht="15.75" customHeight="1" x14ac:dyDescent="0.25"/>
    <row r="47" spans="1:8" ht="15.75" customHeight="1" x14ac:dyDescent="0.25"/>
  </sheetData>
  <mergeCells count="13">
    <mergeCell ref="H24:H26"/>
    <mergeCell ref="A24:A26"/>
    <mergeCell ref="B24:B26"/>
    <mergeCell ref="C24:D25"/>
    <mergeCell ref="E24:F25"/>
    <mergeCell ref="G24:G26"/>
    <mergeCell ref="A5:F5"/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topLeftCell="A20" zoomScale="115" zoomScaleNormal="115" zoomScaleSheetLayoutView="100" workbookViewId="0">
      <selection activeCell="A12" sqref="A12:F35"/>
    </sheetView>
  </sheetViews>
  <sheetFormatPr defaultColWidth="9.140625" defaultRowHeight="15" x14ac:dyDescent="0.25"/>
  <cols>
    <col min="1" max="1" width="37" customWidth="1"/>
    <col min="2" max="2" width="12.5703125" customWidth="1"/>
    <col min="3" max="6" width="13.7109375" bestFit="1" customWidth="1"/>
  </cols>
  <sheetData>
    <row r="1" spans="1:8" ht="15.75" x14ac:dyDescent="0.25">
      <c r="A1" s="55" t="s">
        <v>668</v>
      </c>
    </row>
    <row r="2" spans="1:8" x14ac:dyDescent="0.25">
      <c r="A2" s="377" t="s">
        <v>545</v>
      </c>
      <c r="B2" s="336" t="s">
        <v>9</v>
      </c>
      <c r="C2" s="336" t="s">
        <v>75</v>
      </c>
      <c r="D2" s="336"/>
      <c r="E2" s="336" t="s">
        <v>524</v>
      </c>
      <c r="F2" s="336"/>
    </row>
    <row r="3" spans="1:8" x14ac:dyDescent="0.25">
      <c r="A3" s="377"/>
      <c r="B3" s="336"/>
      <c r="C3" s="105" t="s">
        <v>46</v>
      </c>
      <c r="D3" s="105" t="s">
        <v>47</v>
      </c>
      <c r="E3" s="105" t="s">
        <v>49</v>
      </c>
      <c r="F3" s="105" t="s">
        <v>48</v>
      </c>
    </row>
    <row r="4" spans="1:8" x14ac:dyDescent="0.25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25">
      <c r="A5" s="99" t="s">
        <v>246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25">
      <c r="A6" s="99" t="s">
        <v>247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25">
      <c r="A7" s="99" t="s">
        <v>248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25">
      <c r="A8" s="99" t="s">
        <v>249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25">
      <c r="A9" s="99" t="s">
        <v>338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25">
      <c r="A10" s="28"/>
      <c r="B10" s="28"/>
      <c r="C10" s="28"/>
      <c r="D10" s="28"/>
      <c r="E10" s="28"/>
      <c r="F10" s="28"/>
      <c r="G10" s="57"/>
    </row>
    <row r="11" spans="1:8" ht="15.75" x14ac:dyDescent="0.25">
      <c r="A11" s="55" t="s">
        <v>669</v>
      </c>
    </row>
    <row r="12" spans="1:8" x14ac:dyDescent="0.25">
      <c r="A12" s="378" t="s">
        <v>375</v>
      </c>
      <c r="B12" s="378" t="s">
        <v>9</v>
      </c>
      <c r="C12" s="306" t="s">
        <v>75</v>
      </c>
      <c r="D12" s="306"/>
      <c r="E12" s="306" t="s">
        <v>524</v>
      </c>
      <c r="F12" s="306"/>
    </row>
    <row r="13" spans="1:8" x14ac:dyDescent="0.25">
      <c r="A13" s="378"/>
      <c r="B13" s="378"/>
      <c r="C13" s="103" t="s">
        <v>46</v>
      </c>
      <c r="D13" s="103" t="s">
        <v>47</v>
      </c>
      <c r="E13" s="103" t="s">
        <v>49</v>
      </c>
      <c r="F13" s="103" t="s">
        <v>48</v>
      </c>
    </row>
    <row r="14" spans="1:8" x14ac:dyDescent="0.25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25">
      <c r="A15" s="99" t="s">
        <v>486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25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25">
      <c r="A17" s="99" t="s">
        <v>25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25">
      <c r="A18" s="99" t="s">
        <v>485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25">
      <c r="A19" s="99" t="s">
        <v>487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25">
      <c r="A20" s="99" t="s">
        <v>28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25">
      <c r="A21" s="99" t="s">
        <v>488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25">
      <c r="A22" s="99" t="s">
        <v>489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25">
      <c r="A23" s="99" t="s">
        <v>490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25">
      <c r="A24" s="99" t="s">
        <v>32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25">
      <c r="A25" s="99" t="s">
        <v>33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25">
      <c r="A26" s="99" t="s">
        <v>34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25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25">
      <c r="A28" s="99" t="s">
        <v>491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25">
      <c r="A29" s="99" t="s">
        <v>492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25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25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25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25">
      <c r="A33" s="99" t="s">
        <v>493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25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25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25">
      <c r="A36" s="28"/>
      <c r="B36" s="67"/>
      <c r="C36" s="67"/>
      <c r="D36" s="67"/>
      <c r="E36" s="67"/>
      <c r="F36" s="67"/>
    </row>
    <row r="44" spans="1:6" x14ac:dyDescent="0.25">
      <c r="B44" s="57"/>
      <c r="C44" s="57"/>
      <c r="D44" s="57"/>
    </row>
    <row r="45" spans="1:6" x14ac:dyDescent="0.25">
      <c r="C45" s="57"/>
      <c r="D45" s="57"/>
    </row>
    <row r="46" spans="1:6" x14ac:dyDescent="0.25">
      <c r="B46" s="57"/>
      <c r="C46" s="57"/>
      <c r="D46" s="57"/>
    </row>
    <row r="48" spans="1:6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D52" s="57"/>
    </row>
    <row r="54" spans="2:4" x14ac:dyDescent="0.25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25" zoomScaleNormal="100" zoomScaleSheetLayoutView="100" workbookViewId="0">
      <selection activeCell="A32" sqref="A32:H43"/>
    </sheetView>
  </sheetViews>
  <sheetFormatPr defaultColWidth="9.140625" defaultRowHeight="15" x14ac:dyDescent="0.25"/>
  <cols>
    <col min="1" max="1" width="32.5703125" customWidth="1"/>
    <col min="2" max="6" width="10.42578125" customWidth="1"/>
    <col min="7" max="7" width="13.7109375" bestFit="1" customWidth="1"/>
    <col min="8" max="8" width="15" bestFit="1" customWidth="1"/>
  </cols>
  <sheetData>
    <row r="1" spans="1:10" ht="15.75" x14ac:dyDescent="0.25">
      <c r="A1" s="50" t="s">
        <v>670</v>
      </c>
    </row>
    <row r="2" spans="1:10" ht="15" customHeight="1" x14ac:dyDescent="0.25">
      <c r="A2" s="376"/>
      <c r="B2" s="372" t="s">
        <v>9</v>
      </c>
      <c r="C2" s="372" t="s">
        <v>46</v>
      </c>
      <c r="D2" s="372" t="s">
        <v>47</v>
      </c>
      <c r="E2" s="372" t="s">
        <v>49</v>
      </c>
      <c r="F2" s="372" t="s">
        <v>48</v>
      </c>
      <c r="G2" s="374" t="s">
        <v>543</v>
      </c>
      <c r="H2" s="374" t="s">
        <v>544</v>
      </c>
    </row>
    <row r="3" spans="1:10" x14ac:dyDescent="0.25">
      <c r="A3" s="376"/>
      <c r="B3" s="372"/>
      <c r="C3" s="372"/>
      <c r="D3" s="372"/>
      <c r="E3" s="372"/>
      <c r="F3" s="372"/>
      <c r="G3" s="374"/>
      <c r="H3" s="374"/>
    </row>
    <row r="4" spans="1:10" x14ac:dyDescent="0.25">
      <c r="A4" s="376"/>
      <c r="B4" s="372"/>
      <c r="C4" s="372"/>
      <c r="D4" s="372"/>
      <c r="E4" s="372"/>
      <c r="F4" s="372"/>
      <c r="G4" s="374"/>
      <c r="H4" s="374"/>
    </row>
    <row r="5" spans="1:10" x14ac:dyDescent="0.25">
      <c r="A5" s="139" t="s">
        <v>386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25">
      <c r="A6" s="99" t="s">
        <v>370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25">
      <c r="A7" s="99" t="s">
        <v>369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30" x14ac:dyDescent="0.25">
      <c r="A8" s="102" t="s">
        <v>371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30" x14ac:dyDescent="0.25">
      <c r="A9" s="102" t="s">
        <v>372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0" ht="15.75" x14ac:dyDescent="0.25">
      <c r="A11" s="47" t="s">
        <v>671</v>
      </c>
    </row>
    <row r="12" spans="1:10" ht="15" customHeight="1" x14ac:dyDescent="0.25">
      <c r="A12" s="376"/>
      <c r="B12" s="372" t="s">
        <v>9</v>
      </c>
      <c r="C12" s="372" t="s">
        <v>46</v>
      </c>
      <c r="D12" s="372" t="s">
        <v>47</v>
      </c>
      <c r="E12" s="372" t="s">
        <v>49</v>
      </c>
      <c r="F12" s="372" t="s">
        <v>48</v>
      </c>
      <c r="G12" s="374" t="s">
        <v>543</v>
      </c>
      <c r="H12" s="374" t="s">
        <v>544</v>
      </c>
    </row>
    <row r="13" spans="1:10" x14ac:dyDescent="0.25">
      <c r="A13" s="376"/>
      <c r="B13" s="372"/>
      <c r="C13" s="372"/>
      <c r="D13" s="372"/>
      <c r="E13" s="372"/>
      <c r="F13" s="372"/>
      <c r="G13" s="374"/>
      <c r="H13" s="374"/>
    </row>
    <row r="14" spans="1:10" x14ac:dyDescent="0.25">
      <c r="A14" s="376"/>
      <c r="B14" s="372"/>
      <c r="C14" s="372"/>
      <c r="D14" s="372"/>
      <c r="E14" s="372"/>
      <c r="F14" s="372"/>
      <c r="G14" s="374"/>
      <c r="H14" s="374"/>
    </row>
    <row r="15" spans="1:10" x14ac:dyDescent="0.25">
      <c r="A15" s="139" t="s">
        <v>386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25">
      <c r="A16" s="136" t="s">
        <v>226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25">
      <c r="A17" s="99" t="s">
        <v>238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25">
      <c r="A18" s="99" t="s">
        <v>227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25">
      <c r="A19" s="99" t="s">
        <v>228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25">
      <c r="A20" s="99" t="s">
        <v>229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25">
      <c r="A21" s="99" t="s">
        <v>230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25">
      <c r="A22" s="99" t="s">
        <v>231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25">
      <c r="A23" s="99" t="s">
        <v>232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25">
      <c r="A24" s="99" t="s">
        <v>233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25">
      <c r="A25" s="99" t="s">
        <v>234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25">
      <c r="A26" s="99" t="s">
        <v>235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25">
      <c r="A27" s="99" t="s">
        <v>236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25">
      <c r="A28" s="99" t="s">
        <v>237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25">
      <c r="A29" s="99" t="s">
        <v>195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25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25">
      <c r="A31" s="379" t="s">
        <v>534</v>
      </c>
      <c r="B31" s="379"/>
      <c r="C31" s="379"/>
      <c r="D31" s="379"/>
      <c r="E31" s="379"/>
      <c r="F31" s="379"/>
      <c r="G31" s="379"/>
      <c r="H31" s="379"/>
    </row>
    <row r="32" spans="1:8" x14ac:dyDescent="0.25">
      <c r="A32" s="306"/>
      <c r="B32" s="244" t="s">
        <v>77</v>
      </c>
      <c r="C32" s="244"/>
      <c r="D32" s="244"/>
      <c r="E32" s="244" t="s">
        <v>49</v>
      </c>
      <c r="F32" s="360"/>
      <c r="G32" s="244" t="s">
        <v>48</v>
      </c>
      <c r="H32" s="360"/>
    </row>
    <row r="33" spans="1:8" x14ac:dyDescent="0.25">
      <c r="A33" s="306"/>
      <c r="B33" s="96" t="s">
        <v>9</v>
      </c>
      <c r="C33" s="96" t="s">
        <v>46</v>
      </c>
      <c r="D33" s="96" t="s">
        <v>47</v>
      </c>
      <c r="E33" s="96" t="s">
        <v>46</v>
      </c>
      <c r="F33" s="96" t="s">
        <v>47</v>
      </c>
      <c r="G33" s="96" t="s">
        <v>46</v>
      </c>
      <c r="H33" s="96" t="s">
        <v>47</v>
      </c>
    </row>
    <row r="34" spans="1:8" x14ac:dyDescent="0.25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25">
      <c r="A35" s="99" t="s">
        <v>535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25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25">
      <c r="A37" s="99" t="s">
        <v>536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25">
      <c r="A38" s="99" t="s">
        <v>537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25">
      <c r="A39" s="99" t="s">
        <v>538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25">
      <c r="A40" s="99" t="s">
        <v>539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25">
      <c r="A41" s="99" t="s">
        <v>540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25">
      <c r="A42" s="99" t="s">
        <v>541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25">
      <c r="A43" s="99" t="s">
        <v>542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H2:H4"/>
    <mergeCell ref="G12:G14"/>
    <mergeCell ref="H12:H14"/>
    <mergeCell ref="A12:A14"/>
    <mergeCell ref="B12:B14"/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140625" defaultRowHeight="15" x14ac:dyDescent="0.25"/>
  <cols>
    <col min="1" max="1" width="4" customWidth="1"/>
    <col min="2" max="2" width="54.42578125" customWidth="1"/>
    <col min="3" max="6" width="10" bestFit="1" customWidth="1"/>
    <col min="7" max="8" width="8.5703125" bestFit="1" customWidth="1"/>
    <col min="9" max="10" width="10" bestFit="1" customWidth="1"/>
    <col min="11" max="11" width="10.5703125" bestFit="1" customWidth="1"/>
  </cols>
  <sheetData>
    <row r="1" spans="1:11" ht="30" customHeight="1" x14ac:dyDescent="0.25">
      <c r="B1" s="335" t="s">
        <v>672</v>
      </c>
      <c r="C1" s="335"/>
      <c r="D1" s="335"/>
      <c r="E1" s="335"/>
      <c r="F1" s="335"/>
      <c r="G1" s="335"/>
      <c r="H1" s="335"/>
      <c r="I1" s="335"/>
    </row>
    <row r="2" spans="1:11" x14ac:dyDescent="0.25">
      <c r="A2" s="14"/>
      <c r="B2" s="301"/>
      <c r="C2" s="244" t="s">
        <v>77</v>
      </c>
      <c r="D2" s="244"/>
      <c r="E2" s="244"/>
      <c r="F2" s="254" t="s">
        <v>49</v>
      </c>
      <c r="G2" s="255"/>
      <c r="H2" s="256"/>
      <c r="I2" s="254" t="s">
        <v>48</v>
      </c>
      <c r="J2" s="255"/>
      <c r="K2" s="256"/>
    </row>
    <row r="3" spans="1:11" x14ac:dyDescent="0.25">
      <c r="A3" s="14"/>
      <c r="B3" s="301"/>
      <c r="C3" s="96" t="s">
        <v>9</v>
      </c>
      <c r="D3" s="96" t="s">
        <v>46</v>
      </c>
      <c r="E3" s="96" t="s">
        <v>47</v>
      </c>
      <c r="F3" s="96" t="s">
        <v>9</v>
      </c>
      <c r="G3" s="96" t="s">
        <v>46</v>
      </c>
      <c r="H3" s="96" t="s">
        <v>47</v>
      </c>
      <c r="I3" s="96" t="s">
        <v>9</v>
      </c>
      <c r="J3" s="96" t="s">
        <v>46</v>
      </c>
      <c r="K3" s="96" t="s">
        <v>47</v>
      </c>
    </row>
    <row r="4" spans="1:11" x14ac:dyDescent="0.25">
      <c r="B4" s="99" t="s">
        <v>366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25">
      <c r="B5" s="246"/>
      <c r="C5" s="247"/>
      <c r="D5" s="247"/>
      <c r="E5" s="247"/>
      <c r="F5" s="247"/>
      <c r="G5" s="247"/>
      <c r="H5" s="247"/>
      <c r="I5" s="247"/>
      <c r="J5" s="247"/>
      <c r="K5" s="248"/>
    </row>
    <row r="6" spans="1:11" x14ac:dyDescent="0.25">
      <c r="B6" s="147" t="s">
        <v>239</v>
      </c>
      <c r="C6" s="174">
        <v>4.3</v>
      </c>
      <c r="D6" s="174">
        <v>4.0999999999999996</v>
      </c>
      <c r="E6" s="174">
        <v>4.4000000000000004</v>
      </c>
      <c r="F6" s="174">
        <v>4.3</v>
      </c>
      <c r="G6" s="174">
        <v>4.0999999999999996</v>
      </c>
      <c r="H6" s="174">
        <v>4.4000000000000004</v>
      </c>
      <c r="I6" s="174">
        <v>4.3</v>
      </c>
      <c r="J6" s="174">
        <v>4.0999999999999996</v>
      </c>
      <c r="K6" s="174">
        <v>4.4000000000000004</v>
      </c>
    </row>
    <row r="7" spans="1:11" x14ac:dyDescent="0.25">
      <c r="B7" s="147" t="s">
        <v>240</v>
      </c>
      <c r="C7" s="174">
        <v>3.8</v>
      </c>
      <c r="D7" s="174">
        <v>3.8</v>
      </c>
      <c r="E7" s="174">
        <v>3.8</v>
      </c>
      <c r="F7" s="174">
        <v>3.4</v>
      </c>
      <c r="G7" s="174">
        <v>3.3</v>
      </c>
      <c r="H7" s="174">
        <v>3.5</v>
      </c>
      <c r="I7" s="174">
        <v>3.8</v>
      </c>
      <c r="J7" s="174">
        <v>3.9</v>
      </c>
      <c r="K7" s="174">
        <v>3.8</v>
      </c>
    </row>
    <row r="8" spans="1:11" x14ac:dyDescent="0.25">
      <c r="B8" s="148" t="s">
        <v>244</v>
      </c>
      <c r="C8" s="174">
        <v>7.7</v>
      </c>
      <c r="D8" s="174">
        <v>8.9</v>
      </c>
      <c r="E8" s="174">
        <v>6.6</v>
      </c>
      <c r="F8" s="174">
        <v>7</v>
      </c>
      <c r="G8" s="174">
        <v>7.8</v>
      </c>
      <c r="H8" s="174">
        <v>6.3</v>
      </c>
      <c r="I8" s="174">
        <v>7.8</v>
      </c>
      <c r="J8" s="174">
        <v>8.9</v>
      </c>
      <c r="K8" s="174">
        <v>6.6</v>
      </c>
    </row>
    <row r="9" spans="1:11" x14ac:dyDescent="0.25">
      <c r="B9" s="147" t="s">
        <v>242</v>
      </c>
      <c r="C9" s="174">
        <v>7.5</v>
      </c>
      <c r="D9" s="174">
        <v>4.3</v>
      </c>
      <c r="E9" s="174">
        <v>7.9</v>
      </c>
      <c r="F9" s="174">
        <v>7.6</v>
      </c>
      <c r="G9" s="174">
        <v>2.6</v>
      </c>
      <c r="H9" s="174">
        <v>8.4</v>
      </c>
      <c r="I9" s="174">
        <v>7.5</v>
      </c>
      <c r="J9" s="174">
        <v>4.4000000000000004</v>
      </c>
      <c r="K9" s="174">
        <v>7.9</v>
      </c>
    </row>
    <row r="10" spans="1:11" x14ac:dyDescent="0.25">
      <c r="B10" s="147" t="s">
        <v>241</v>
      </c>
      <c r="C10" s="174">
        <v>7.9</v>
      </c>
      <c r="D10" s="174">
        <v>8.1999999999999993</v>
      </c>
      <c r="E10" s="174">
        <v>7</v>
      </c>
      <c r="F10" s="174">
        <v>11.5</v>
      </c>
      <c r="G10" s="174">
        <v>9.8000000000000007</v>
      </c>
      <c r="H10" s="174">
        <v>15.9</v>
      </c>
      <c r="I10" s="174">
        <v>7.6</v>
      </c>
      <c r="J10" s="174">
        <v>8.1</v>
      </c>
      <c r="K10" s="174">
        <v>6.4</v>
      </c>
    </row>
    <row r="11" spans="1:11" ht="14.1" customHeight="1" x14ac:dyDescent="0.25">
      <c r="B11" s="147" t="s">
        <v>243</v>
      </c>
      <c r="C11" s="174">
        <v>10</v>
      </c>
      <c r="D11" s="174">
        <v>5.8</v>
      </c>
      <c r="E11" s="174">
        <v>11.6</v>
      </c>
      <c r="F11" s="174">
        <v>9.9</v>
      </c>
      <c r="G11" s="174">
        <v>6.2</v>
      </c>
      <c r="H11" s="174">
        <v>11.7</v>
      </c>
      <c r="I11" s="174">
        <v>10</v>
      </c>
      <c r="J11" s="174">
        <v>5.6</v>
      </c>
      <c r="K11" s="174">
        <v>11.6</v>
      </c>
    </row>
    <row r="12" spans="1:11" x14ac:dyDescent="0.25">
      <c r="B12" s="147" t="s">
        <v>245</v>
      </c>
      <c r="C12" s="174">
        <v>7</v>
      </c>
      <c r="D12" s="174">
        <v>3.8</v>
      </c>
      <c r="E12" s="174">
        <v>7.9</v>
      </c>
      <c r="F12" s="174">
        <v>7.7</v>
      </c>
      <c r="G12" s="174">
        <v>4.2</v>
      </c>
      <c r="H12" s="174">
        <v>8.9</v>
      </c>
      <c r="I12" s="174">
        <v>6.8</v>
      </c>
      <c r="J12" s="174">
        <v>3.7</v>
      </c>
      <c r="K12" s="174">
        <v>7.7</v>
      </c>
    </row>
    <row r="13" spans="1:11" ht="6" customHeight="1" x14ac:dyDescent="0.25">
      <c r="B13" s="254"/>
      <c r="C13" s="255"/>
      <c r="D13" s="255"/>
      <c r="E13" s="255"/>
      <c r="F13" s="255"/>
      <c r="G13" s="255"/>
      <c r="H13" s="255"/>
      <c r="I13" s="255"/>
      <c r="J13" s="255"/>
      <c r="K13" s="256"/>
    </row>
    <row r="14" spans="1:11" s="6" customFormat="1" x14ac:dyDescent="0.25">
      <c r="B14" s="97" t="s">
        <v>367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00000000000001" customHeight="1" x14ac:dyDescent="0.25">
      <c r="B15" s="147" t="s">
        <v>239</v>
      </c>
      <c r="C15" s="174">
        <v>1.7</v>
      </c>
      <c r="D15" s="174">
        <v>1.3</v>
      </c>
      <c r="E15" s="174">
        <v>2</v>
      </c>
      <c r="F15" s="174">
        <v>0.4</v>
      </c>
      <c r="G15" s="174">
        <v>0.3</v>
      </c>
      <c r="H15" s="174">
        <v>0.5</v>
      </c>
      <c r="I15" s="174">
        <v>2</v>
      </c>
      <c r="J15" s="174">
        <v>1.5</v>
      </c>
      <c r="K15" s="174">
        <v>2.4</v>
      </c>
    </row>
    <row r="16" spans="1:11" x14ac:dyDescent="0.25">
      <c r="B16" s="147" t="s">
        <v>240</v>
      </c>
      <c r="C16" s="174">
        <v>1.7</v>
      </c>
      <c r="D16" s="174">
        <v>1.6</v>
      </c>
      <c r="E16" s="174">
        <v>1.8</v>
      </c>
      <c r="F16" s="174">
        <v>0.6</v>
      </c>
      <c r="G16" s="174">
        <v>0.6</v>
      </c>
      <c r="H16" s="174">
        <v>0.7</v>
      </c>
      <c r="I16" s="174">
        <v>2</v>
      </c>
      <c r="J16" s="174">
        <v>1.8</v>
      </c>
      <c r="K16" s="174">
        <v>2.1</v>
      </c>
    </row>
    <row r="17" spans="2:11" ht="20.25" customHeight="1" x14ac:dyDescent="0.25">
      <c r="B17" s="147" t="s">
        <v>244</v>
      </c>
      <c r="C17" s="174">
        <v>2.2000000000000002</v>
      </c>
      <c r="D17" s="174">
        <v>2.6</v>
      </c>
      <c r="E17" s="174">
        <v>1.8</v>
      </c>
      <c r="F17" s="174">
        <v>0.3</v>
      </c>
      <c r="G17" s="174">
        <v>0.4</v>
      </c>
      <c r="H17" s="174">
        <v>0.3</v>
      </c>
      <c r="I17" s="174">
        <v>2.6</v>
      </c>
      <c r="J17" s="174">
        <v>3.2</v>
      </c>
      <c r="K17" s="174">
        <v>2.1</v>
      </c>
    </row>
    <row r="18" spans="2:11" x14ac:dyDescent="0.25">
      <c r="B18" s="147" t="s">
        <v>242</v>
      </c>
      <c r="C18" s="174">
        <v>0</v>
      </c>
      <c r="D18" s="174">
        <v>0</v>
      </c>
      <c r="E18" s="174">
        <v>0.1</v>
      </c>
      <c r="F18" s="174">
        <v>0</v>
      </c>
      <c r="G18" s="174">
        <v>0</v>
      </c>
      <c r="H18" s="174">
        <v>0</v>
      </c>
      <c r="I18" s="174">
        <v>0.1</v>
      </c>
      <c r="J18" s="174">
        <v>0</v>
      </c>
      <c r="K18" s="174">
        <v>0.1</v>
      </c>
    </row>
    <row r="19" spans="2:11" ht="30" x14ac:dyDescent="0.25">
      <c r="B19" s="148" t="s">
        <v>241</v>
      </c>
      <c r="C19" s="174">
        <v>0.1</v>
      </c>
      <c r="D19" s="174">
        <v>0.2</v>
      </c>
      <c r="E19" s="174">
        <v>0.1</v>
      </c>
      <c r="F19" s="174">
        <v>0.1</v>
      </c>
      <c r="G19" s="174">
        <v>0.1</v>
      </c>
      <c r="H19" s="174">
        <v>0</v>
      </c>
      <c r="I19" s="174">
        <v>0.2</v>
      </c>
      <c r="J19" s="174">
        <v>0.3</v>
      </c>
      <c r="K19" s="174">
        <v>0.1</v>
      </c>
    </row>
    <row r="20" spans="2:11" x14ac:dyDescent="0.25">
      <c r="B20" s="147" t="s">
        <v>243</v>
      </c>
      <c r="C20" s="174">
        <v>6.2</v>
      </c>
      <c r="D20" s="174">
        <v>2.1</v>
      </c>
      <c r="E20" s="174">
        <v>9.8000000000000007</v>
      </c>
      <c r="F20" s="174">
        <v>5.7</v>
      </c>
      <c r="G20" s="174">
        <v>2.4</v>
      </c>
      <c r="H20" s="174">
        <v>8.6999999999999993</v>
      </c>
      <c r="I20" s="174">
        <v>6.3</v>
      </c>
      <c r="J20" s="174">
        <v>2</v>
      </c>
      <c r="K20" s="174">
        <v>10.1</v>
      </c>
    </row>
    <row r="21" spans="2:11" x14ac:dyDescent="0.25">
      <c r="B21" s="147" t="s">
        <v>245</v>
      </c>
      <c r="C21" s="174">
        <v>1.8</v>
      </c>
      <c r="D21" s="174">
        <v>0.5</v>
      </c>
      <c r="E21" s="174">
        <v>3</v>
      </c>
      <c r="F21" s="174">
        <v>1.9</v>
      </c>
      <c r="G21" s="174">
        <v>0.5</v>
      </c>
      <c r="H21" s="174">
        <v>3.2</v>
      </c>
      <c r="I21" s="174">
        <v>1.8</v>
      </c>
      <c r="J21" s="174">
        <v>0.5</v>
      </c>
      <c r="K21" s="174">
        <v>3</v>
      </c>
    </row>
    <row r="22" spans="2:11" ht="6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9" zoomScaleNormal="100" zoomScaleSheetLayoutView="100" workbookViewId="0">
      <selection activeCell="A18" sqref="A18:J30"/>
    </sheetView>
  </sheetViews>
  <sheetFormatPr defaultColWidth="9.140625" defaultRowHeight="15" x14ac:dyDescent="0.25"/>
  <cols>
    <col min="1" max="1" width="20.140625" customWidth="1"/>
    <col min="2" max="10" width="9.42578125" customWidth="1"/>
  </cols>
  <sheetData>
    <row r="1" spans="1:10" ht="15.75" customHeight="1" x14ac:dyDescent="0.25">
      <c r="A1" s="382" t="s">
        <v>673</v>
      </c>
      <c r="B1" s="382"/>
      <c r="C1" s="382"/>
      <c r="D1" s="382"/>
      <c r="E1" s="382"/>
      <c r="F1" s="382"/>
      <c r="G1" s="382"/>
      <c r="H1" s="382"/>
      <c r="I1" s="382"/>
      <c r="J1" s="382"/>
    </row>
    <row r="2" spans="1:10" ht="15.75" customHeight="1" x14ac:dyDescent="0.25">
      <c r="A2" s="382"/>
      <c r="B2" s="382"/>
      <c r="C2" s="382"/>
      <c r="D2" s="382"/>
      <c r="E2" s="382"/>
      <c r="F2" s="382"/>
      <c r="G2" s="382"/>
      <c r="H2" s="382"/>
      <c r="I2" s="382"/>
      <c r="J2" s="382"/>
    </row>
    <row r="3" spans="1:10" x14ac:dyDescent="0.25">
      <c r="A3" s="380"/>
      <c r="B3" s="306" t="s">
        <v>77</v>
      </c>
      <c r="C3" s="306"/>
      <c r="D3" s="306"/>
      <c r="E3" s="306" t="s">
        <v>49</v>
      </c>
      <c r="F3" s="306"/>
      <c r="G3" s="306"/>
      <c r="H3" s="306" t="s">
        <v>48</v>
      </c>
      <c r="I3" s="306"/>
      <c r="J3" s="306"/>
    </row>
    <row r="4" spans="1:10" x14ac:dyDescent="0.25">
      <c r="A4" s="381"/>
      <c r="B4" s="103" t="s">
        <v>9</v>
      </c>
      <c r="C4" s="103" t="s">
        <v>46</v>
      </c>
      <c r="D4" s="103" t="s">
        <v>47</v>
      </c>
      <c r="E4" s="103" t="s">
        <v>368</v>
      </c>
      <c r="F4" s="103" t="s">
        <v>46</v>
      </c>
      <c r="G4" s="103" t="s">
        <v>47</v>
      </c>
      <c r="H4" s="103" t="s">
        <v>368</v>
      </c>
      <c r="I4" s="103" t="s">
        <v>46</v>
      </c>
      <c r="J4" s="103" t="s">
        <v>47</v>
      </c>
    </row>
    <row r="5" spans="1:10" x14ac:dyDescent="0.25">
      <c r="A5" s="99" t="s">
        <v>158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25">
      <c r="A6" s="99" t="s">
        <v>246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25">
      <c r="A7" s="99" t="s">
        <v>247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25">
      <c r="A8" s="99" t="s">
        <v>248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25">
      <c r="A9" s="99" t="s">
        <v>249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25">
      <c r="A10" s="99" t="s">
        <v>338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25">
      <c r="A11" s="294"/>
      <c r="B11" s="295"/>
      <c r="C11" s="295"/>
      <c r="D11" s="295"/>
      <c r="E11" s="295"/>
      <c r="F11" s="295"/>
      <c r="G11" s="295"/>
      <c r="H11" s="295"/>
      <c r="I11" s="295"/>
      <c r="J11" s="296"/>
    </row>
    <row r="12" spans="1:10" ht="15" customHeight="1" x14ac:dyDescent="0.25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25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25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25">
      <c r="A16" s="382" t="s">
        <v>674</v>
      </c>
      <c r="B16" s="382"/>
      <c r="C16" s="382"/>
      <c r="D16" s="382"/>
      <c r="E16" s="382"/>
      <c r="F16" s="382"/>
      <c r="G16" s="382"/>
      <c r="H16" s="382"/>
      <c r="I16" s="382"/>
      <c r="J16" s="382"/>
    </row>
    <row r="17" spans="1:10" ht="17.25" customHeight="1" x14ac:dyDescent="0.25">
      <c r="A17" s="382"/>
      <c r="B17" s="382"/>
      <c r="C17" s="382"/>
      <c r="D17" s="382"/>
      <c r="E17" s="382"/>
      <c r="F17" s="382"/>
      <c r="G17" s="382"/>
      <c r="H17" s="382"/>
      <c r="I17" s="382"/>
      <c r="J17" s="382"/>
    </row>
    <row r="18" spans="1:10" ht="15.75" customHeight="1" x14ac:dyDescent="0.25">
      <c r="A18" s="306"/>
      <c r="B18" s="306" t="s">
        <v>77</v>
      </c>
      <c r="C18" s="306"/>
      <c r="D18" s="306"/>
      <c r="E18" s="306" t="s">
        <v>49</v>
      </c>
      <c r="F18" s="306"/>
      <c r="G18" s="306"/>
      <c r="H18" s="306" t="s">
        <v>48</v>
      </c>
      <c r="I18" s="306"/>
      <c r="J18" s="306"/>
    </row>
    <row r="19" spans="1:10" x14ac:dyDescent="0.25">
      <c r="A19" s="306"/>
      <c r="B19" s="103" t="s">
        <v>9</v>
      </c>
      <c r="C19" s="103" t="s">
        <v>46</v>
      </c>
      <c r="D19" s="103" t="s">
        <v>47</v>
      </c>
      <c r="E19" s="103" t="s">
        <v>368</v>
      </c>
      <c r="F19" s="103" t="s">
        <v>46</v>
      </c>
      <c r="G19" s="103" t="s">
        <v>47</v>
      </c>
      <c r="H19" s="103" t="s">
        <v>368</v>
      </c>
      <c r="I19" s="103" t="s">
        <v>46</v>
      </c>
      <c r="J19" s="103" t="s">
        <v>47</v>
      </c>
    </row>
    <row r="20" spans="1:10" x14ac:dyDescent="0.25">
      <c r="A20" s="99" t="s">
        <v>159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25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36" t="s">
        <v>246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25">
      <c r="A23" s="136" t="s">
        <v>247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25">
      <c r="A24" s="136" t="s">
        <v>248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25">
      <c r="A25" s="136" t="s">
        <v>249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25">
      <c r="A26" s="136" t="s">
        <v>250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25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25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25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25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25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A1:J2"/>
    <mergeCell ref="B3:D3"/>
    <mergeCell ref="E3:G3"/>
    <mergeCell ref="H3:J3"/>
    <mergeCell ref="A16:J17"/>
    <mergeCell ref="E18:G18"/>
    <mergeCell ref="H18:J18"/>
    <mergeCell ref="A11:J11"/>
    <mergeCell ref="A3:A4"/>
    <mergeCell ref="A18:A19"/>
    <mergeCell ref="B18:D18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A2" sqref="A2:H20"/>
    </sheetView>
  </sheetViews>
  <sheetFormatPr defaultColWidth="9.140625" defaultRowHeight="15" x14ac:dyDescent="0.25"/>
  <cols>
    <col min="1" max="1" width="29" customWidth="1"/>
    <col min="2" max="8" width="12.140625" customWidth="1"/>
  </cols>
  <sheetData>
    <row r="1" spans="1:12" x14ac:dyDescent="0.25">
      <c r="A1" s="20" t="s">
        <v>675</v>
      </c>
    </row>
    <row r="2" spans="1:12" x14ac:dyDescent="0.25">
      <c r="A2" s="244"/>
      <c r="B2" s="250" t="s">
        <v>9</v>
      </c>
      <c r="C2" s="250" t="s">
        <v>15</v>
      </c>
      <c r="D2" s="250" t="s">
        <v>16</v>
      </c>
      <c r="E2" s="383" t="s">
        <v>17</v>
      </c>
      <c r="F2" s="250" t="s">
        <v>280</v>
      </c>
      <c r="G2" s="250" t="s">
        <v>281</v>
      </c>
      <c r="H2" s="250" t="s">
        <v>282</v>
      </c>
    </row>
    <row r="3" spans="1:12" x14ac:dyDescent="0.25">
      <c r="A3" s="244"/>
      <c r="B3" s="250"/>
      <c r="C3" s="250"/>
      <c r="D3" s="250"/>
      <c r="E3" s="383"/>
      <c r="F3" s="250"/>
      <c r="G3" s="250"/>
      <c r="H3" s="250"/>
    </row>
    <row r="4" spans="1:12" x14ac:dyDescent="0.25">
      <c r="A4" s="99" t="s">
        <v>217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25">
      <c r="A5" s="99" t="s">
        <v>46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25">
      <c r="A6" s="136" t="s">
        <v>47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25">
      <c r="A7" s="136" t="s">
        <v>49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25">
      <c r="A8" s="99" t="s">
        <v>48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25">
      <c r="A9" s="306"/>
      <c r="B9" s="306"/>
      <c r="C9" s="306"/>
      <c r="D9" s="306"/>
      <c r="E9" s="306"/>
      <c r="F9" s="306"/>
      <c r="G9" s="306"/>
      <c r="H9" s="306"/>
    </row>
    <row r="10" spans="1:12" x14ac:dyDescent="0.25">
      <c r="A10" s="99" t="s">
        <v>218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25">
      <c r="A11" s="99" t="s">
        <v>46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25">
      <c r="A12" s="136" t="s">
        <v>47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25">
      <c r="A13" s="136" t="s">
        <v>49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25">
      <c r="A14" s="99" t="s">
        <v>48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25">
      <c r="A15" s="306"/>
      <c r="B15" s="306"/>
      <c r="C15" s="306"/>
      <c r="D15" s="306"/>
      <c r="E15" s="306"/>
      <c r="F15" s="306"/>
      <c r="G15" s="306"/>
      <c r="H15" s="306"/>
    </row>
    <row r="16" spans="1:12" x14ac:dyDescent="0.25">
      <c r="A16" s="99" t="s">
        <v>219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25">
      <c r="A17" s="99" t="s">
        <v>46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25">
      <c r="A18" s="136" t="s">
        <v>47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25">
      <c r="A19" s="136" t="s">
        <v>49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25">
      <c r="A20" s="99" t="s">
        <v>48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2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topLeftCell="A38" zoomScale="110" zoomScaleNormal="100" zoomScaleSheetLayoutView="110" workbookViewId="0">
      <selection activeCell="A2" sqref="A2:H52"/>
    </sheetView>
  </sheetViews>
  <sheetFormatPr defaultColWidth="9.140625" defaultRowHeight="15" x14ac:dyDescent="0.25"/>
  <cols>
    <col min="1" max="1" width="28.85546875" customWidth="1"/>
    <col min="2" max="8" width="11.85546875" customWidth="1"/>
  </cols>
  <sheetData>
    <row r="1" spans="1:11" ht="15.75" x14ac:dyDescent="0.25">
      <c r="A1" s="58" t="s">
        <v>676</v>
      </c>
    </row>
    <row r="2" spans="1:11" x14ac:dyDescent="0.25">
      <c r="A2" s="250" t="s">
        <v>546</v>
      </c>
      <c r="B2" s="250" t="s">
        <v>9</v>
      </c>
      <c r="C2" s="250" t="s">
        <v>15</v>
      </c>
      <c r="D2" s="250" t="s">
        <v>16</v>
      </c>
      <c r="E2" s="383" t="s">
        <v>17</v>
      </c>
      <c r="F2" s="250" t="s">
        <v>280</v>
      </c>
      <c r="G2" s="250" t="s">
        <v>281</v>
      </c>
      <c r="H2" s="250" t="s">
        <v>282</v>
      </c>
    </row>
    <row r="3" spans="1:11" x14ac:dyDescent="0.25">
      <c r="A3" s="250"/>
      <c r="B3" s="250"/>
      <c r="C3" s="250"/>
      <c r="D3" s="250"/>
      <c r="E3" s="383"/>
      <c r="F3" s="250"/>
      <c r="G3" s="250"/>
      <c r="H3" s="250"/>
    </row>
    <row r="4" spans="1:11" x14ac:dyDescent="0.25">
      <c r="A4" s="99" t="s">
        <v>387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25">
      <c r="A5" s="99" t="s">
        <v>283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25">
      <c r="A6" s="99" t="s">
        <v>284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25">
      <c r="A7" s="99" t="s">
        <v>285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25">
      <c r="A8" s="99" t="s">
        <v>286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25">
      <c r="A9" s="99" t="s">
        <v>482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25">
      <c r="A10" s="99" t="s">
        <v>483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25">
      <c r="A11" s="99" t="s">
        <v>287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25">
      <c r="A12" s="99" t="s">
        <v>288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25">
      <c r="A13" s="99" t="s">
        <v>289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25">
      <c r="A14" s="99" t="s">
        <v>290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25">
      <c r="A15" s="99" t="s">
        <v>291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25">
      <c r="A16" s="99" t="s">
        <v>292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25">
      <c r="A17" s="99" t="s">
        <v>293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25">
      <c r="A18" s="99" t="s">
        <v>195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25">
      <c r="A19" s="366"/>
      <c r="B19" s="367"/>
      <c r="C19" s="367"/>
      <c r="D19" s="367"/>
      <c r="E19" s="367"/>
      <c r="F19" s="367"/>
      <c r="G19" s="367"/>
      <c r="H19" s="368"/>
    </row>
    <row r="20" spans="1:9" x14ac:dyDescent="0.25">
      <c r="A20" s="99" t="s">
        <v>388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25">
      <c r="A21" s="99"/>
      <c r="B21" s="104"/>
      <c r="C21" s="104"/>
      <c r="D21" s="104"/>
      <c r="E21" s="104"/>
      <c r="F21" s="151"/>
      <c r="G21" s="151"/>
      <c r="H21" s="151"/>
    </row>
    <row r="22" spans="1:9" x14ac:dyDescent="0.25">
      <c r="A22" s="99" t="s">
        <v>283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25">
      <c r="A23" s="99" t="s">
        <v>284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25">
      <c r="A24" s="99" t="s">
        <v>285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25">
      <c r="A25" s="99" t="s">
        <v>286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25">
      <c r="A26" s="99" t="s">
        <v>482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25">
      <c r="A27" s="99" t="s">
        <v>483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25">
      <c r="A28" s="99" t="s">
        <v>287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25">
      <c r="A29" s="99" t="s">
        <v>288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25">
      <c r="A30" s="99" t="s">
        <v>289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25">
      <c r="A31" s="99" t="s">
        <v>290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25">
      <c r="A32" s="99" t="s">
        <v>291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25">
      <c r="A33" s="99" t="s">
        <v>292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25">
      <c r="A34" s="99" t="s">
        <v>293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25">
      <c r="A35" s="99" t="s">
        <v>294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25">
      <c r="A36" s="366"/>
      <c r="B36" s="367"/>
      <c r="C36" s="367"/>
      <c r="D36" s="367"/>
      <c r="E36" s="367"/>
      <c r="F36" s="367"/>
      <c r="G36" s="367"/>
      <c r="H36" s="368"/>
    </row>
    <row r="37" spans="1:8" x14ac:dyDescent="0.25">
      <c r="A37" s="99" t="s">
        <v>389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25">
      <c r="A38" s="99"/>
      <c r="B38" s="104"/>
      <c r="C38" s="104"/>
      <c r="D38" s="104"/>
      <c r="E38" s="104"/>
      <c r="F38" s="151"/>
      <c r="G38" s="151"/>
      <c r="H38" s="151"/>
    </row>
    <row r="39" spans="1:8" x14ac:dyDescent="0.25">
      <c r="A39" s="99" t="s">
        <v>283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25">
      <c r="A40" s="99" t="s">
        <v>284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25">
      <c r="A41" s="99" t="s">
        <v>285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25">
      <c r="A42" s="99" t="s">
        <v>286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25">
      <c r="A43" s="99" t="s">
        <v>482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25">
      <c r="A44" s="99" t="s">
        <v>483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25">
      <c r="A45" s="99" t="s">
        <v>287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25">
      <c r="A46" s="99" t="s">
        <v>287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25">
      <c r="A47" s="99" t="s">
        <v>288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25">
      <c r="A48" s="99" t="s">
        <v>289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25">
      <c r="A49" s="99" t="s">
        <v>291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25">
      <c r="A50" s="99" t="s">
        <v>292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25">
      <c r="A51" s="99" t="s">
        <v>293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25">
      <c r="A52" s="99" t="s">
        <v>294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2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7" zoomScaleNormal="100" zoomScaleSheetLayoutView="100" workbookViewId="0">
      <selection activeCell="A2" sqref="A2:H25"/>
    </sheetView>
  </sheetViews>
  <sheetFormatPr defaultColWidth="9.140625" defaultRowHeight="15" x14ac:dyDescent="0.25"/>
  <cols>
    <col min="1" max="1" width="48.5703125" customWidth="1"/>
    <col min="2" max="2" width="11.7109375" customWidth="1"/>
    <col min="3" max="8" width="12" customWidth="1"/>
  </cols>
  <sheetData>
    <row r="1" spans="1:8" ht="15.75" x14ac:dyDescent="0.25">
      <c r="A1" s="58" t="s">
        <v>677</v>
      </c>
    </row>
    <row r="2" spans="1:8" x14ac:dyDescent="0.25">
      <c r="A2" s="244"/>
      <c r="B2" s="250" t="s">
        <v>9</v>
      </c>
      <c r="C2" s="250" t="s">
        <v>46</v>
      </c>
      <c r="D2" s="250" t="s">
        <v>47</v>
      </c>
      <c r="E2" s="250" t="s">
        <v>49</v>
      </c>
      <c r="F2" s="250" t="s">
        <v>48</v>
      </c>
      <c r="G2" s="383" t="s">
        <v>547</v>
      </c>
      <c r="H2" s="383" t="s">
        <v>548</v>
      </c>
    </row>
    <row r="3" spans="1:8" x14ac:dyDescent="0.25">
      <c r="A3" s="244"/>
      <c r="B3" s="250"/>
      <c r="C3" s="250"/>
      <c r="D3" s="250"/>
      <c r="E3" s="250"/>
      <c r="F3" s="250"/>
      <c r="G3" s="383"/>
      <c r="H3" s="383"/>
    </row>
    <row r="4" spans="1:8" x14ac:dyDescent="0.25">
      <c r="A4" s="99" t="s">
        <v>220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25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25">
      <c r="A6" s="99" t="s">
        <v>25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25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25">
      <c r="A8" s="99" t="s">
        <v>295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25">
      <c r="A9" s="99" t="s">
        <v>296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25">
      <c r="A10" s="99" t="s">
        <v>297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25">
      <c r="A11" s="99" t="s">
        <v>310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25">
      <c r="A12" s="99" t="s">
        <v>30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25">
      <c r="A13" s="99" t="s">
        <v>298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25">
      <c r="A14" s="99" t="s">
        <v>299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25">
      <c r="A15" s="99" t="s">
        <v>300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25">
      <c r="A16" s="99" t="s">
        <v>301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25">
      <c r="A17" s="99" t="s">
        <v>390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25">
      <c r="A18" s="99" t="s">
        <v>302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25">
      <c r="A19" s="99" t="s">
        <v>303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25">
      <c r="A20" s="99" t="s">
        <v>304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25">
      <c r="A21" s="99" t="s">
        <v>305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25">
      <c r="A22" s="99" t="s">
        <v>309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25">
      <c r="A23" s="99" t="s">
        <v>308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25">
      <c r="A24" s="99" t="s">
        <v>307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25">
      <c r="A25" s="99" t="s">
        <v>306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25">
      <c r="A26" s="1"/>
      <c r="B26" s="1"/>
      <c r="C26" s="1"/>
      <c r="D26" s="1"/>
      <c r="E26" s="1"/>
      <c r="F26" s="1"/>
      <c r="G26" s="1"/>
      <c r="H26" s="1"/>
    </row>
    <row r="31" spans="1:10" x14ac:dyDescent="0.25">
      <c r="B31" s="57"/>
      <c r="C31" s="57"/>
      <c r="D31" s="57"/>
      <c r="E31" s="57"/>
      <c r="F31" s="57"/>
      <c r="G31" s="57"/>
      <c r="H31" s="57"/>
      <c r="J31" s="57"/>
    </row>
    <row r="32" spans="1:10" x14ac:dyDescent="0.25">
      <c r="B32" s="57"/>
      <c r="C32" s="57"/>
      <c r="D32" s="57"/>
      <c r="E32" s="57"/>
      <c r="F32" s="57"/>
      <c r="G32" s="57"/>
      <c r="H32" s="57"/>
      <c r="J32" s="57"/>
    </row>
    <row r="33" spans="2:10" x14ac:dyDescent="0.25">
      <c r="B33" s="57"/>
      <c r="C33" s="57"/>
      <c r="F33" s="57"/>
      <c r="G33" s="57"/>
      <c r="J33" s="57"/>
    </row>
    <row r="34" spans="2:10" x14ac:dyDescent="0.25">
      <c r="B34" s="57"/>
      <c r="C34" s="57"/>
      <c r="D34" s="57"/>
      <c r="E34" s="57"/>
      <c r="F34" s="57"/>
      <c r="G34" s="57"/>
      <c r="J34" s="57"/>
    </row>
    <row r="35" spans="2:10" x14ac:dyDescent="0.25">
      <c r="B35" s="57"/>
      <c r="C35" s="57"/>
      <c r="G35" s="57"/>
      <c r="J35" s="57"/>
    </row>
    <row r="36" spans="2:10" x14ac:dyDescent="0.25">
      <c r="B36" s="57"/>
      <c r="C36" s="57"/>
      <c r="D36" s="57"/>
      <c r="E36" s="57"/>
      <c r="F36" s="57"/>
      <c r="G36" s="57"/>
      <c r="J36" s="57"/>
    </row>
    <row r="37" spans="2:10" x14ac:dyDescent="0.25">
      <c r="B37" s="57"/>
      <c r="C37" s="57"/>
      <c r="D37" s="57"/>
      <c r="E37" s="57"/>
      <c r="F37" s="57"/>
      <c r="G37" s="57"/>
      <c r="H37" s="57"/>
      <c r="J37" s="57"/>
    </row>
    <row r="38" spans="2:10" x14ac:dyDescent="0.25">
      <c r="B38" s="57"/>
      <c r="C38" s="57"/>
      <c r="D38" s="57"/>
      <c r="E38" s="57"/>
      <c r="F38" s="57"/>
      <c r="G38" s="57"/>
      <c r="H38" s="57"/>
      <c r="J38" s="57"/>
    </row>
    <row r="39" spans="2:10" x14ac:dyDescent="0.25">
      <c r="B39" s="57"/>
      <c r="C39" s="57"/>
      <c r="D39" s="57"/>
      <c r="E39" s="57"/>
      <c r="F39" s="57"/>
      <c r="G39" s="57"/>
      <c r="J39" s="57"/>
    </row>
    <row r="40" spans="2:10" x14ac:dyDescent="0.25">
      <c r="B40" s="57"/>
      <c r="C40" s="57"/>
      <c r="D40" s="57"/>
      <c r="E40" s="57"/>
      <c r="F40" s="57"/>
      <c r="G40" s="57"/>
      <c r="H40" s="57"/>
      <c r="J40" s="57"/>
    </row>
    <row r="41" spans="2:10" x14ac:dyDescent="0.25">
      <c r="B41" s="57"/>
      <c r="C41" s="57"/>
      <c r="D41" s="57"/>
      <c r="E41" s="57"/>
      <c r="G41" s="57"/>
      <c r="J41" s="57"/>
    </row>
    <row r="42" spans="2:10" x14ac:dyDescent="0.25">
      <c r="B42" s="57"/>
      <c r="C42" s="57"/>
      <c r="D42" s="57"/>
      <c r="E42" s="57"/>
      <c r="G42" s="57"/>
    </row>
    <row r="43" spans="2:10" x14ac:dyDescent="0.25">
      <c r="J43" s="57"/>
    </row>
    <row r="44" spans="2:10" x14ac:dyDescent="0.25">
      <c r="B44" s="57"/>
      <c r="C44" s="57"/>
      <c r="D44" s="57"/>
      <c r="E44" s="57"/>
      <c r="G44" s="57"/>
      <c r="H44" s="57"/>
      <c r="J44" s="57"/>
    </row>
    <row r="45" spans="2:10" x14ac:dyDescent="0.25">
      <c r="B45" s="57"/>
      <c r="C45" s="57"/>
      <c r="D45" s="57"/>
      <c r="E45" s="57"/>
      <c r="F45" s="57"/>
      <c r="G45" s="57"/>
      <c r="J45" s="57"/>
    </row>
    <row r="46" spans="2:10" x14ac:dyDescent="0.25">
      <c r="B46" s="57"/>
      <c r="C46" s="57"/>
      <c r="D46" s="57"/>
      <c r="E46" s="57"/>
      <c r="F46" s="57"/>
      <c r="G46" s="57"/>
      <c r="H46" s="57"/>
      <c r="J46" s="57"/>
    </row>
    <row r="47" spans="2:10" x14ac:dyDescent="0.25">
      <c r="B47" s="57"/>
      <c r="C47" s="57"/>
      <c r="D47" s="57"/>
      <c r="E47" s="57"/>
      <c r="F47" s="57"/>
      <c r="G47" s="57"/>
      <c r="H47" s="57"/>
      <c r="J47" s="57"/>
    </row>
    <row r="48" spans="2:10" x14ac:dyDescent="0.25">
      <c r="B48" s="57"/>
      <c r="C48" s="57"/>
      <c r="D48" s="57"/>
      <c r="E48" s="57"/>
      <c r="F48" s="57"/>
      <c r="G48" s="57"/>
      <c r="J48" s="57"/>
    </row>
    <row r="49" spans="2:10" x14ac:dyDescent="0.25">
      <c r="B49" s="57"/>
      <c r="C49" s="57"/>
      <c r="E49" s="57"/>
      <c r="G49" s="57"/>
      <c r="J49" s="57"/>
    </row>
    <row r="50" spans="2:10" x14ac:dyDescent="0.25">
      <c r="B50" s="57"/>
      <c r="C50" s="57"/>
      <c r="D50" s="57"/>
      <c r="E50" s="57"/>
      <c r="F50" s="57"/>
      <c r="G50" s="57"/>
      <c r="H50" s="57"/>
      <c r="J50" s="57"/>
    </row>
    <row r="51" spans="2:10" x14ac:dyDescent="0.25">
      <c r="B51" s="57"/>
      <c r="C51" s="57"/>
      <c r="D51" s="57"/>
      <c r="E51" s="57"/>
      <c r="F51" s="57"/>
      <c r="G51" s="57"/>
      <c r="H51" s="57"/>
      <c r="J51" s="57"/>
    </row>
    <row r="52" spans="2:10" x14ac:dyDescent="0.25">
      <c r="B52" s="57"/>
      <c r="C52" s="57"/>
      <c r="D52" s="57"/>
      <c r="E52" s="57"/>
      <c r="G52" s="57"/>
    </row>
    <row r="53" spans="2:10" x14ac:dyDescent="0.25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topLeftCell="A22" zoomScaleNormal="100" zoomScaleSheetLayoutView="100" workbookViewId="0">
      <selection activeCell="A2" sqref="A2:J41"/>
    </sheetView>
  </sheetViews>
  <sheetFormatPr defaultColWidth="9.140625" defaultRowHeight="15" x14ac:dyDescent="0.25"/>
  <cols>
    <col min="1" max="1" width="15" customWidth="1"/>
    <col min="2" max="2" width="11.7109375" customWidth="1"/>
    <col min="3" max="3" width="12.42578125" customWidth="1"/>
    <col min="4" max="4" width="11.7109375" customWidth="1"/>
    <col min="5" max="5" width="12.140625" customWidth="1"/>
    <col min="6" max="6" width="11" customWidth="1"/>
    <col min="7" max="7" width="11.7109375" customWidth="1"/>
    <col min="8" max="9" width="13.42578125" customWidth="1"/>
    <col min="10" max="10" width="15.140625" customWidth="1"/>
  </cols>
  <sheetData>
    <row r="1" spans="1:10" ht="15.75" x14ac:dyDescent="0.25">
      <c r="A1" s="58" t="s">
        <v>678</v>
      </c>
    </row>
    <row r="2" spans="1:10" ht="146.25" customHeight="1" x14ac:dyDescent="0.25">
      <c r="A2" s="161"/>
      <c r="B2" s="161" t="s">
        <v>184</v>
      </c>
      <c r="C2" s="162" t="s">
        <v>185</v>
      </c>
      <c r="D2" s="162" t="s">
        <v>221</v>
      </c>
      <c r="E2" s="162" t="s">
        <v>222</v>
      </c>
      <c r="F2" s="162" t="s">
        <v>223</v>
      </c>
      <c r="G2" s="162" t="s">
        <v>416</v>
      </c>
      <c r="H2" s="162" t="s">
        <v>417</v>
      </c>
      <c r="I2" s="162" t="s">
        <v>418</v>
      </c>
      <c r="J2" s="162" t="s">
        <v>419</v>
      </c>
    </row>
    <row r="3" spans="1:10" s="6" customFormat="1" x14ac:dyDescent="0.25">
      <c r="A3" s="155" t="s">
        <v>476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25">
      <c r="A4" s="158" t="s">
        <v>251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25">
      <c r="A5" s="158" t="s">
        <v>252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25">
      <c r="A6" s="158" t="s">
        <v>253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ht="5.25" customHeight="1" x14ac:dyDescent="0.25">
      <c r="A7" s="159"/>
      <c r="B7" s="108"/>
      <c r="C7" s="108"/>
      <c r="D7" s="108"/>
      <c r="E7" s="103"/>
      <c r="F7" s="103"/>
      <c r="G7" s="103"/>
      <c r="H7" s="103"/>
      <c r="I7" s="103"/>
      <c r="J7" s="103"/>
    </row>
    <row r="8" spans="1:10" s="6" customFormat="1" x14ac:dyDescent="0.25">
      <c r="A8" s="155" t="s">
        <v>477</v>
      </c>
      <c r="B8" s="156">
        <v>811479</v>
      </c>
      <c r="C8" s="156">
        <v>222851</v>
      </c>
      <c r="D8" s="156">
        <v>956483</v>
      </c>
      <c r="E8" s="157">
        <v>52</v>
      </c>
      <c r="F8" s="157">
        <v>40.799999999999997</v>
      </c>
      <c r="G8" s="157">
        <v>21.5</v>
      </c>
      <c r="H8" s="157">
        <v>49.7</v>
      </c>
      <c r="I8" s="157">
        <v>40.700000000000003</v>
      </c>
      <c r="J8" s="157">
        <v>62</v>
      </c>
    </row>
    <row r="9" spans="1:10" x14ac:dyDescent="0.25">
      <c r="A9" s="160" t="s">
        <v>254</v>
      </c>
      <c r="B9" s="117">
        <v>90187</v>
      </c>
      <c r="C9" s="117">
        <v>24406</v>
      </c>
      <c r="D9" s="117">
        <v>117332</v>
      </c>
      <c r="E9" s="99">
        <v>49.4</v>
      </c>
      <c r="F9" s="99">
        <v>38.9</v>
      </c>
      <c r="G9" s="99">
        <v>21.3</v>
      </c>
      <c r="H9" s="99">
        <v>48.6</v>
      </c>
      <c r="I9" s="99">
        <v>43.4</v>
      </c>
      <c r="J9" s="99">
        <v>63.1</v>
      </c>
    </row>
    <row r="10" spans="1:10" x14ac:dyDescent="0.25">
      <c r="A10" s="160" t="s">
        <v>255</v>
      </c>
      <c r="B10" s="117">
        <v>93130</v>
      </c>
      <c r="C10" s="117">
        <v>24542</v>
      </c>
      <c r="D10" s="117">
        <v>100154</v>
      </c>
      <c r="E10" s="99">
        <v>54</v>
      </c>
      <c r="F10" s="99">
        <v>42.8</v>
      </c>
      <c r="G10" s="99">
        <v>20.9</v>
      </c>
      <c r="H10" s="99">
        <v>50.3</v>
      </c>
      <c r="I10" s="99">
        <v>36.299999999999997</v>
      </c>
      <c r="J10" s="99">
        <v>60</v>
      </c>
    </row>
    <row r="11" spans="1:10" x14ac:dyDescent="0.25">
      <c r="A11" s="160" t="s">
        <v>256</v>
      </c>
      <c r="B11" s="117">
        <v>84801</v>
      </c>
      <c r="C11" s="117">
        <v>23747</v>
      </c>
      <c r="D11" s="117">
        <v>139515</v>
      </c>
      <c r="E11" s="99">
        <v>43.8</v>
      </c>
      <c r="F11" s="99">
        <v>34.200000000000003</v>
      </c>
      <c r="G11" s="99">
        <v>21.9</v>
      </c>
      <c r="H11" s="99">
        <v>55</v>
      </c>
      <c r="I11" s="99">
        <v>46</v>
      </c>
      <c r="J11" s="99">
        <v>68.900000000000006</v>
      </c>
    </row>
    <row r="12" spans="1:10" x14ac:dyDescent="0.25">
      <c r="A12" s="160" t="s">
        <v>257</v>
      </c>
      <c r="B12" s="117">
        <v>112779</v>
      </c>
      <c r="C12" s="117">
        <v>27643</v>
      </c>
      <c r="D12" s="117">
        <v>102916</v>
      </c>
      <c r="E12" s="99">
        <v>57.7</v>
      </c>
      <c r="F12" s="99">
        <v>46.3</v>
      </c>
      <c r="G12" s="99">
        <v>19.7</v>
      </c>
      <c r="H12" s="99">
        <v>35.9</v>
      </c>
      <c r="I12" s="99">
        <v>37.1</v>
      </c>
      <c r="J12" s="99">
        <v>49.8</v>
      </c>
    </row>
    <row r="13" spans="1:10" x14ac:dyDescent="0.25">
      <c r="A13" s="160" t="s">
        <v>258</v>
      </c>
      <c r="B13" s="117">
        <v>107077</v>
      </c>
      <c r="C13" s="117">
        <v>30001</v>
      </c>
      <c r="D13" s="117">
        <v>124909</v>
      </c>
      <c r="E13" s="99">
        <v>52.3</v>
      </c>
      <c r="F13" s="99">
        <v>40.9</v>
      </c>
      <c r="G13" s="99">
        <v>21.9</v>
      </c>
      <c r="H13" s="99">
        <v>56.9</v>
      </c>
      <c r="I13" s="99">
        <v>37.200000000000003</v>
      </c>
      <c r="J13" s="99">
        <v>65.400000000000006</v>
      </c>
    </row>
    <row r="14" spans="1:10" x14ac:dyDescent="0.25">
      <c r="A14" s="160" t="s">
        <v>259</v>
      </c>
      <c r="B14" s="117">
        <v>113408</v>
      </c>
      <c r="C14" s="117">
        <v>29311</v>
      </c>
      <c r="D14" s="117">
        <v>135662</v>
      </c>
      <c r="E14" s="99">
        <v>51.3</v>
      </c>
      <c r="F14" s="99">
        <v>40.700000000000003</v>
      </c>
      <c r="G14" s="99">
        <v>20.5</v>
      </c>
      <c r="H14" s="99">
        <v>52.8</v>
      </c>
      <c r="I14" s="99">
        <v>39.9</v>
      </c>
      <c r="J14" s="99">
        <v>64.3</v>
      </c>
    </row>
    <row r="15" spans="1:10" x14ac:dyDescent="0.25">
      <c r="A15" s="160" t="s">
        <v>260</v>
      </c>
      <c r="B15" s="117">
        <v>108598</v>
      </c>
      <c r="C15" s="117">
        <v>34385</v>
      </c>
      <c r="D15" s="117">
        <v>114940</v>
      </c>
      <c r="E15" s="99">
        <v>55.4</v>
      </c>
      <c r="F15" s="99">
        <v>42.1</v>
      </c>
      <c r="G15" s="99">
        <v>24</v>
      </c>
      <c r="H15" s="99">
        <v>46.7</v>
      </c>
      <c r="I15" s="99">
        <v>43.7</v>
      </c>
      <c r="J15" s="99">
        <v>60.5</v>
      </c>
    </row>
    <row r="16" spans="1:10" x14ac:dyDescent="0.25">
      <c r="A16" s="160" t="s">
        <v>261</v>
      </c>
      <c r="B16" s="117">
        <v>101499</v>
      </c>
      <c r="C16" s="117">
        <v>28817</v>
      </c>
      <c r="D16" s="117">
        <v>121055</v>
      </c>
      <c r="E16" s="99">
        <v>51.8</v>
      </c>
      <c r="F16" s="99">
        <v>40.4</v>
      </c>
      <c r="G16" s="99">
        <v>22.1</v>
      </c>
      <c r="H16" s="99">
        <v>53.3</v>
      </c>
      <c r="I16" s="99">
        <v>41.5</v>
      </c>
      <c r="J16" s="99">
        <v>64.900000000000006</v>
      </c>
    </row>
    <row r="17" spans="1:10" ht="5.25" customHeight="1" x14ac:dyDescent="0.25">
      <c r="A17" s="155"/>
      <c r="B17" s="156"/>
      <c r="C17" s="156"/>
      <c r="D17" s="156"/>
      <c r="E17" s="157"/>
      <c r="F17" s="157"/>
      <c r="G17" s="157"/>
      <c r="H17" s="157"/>
      <c r="I17" s="157"/>
      <c r="J17" s="157"/>
    </row>
    <row r="18" spans="1:10" s="6" customFormat="1" x14ac:dyDescent="0.25">
      <c r="A18" s="155" t="s">
        <v>478</v>
      </c>
      <c r="B18" s="156">
        <v>650043</v>
      </c>
      <c r="C18" s="156">
        <v>170937</v>
      </c>
      <c r="D18" s="156">
        <v>697402</v>
      </c>
      <c r="E18" s="157">
        <v>54.1</v>
      </c>
      <c r="F18" s="157">
        <v>42.8</v>
      </c>
      <c r="G18" s="157">
        <v>20.8</v>
      </c>
      <c r="H18" s="157">
        <v>47.8</v>
      </c>
      <c r="I18" s="157">
        <v>38.9</v>
      </c>
      <c r="J18" s="157">
        <v>59.7</v>
      </c>
    </row>
    <row r="19" spans="1:10" x14ac:dyDescent="0.25">
      <c r="A19" s="158" t="s">
        <v>484</v>
      </c>
      <c r="B19" s="117">
        <v>102608</v>
      </c>
      <c r="C19" s="117">
        <v>30047</v>
      </c>
      <c r="D19" s="117">
        <v>126220</v>
      </c>
      <c r="E19" s="99">
        <v>51.2</v>
      </c>
      <c r="F19" s="99">
        <v>39.6</v>
      </c>
      <c r="G19" s="99">
        <v>22.7</v>
      </c>
      <c r="H19" s="99">
        <v>45.9</v>
      </c>
      <c r="I19" s="99">
        <v>38.1</v>
      </c>
      <c r="J19" s="99">
        <v>56.7</v>
      </c>
    </row>
    <row r="20" spans="1:10" x14ac:dyDescent="0.25">
      <c r="A20" s="158" t="s">
        <v>262</v>
      </c>
      <c r="B20" s="117">
        <v>92073</v>
      </c>
      <c r="C20" s="117">
        <v>22933</v>
      </c>
      <c r="D20" s="117">
        <v>92949</v>
      </c>
      <c r="E20" s="99">
        <v>55.3</v>
      </c>
      <c r="F20" s="99">
        <v>44.3</v>
      </c>
      <c r="G20" s="99">
        <v>19.899999999999999</v>
      </c>
      <c r="H20" s="99">
        <v>54.3</v>
      </c>
      <c r="I20" s="99">
        <v>36.9</v>
      </c>
      <c r="J20" s="99">
        <v>64</v>
      </c>
    </row>
    <row r="21" spans="1:10" x14ac:dyDescent="0.25">
      <c r="A21" s="158" t="s">
        <v>263</v>
      </c>
      <c r="B21" s="117">
        <v>119900</v>
      </c>
      <c r="C21" s="117">
        <v>29533</v>
      </c>
      <c r="D21" s="117">
        <v>96000</v>
      </c>
      <c r="E21" s="99">
        <v>60.9</v>
      </c>
      <c r="F21" s="99">
        <v>48.9</v>
      </c>
      <c r="G21" s="99">
        <v>19.8</v>
      </c>
      <c r="H21" s="99">
        <v>37.200000000000003</v>
      </c>
      <c r="I21" s="99">
        <v>32.299999999999997</v>
      </c>
      <c r="J21" s="99">
        <v>47</v>
      </c>
    </row>
    <row r="22" spans="1:10" x14ac:dyDescent="0.25">
      <c r="A22" s="158" t="s">
        <v>264</v>
      </c>
      <c r="B22" s="117">
        <v>94554</v>
      </c>
      <c r="C22" s="117">
        <v>22289</v>
      </c>
      <c r="D22" s="117">
        <v>83176</v>
      </c>
      <c r="E22" s="99">
        <v>58.4</v>
      </c>
      <c r="F22" s="99">
        <v>47.3</v>
      </c>
      <c r="G22" s="99">
        <v>19.100000000000001</v>
      </c>
      <c r="H22" s="99">
        <v>50.5</v>
      </c>
      <c r="I22" s="99">
        <v>35</v>
      </c>
      <c r="J22" s="99">
        <v>60.2</v>
      </c>
    </row>
    <row r="23" spans="1:10" x14ac:dyDescent="0.25">
      <c r="A23" s="158" t="s">
        <v>265</v>
      </c>
      <c r="B23" s="117">
        <v>82937</v>
      </c>
      <c r="C23" s="117">
        <v>17682</v>
      </c>
      <c r="D23" s="117">
        <v>77374</v>
      </c>
      <c r="E23" s="99">
        <v>56.5</v>
      </c>
      <c r="F23" s="99">
        <v>46.6</v>
      </c>
      <c r="G23" s="99">
        <v>17.600000000000001</v>
      </c>
      <c r="H23" s="99">
        <v>49.6</v>
      </c>
      <c r="I23" s="99">
        <v>39.200000000000003</v>
      </c>
      <c r="J23" s="99">
        <v>62.8</v>
      </c>
    </row>
    <row r="24" spans="1:10" x14ac:dyDescent="0.25">
      <c r="A24" s="158" t="s">
        <v>266</v>
      </c>
      <c r="B24" s="117">
        <v>96035</v>
      </c>
      <c r="C24" s="117">
        <v>26898</v>
      </c>
      <c r="D24" s="117">
        <v>121156</v>
      </c>
      <c r="E24" s="99">
        <v>50.4</v>
      </c>
      <c r="F24" s="99">
        <v>39.299999999999997</v>
      </c>
      <c r="G24" s="99">
        <v>21.9</v>
      </c>
      <c r="H24" s="99">
        <v>46.2</v>
      </c>
      <c r="I24" s="99">
        <v>43</v>
      </c>
      <c r="J24" s="99">
        <v>60.7</v>
      </c>
    </row>
    <row r="25" spans="1:10" x14ac:dyDescent="0.25">
      <c r="A25" s="158" t="s">
        <v>267</v>
      </c>
      <c r="B25" s="117">
        <v>61936</v>
      </c>
      <c r="C25" s="117">
        <v>21556</v>
      </c>
      <c r="D25" s="117">
        <v>100527</v>
      </c>
      <c r="E25" s="99">
        <v>45.4</v>
      </c>
      <c r="F25" s="99">
        <v>33.700000000000003</v>
      </c>
      <c r="G25" s="99">
        <v>25.8</v>
      </c>
      <c r="H25" s="99">
        <v>57.3</v>
      </c>
      <c r="I25" s="99">
        <v>50.5</v>
      </c>
      <c r="J25" s="99">
        <v>71.5</v>
      </c>
    </row>
    <row r="26" spans="1:10" ht="5.25" customHeight="1" x14ac:dyDescent="0.25">
      <c r="A26" s="159"/>
      <c r="B26" s="108"/>
      <c r="C26" s="108"/>
      <c r="D26" s="108"/>
      <c r="E26" s="103"/>
      <c r="F26" s="103"/>
      <c r="G26" s="103"/>
      <c r="H26" s="103"/>
      <c r="I26" s="103"/>
      <c r="J26" s="103"/>
    </row>
    <row r="27" spans="1:10" s="6" customFormat="1" x14ac:dyDescent="0.25">
      <c r="A27" s="155" t="s">
        <v>479</v>
      </c>
      <c r="B27" s="156">
        <v>599887</v>
      </c>
      <c r="C27" s="156">
        <v>154168</v>
      </c>
      <c r="D27" s="156">
        <v>586854</v>
      </c>
      <c r="E27" s="157">
        <v>56.2</v>
      </c>
      <c r="F27" s="157">
        <v>44.7</v>
      </c>
      <c r="G27" s="157">
        <v>20.399999999999999</v>
      </c>
      <c r="H27" s="157">
        <v>48</v>
      </c>
      <c r="I27" s="157">
        <v>38.5</v>
      </c>
      <c r="J27" s="157">
        <v>59.8</v>
      </c>
    </row>
    <row r="28" spans="1:10" x14ac:dyDescent="0.25">
      <c r="A28" s="158" t="s">
        <v>268</v>
      </c>
      <c r="B28" s="117">
        <v>92054</v>
      </c>
      <c r="C28" s="117">
        <v>27777</v>
      </c>
      <c r="D28" s="117">
        <v>99477</v>
      </c>
      <c r="E28" s="99">
        <v>54.6</v>
      </c>
      <c r="F28" s="99">
        <v>42</v>
      </c>
      <c r="G28" s="99">
        <v>23.2</v>
      </c>
      <c r="H28" s="99">
        <v>51.2</v>
      </c>
      <c r="I28" s="99">
        <v>42.1</v>
      </c>
      <c r="J28" s="99">
        <v>63.3</v>
      </c>
    </row>
    <row r="29" spans="1:10" x14ac:dyDescent="0.25">
      <c r="A29" s="158" t="s">
        <v>269</v>
      </c>
      <c r="B29" s="117">
        <v>120170</v>
      </c>
      <c r="C29" s="117">
        <v>24370</v>
      </c>
      <c r="D29" s="117">
        <v>134503</v>
      </c>
      <c r="E29" s="99">
        <v>51.8</v>
      </c>
      <c r="F29" s="99">
        <v>43.1</v>
      </c>
      <c r="G29" s="99">
        <v>16.899999999999999</v>
      </c>
      <c r="H29" s="99">
        <v>39.1</v>
      </c>
      <c r="I29" s="99">
        <v>37.9</v>
      </c>
      <c r="J29" s="99">
        <v>54.5</v>
      </c>
    </row>
    <row r="30" spans="1:10" x14ac:dyDescent="0.25">
      <c r="A30" s="158" t="s">
        <v>270</v>
      </c>
      <c r="B30" s="117">
        <v>156766</v>
      </c>
      <c r="C30" s="117">
        <v>36034</v>
      </c>
      <c r="D30" s="117">
        <v>125298</v>
      </c>
      <c r="E30" s="99">
        <v>60.6</v>
      </c>
      <c r="F30" s="99">
        <v>49.3</v>
      </c>
      <c r="G30" s="99">
        <v>18.7</v>
      </c>
      <c r="H30" s="99">
        <v>45.7</v>
      </c>
      <c r="I30" s="99">
        <v>33.6</v>
      </c>
      <c r="J30" s="99">
        <v>55.7</v>
      </c>
    </row>
    <row r="31" spans="1:10" x14ac:dyDescent="0.25">
      <c r="A31" s="158" t="s">
        <v>271</v>
      </c>
      <c r="B31" s="117">
        <v>94997</v>
      </c>
      <c r="C31" s="117">
        <v>30532</v>
      </c>
      <c r="D31" s="117">
        <v>86504</v>
      </c>
      <c r="E31" s="99">
        <v>59.2</v>
      </c>
      <c r="F31" s="99">
        <v>44.8</v>
      </c>
      <c r="G31" s="99">
        <v>24.3</v>
      </c>
      <c r="H31" s="99">
        <v>58.5</v>
      </c>
      <c r="I31" s="99">
        <v>39.5</v>
      </c>
      <c r="J31" s="99">
        <v>66.8</v>
      </c>
    </row>
    <row r="32" spans="1:10" x14ac:dyDescent="0.25">
      <c r="A32" s="158" t="s">
        <v>272</v>
      </c>
      <c r="B32" s="117">
        <v>135900</v>
      </c>
      <c r="C32" s="117">
        <v>35455</v>
      </c>
      <c r="D32" s="117">
        <v>141072</v>
      </c>
      <c r="E32" s="99">
        <v>54.8</v>
      </c>
      <c r="F32" s="99">
        <v>43.5</v>
      </c>
      <c r="G32" s="99">
        <v>20.7</v>
      </c>
      <c r="H32" s="99">
        <v>48.3</v>
      </c>
      <c r="I32" s="99">
        <v>40.799999999999997</v>
      </c>
      <c r="J32" s="99">
        <v>61.4</v>
      </c>
    </row>
    <row r="33" spans="1:10" ht="6" customHeight="1" x14ac:dyDescent="0.25">
      <c r="A33" s="159"/>
      <c r="B33" s="108"/>
      <c r="C33" s="108"/>
      <c r="D33" s="108"/>
      <c r="E33" s="103"/>
      <c r="F33" s="103"/>
      <c r="G33" s="103"/>
      <c r="H33" s="103"/>
      <c r="I33" s="103"/>
      <c r="J33" s="103"/>
    </row>
    <row r="34" spans="1:10" s="6" customFormat="1" x14ac:dyDescent="0.25">
      <c r="A34" s="155" t="s">
        <v>480</v>
      </c>
      <c r="B34" s="156">
        <v>837313</v>
      </c>
      <c r="C34" s="156">
        <v>197904</v>
      </c>
      <c r="D34" s="156">
        <v>861483</v>
      </c>
      <c r="E34" s="157">
        <v>54.6</v>
      </c>
      <c r="F34" s="157">
        <v>44.1</v>
      </c>
      <c r="G34" s="157">
        <v>19.100000000000001</v>
      </c>
      <c r="H34" s="157">
        <v>47.3</v>
      </c>
      <c r="I34" s="157">
        <v>37.700000000000003</v>
      </c>
      <c r="J34" s="157">
        <v>59.4</v>
      </c>
    </row>
    <row r="35" spans="1:10" x14ac:dyDescent="0.25">
      <c r="A35" s="158" t="s">
        <v>273</v>
      </c>
      <c r="B35" s="117">
        <v>123759</v>
      </c>
      <c r="C35" s="117">
        <v>30188</v>
      </c>
      <c r="D35" s="117">
        <v>131172</v>
      </c>
      <c r="E35" s="99">
        <v>54</v>
      </c>
      <c r="F35" s="99">
        <v>43.4</v>
      </c>
      <c r="G35" s="99">
        <v>19.600000000000001</v>
      </c>
      <c r="H35" s="99">
        <v>43.7</v>
      </c>
      <c r="I35" s="99">
        <v>37.5</v>
      </c>
      <c r="J35" s="99">
        <v>56.2</v>
      </c>
    </row>
    <row r="36" spans="1:10" x14ac:dyDescent="0.25">
      <c r="A36" s="158" t="s">
        <v>274</v>
      </c>
      <c r="B36" s="117">
        <v>136485</v>
      </c>
      <c r="C36" s="117">
        <v>32707</v>
      </c>
      <c r="D36" s="117">
        <v>148586</v>
      </c>
      <c r="E36" s="99">
        <v>53.2</v>
      </c>
      <c r="F36" s="99">
        <v>42.9</v>
      </c>
      <c r="G36" s="99">
        <v>19.3</v>
      </c>
      <c r="H36" s="99">
        <v>50.8</v>
      </c>
      <c r="I36" s="99">
        <v>40</v>
      </c>
      <c r="J36" s="99">
        <v>63.4</v>
      </c>
    </row>
    <row r="37" spans="1:10" x14ac:dyDescent="0.25">
      <c r="A37" s="158" t="s">
        <v>275</v>
      </c>
      <c r="B37" s="117">
        <v>145820</v>
      </c>
      <c r="C37" s="117">
        <v>42392</v>
      </c>
      <c r="D37" s="117">
        <v>125323</v>
      </c>
      <c r="E37" s="99">
        <v>60</v>
      </c>
      <c r="F37" s="99">
        <v>46.5</v>
      </c>
      <c r="G37" s="99">
        <v>22.5</v>
      </c>
      <c r="H37" s="99">
        <v>50.9</v>
      </c>
      <c r="I37" s="99">
        <v>38</v>
      </c>
      <c r="J37" s="99">
        <v>60.7</v>
      </c>
    </row>
    <row r="38" spans="1:10" x14ac:dyDescent="0.25">
      <c r="A38" s="158" t="s">
        <v>276</v>
      </c>
      <c r="B38" s="117">
        <v>131666</v>
      </c>
      <c r="C38" s="117">
        <v>24914</v>
      </c>
      <c r="D38" s="117">
        <v>159255</v>
      </c>
      <c r="E38" s="99">
        <v>49.6</v>
      </c>
      <c r="F38" s="99">
        <v>41.7</v>
      </c>
      <c r="G38" s="99">
        <v>15.9</v>
      </c>
      <c r="H38" s="99">
        <v>35.4</v>
      </c>
      <c r="I38" s="99">
        <v>36.299999999999997</v>
      </c>
      <c r="J38" s="99">
        <v>51.1</v>
      </c>
    </row>
    <row r="39" spans="1:10" x14ac:dyDescent="0.25">
      <c r="A39" s="158" t="s">
        <v>277</v>
      </c>
      <c r="B39" s="117">
        <v>102948</v>
      </c>
      <c r="C39" s="117">
        <v>19706</v>
      </c>
      <c r="D39" s="117">
        <v>109528</v>
      </c>
      <c r="E39" s="99">
        <v>52.8</v>
      </c>
      <c r="F39" s="99">
        <v>44.3</v>
      </c>
      <c r="G39" s="99">
        <v>16.100000000000001</v>
      </c>
      <c r="H39" s="99">
        <v>62.6</v>
      </c>
      <c r="I39" s="99">
        <v>38.6</v>
      </c>
      <c r="J39" s="99">
        <v>72.7</v>
      </c>
    </row>
    <row r="40" spans="1:10" x14ac:dyDescent="0.25">
      <c r="A40" s="158" t="s">
        <v>278</v>
      </c>
      <c r="B40" s="117">
        <v>104590</v>
      </c>
      <c r="C40" s="117">
        <v>19372</v>
      </c>
      <c r="D40" s="117">
        <v>85737</v>
      </c>
      <c r="E40" s="99">
        <v>59.1</v>
      </c>
      <c r="F40" s="99">
        <v>49.9</v>
      </c>
      <c r="G40" s="99">
        <v>15.6</v>
      </c>
      <c r="H40" s="99">
        <v>43.7</v>
      </c>
      <c r="I40" s="99">
        <v>32.200000000000003</v>
      </c>
      <c r="J40" s="99">
        <v>54.7</v>
      </c>
    </row>
    <row r="41" spans="1:10" x14ac:dyDescent="0.25">
      <c r="A41" s="158" t="s">
        <v>279</v>
      </c>
      <c r="B41" s="117">
        <v>92044</v>
      </c>
      <c r="C41" s="117">
        <v>28625</v>
      </c>
      <c r="D41" s="117">
        <v>101882</v>
      </c>
      <c r="E41" s="99">
        <v>54.2</v>
      </c>
      <c r="F41" s="99">
        <v>41.4</v>
      </c>
      <c r="G41" s="99">
        <v>23.7</v>
      </c>
      <c r="H41" s="99">
        <v>44.8</v>
      </c>
      <c r="I41" s="99">
        <v>40.6</v>
      </c>
      <c r="J41" s="99">
        <v>57</v>
      </c>
    </row>
    <row r="42" spans="1:10" ht="5.2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140625" defaultRowHeight="15" x14ac:dyDescent="0.25"/>
  <cols>
    <col min="1" max="1" width="51" customWidth="1"/>
    <col min="2" max="5" width="12.140625" customWidth="1"/>
    <col min="6" max="6" width="11.5703125" bestFit="1" customWidth="1"/>
    <col min="7" max="7" width="12.140625" customWidth="1"/>
  </cols>
  <sheetData>
    <row r="1" spans="1:7" ht="15.75" x14ac:dyDescent="0.25">
      <c r="A1" s="58" t="s">
        <v>679</v>
      </c>
    </row>
    <row r="2" spans="1:7" x14ac:dyDescent="0.25">
      <c r="A2" s="244"/>
      <c r="B2" s="244" t="s">
        <v>526</v>
      </c>
      <c r="C2" s="244"/>
      <c r="D2" s="244"/>
      <c r="E2" s="244" t="s">
        <v>251</v>
      </c>
      <c r="F2" s="244" t="s">
        <v>252</v>
      </c>
      <c r="G2" s="244" t="s">
        <v>253</v>
      </c>
    </row>
    <row r="3" spans="1:7" x14ac:dyDescent="0.25">
      <c r="A3" s="244"/>
      <c r="B3" s="96" t="s">
        <v>9</v>
      </c>
      <c r="C3" s="96" t="s">
        <v>46</v>
      </c>
      <c r="D3" s="96" t="s">
        <v>47</v>
      </c>
      <c r="E3" s="244"/>
      <c r="F3" s="244"/>
      <c r="G3" s="244"/>
    </row>
    <row r="4" spans="1:7" x14ac:dyDescent="0.25">
      <c r="A4" s="99" t="s">
        <v>391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25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25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25">
      <c r="A7" s="99" t="s">
        <v>25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25">
      <c r="A8" s="99" t="s">
        <v>295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25">
      <c r="A9" s="99" t="s">
        <v>296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25">
      <c r="A10" s="99" t="s">
        <v>297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25">
      <c r="A11" s="99" t="s">
        <v>310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25">
      <c r="A12" s="99" t="s">
        <v>30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25">
      <c r="A13" s="99" t="s">
        <v>298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25">
      <c r="A14" s="99" t="s">
        <v>299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25">
      <c r="A15" s="99" t="s">
        <v>392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25">
      <c r="A16" s="99" t="s">
        <v>301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25">
      <c r="A17" s="99" t="s">
        <v>390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25">
      <c r="A18" s="99" t="s">
        <v>302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25">
      <c r="A19" s="99" t="s">
        <v>303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25">
      <c r="A20" s="99" t="s">
        <v>304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25">
      <c r="A21" s="99" t="s">
        <v>305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25">
      <c r="A22" s="99" t="s">
        <v>309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25">
      <c r="A23" s="99" t="s">
        <v>308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25">
      <c r="A24" s="99" t="s">
        <v>307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25">
      <c r="A25" s="99" t="s">
        <v>306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2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topLeftCell="A8" zoomScaleNormal="100" workbookViewId="0">
      <selection activeCell="A2" sqref="A2:L24"/>
    </sheetView>
  </sheetViews>
  <sheetFormatPr defaultColWidth="9.140625" defaultRowHeight="15" x14ac:dyDescent="0.25"/>
  <cols>
    <col min="1" max="1" width="44.42578125" customWidth="1"/>
    <col min="2" max="4" width="7.5703125" customWidth="1"/>
    <col min="5" max="5" width="9.5703125" customWidth="1"/>
    <col min="6" max="6" width="8.5703125" bestFit="1" customWidth="1"/>
    <col min="7" max="7" width="10.7109375" bestFit="1" customWidth="1"/>
    <col min="8" max="8" width="8.140625" customWidth="1"/>
    <col min="9" max="9" width="11.42578125" bestFit="1" customWidth="1"/>
    <col min="10" max="10" width="8.85546875" bestFit="1" customWidth="1"/>
    <col min="11" max="11" width="9.140625" bestFit="1" customWidth="1"/>
    <col min="12" max="12" width="9" bestFit="1" customWidth="1"/>
  </cols>
  <sheetData>
    <row r="1" spans="1:12" ht="15.75" x14ac:dyDescent="0.25">
      <c r="A1" s="58" t="s">
        <v>680</v>
      </c>
    </row>
    <row r="2" spans="1:12" x14ac:dyDescent="0.25">
      <c r="A2" s="387"/>
      <c r="B2" s="386" t="s">
        <v>527</v>
      </c>
      <c r="C2" s="386"/>
      <c r="D2" s="386"/>
      <c r="E2" s="384" t="s">
        <v>254</v>
      </c>
      <c r="F2" s="384" t="s">
        <v>255</v>
      </c>
      <c r="G2" s="384" t="s">
        <v>256</v>
      </c>
      <c r="H2" s="384" t="s">
        <v>257</v>
      </c>
      <c r="I2" s="384" t="s">
        <v>258</v>
      </c>
      <c r="J2" s="384" t="s">
        <v>259</v>
      </c>
      <c r="K2" s="384" t="s">
        <v>260</v>
      </c>
      <c r="L2" s="384" t="s">
        <v>261</v>
      </c>
    </row>
    <row r="3" spans="1:12" ht="45.75" customHeight="1" x14ac:dyDescent="0.25">
      <c r="A3" s="387"/>
      <c r="B3" s="163" t="s">
        <v>9</v>
      </c>
      <c r="C3" s="163" t="s">
        <v>46</v>
      </c>
      <c r="D3" s="163" t="s">
        <v>47</v>
      </c>
      <c r="E3" s="385"/>
      <c r="F3" s="385"/>
      <c r="G3" s="385"/>
      <c r="H3" s="385"/>
      <c r="I3" s="385"/>
      <c r="J3" s="385"/>
      <c r="K3" s="385"/>
      <c r="L3" s="385"/>
    </row>
    <row r="4" spans="1:12" x14ac:dyDescent="0.25">
      <c r="A4" s="102" t="s">
        <v>391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25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25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25">
      <c r="A7" s="102" t="s">
        <v>25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25">
      <c r="A8" s="102" t="s">
        <v>296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25">
      <c r="A9" s="102" t="s">
        <v>297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30" x14ac:dyDescent="0.25">
      <c r="A10" s="102" t="s">
        <v>310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25">
      <c r="A11" s="102" t="s">
        <v>30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25">
      <c r="A12" s="102" t="s">
        <v>298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25">
      <c r="A13" s="102" t="s">
        <v>299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99999999999999" customHeight="1" x14ac:dyDescent="0.25">
      <c r="A14" s="102" t="s">
        <v>392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99999999999999" customHeight="1" x14ac:dyDescent="0.25">
      <c r="A15" s="102" t="s">
        <v>301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99999999999999" customHeight="1" x14ac:dyDescent="0.25">
      <c r="A16" s="102" t="s">
        <v>390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25">
      <c r="A17" s="102" t="s">
        <v>302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ht="30" x14ac:dyDescent="0.25">
      <c r="A18" s="102" t="s">
        <v>303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25">
      <c r="A19" s="102" t="s">
        <v>304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25">
      <c r="A20" s="102" t="s">
        <v>305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25">
      <c r="A21" s="102" t="s">
        <v>309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25">
      <c r="A22" s="102" t="s">
        <v>308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25">
      <c r="A23" s="102" t="s">
        <v>307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25">
      <c r="A24" s="102" t="s">
        <v>306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A2:A3"/>
    <mergeCell ref="E2:E3"/>
    <mergeCell ref="F2:F3"/>
    <mergeCell ref="G2:G3"/>
    <mergeCell ref="H2:H3"/>
    <mergeCell ref="I2:I3"/>
    <mergeCell ref="J2:J3"/>
    <mergeCell ref="K2:K3"/>
    <mergeCell ref="L2:L3"/>
    <mergeCell ref="B2:D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41"/>
  <sheetViews>
    <sheetView view="pageBreakPreview" topLeftCell="A10" zoomScale="90" zoomScaleNormal="100" zoomScaleSheetLayoutView="90" workbookViewId="0">
      <selection activeCell="E24" sqref="E24"/>
    </sheetView>
  </sheetViews>
  <sheetFormatPr defaultColWidth="9.140625" defaultRowHeight="15" x14ac:dyDescent="0.25"/>
  <cols>
    <col min="1" max="1" width="35.42578125" customWidth="1"/>
    <col min="2" max="2" width="11.85546875" customWidth="1"/>
    <col min="3" max="3" width="10.85546875" customWidth="1"/>
    <col min="4" max="4" width="12.42578125" customWidth="1"/>
    <col min="5" max="5" width="11.7109375" bestFit="1" customWidth="1"/>
    <col min="6" max="6" width="10.85546875" customWidth="1"/>
    <col min="7" max="7" width="11.7109375" customWidth="1"/>
    <col min="8" max="8" width="13.140625" customWidth="1"/>
  </cols>
  <sheetData>
    <row r="1" spans="1:11" ht="27" customHeight="1" x14ac:dyDescent="0.25">
      <c r="A1" s="83" t="s">
        <v>630</v>
      </c>
      <c r="B1" s="83"/>
      <c r="C1" s="83"/>
      <c r="D1" s="83"/>
      <c r="E1" s="83"/>
      <c r="F1" s="83"/>
      <c r="G1" s="83"/>
      <c r="H1" s="83"/>
    </row>
    <row r="2" spans="1:11" x14ac:dyDescent="0.25">
      <c r="A2" s="250" t="s">
        <v>160</v>
      </c>
      <c r="B2" s="250" t="s">
        <v>161</v>
      </c>
      <c r="C2" s="250" t="s">
        <v>162</v>
      </c>
      <c r="D2" s="250" t="s">
        <v>163</v>
      </c>
      <c r="E2" s="250" t="s">
        <v>164</v>
      </c>
      <c r="F2" s="250" t="s">
        <v>165</v>
      </c>
      <c r="G2" s="250" t="s">
        <v>355</v>
      </c>
      <c r="H2" s="250" t="s">
        <v>166</v>
      </c>
    </row>
    <row r="3" spans="1:11" x14ac:dyDescent="0.25">
      <c r="A3" s="250"/>
      <c r="B3" s="250"/>
      <c r="C3" s="250"/>
      <c r="D3" s="250"/>
      <c r="E3" s="250"/>
      <c r="F3" s="250"/>
      <c r="G3" s="250"/>
      <c r="H3" s="250"/>
    </row>
    <row r="4" spans="1:11" x14ac:dyDescent="0.25">
      <c r="A4" s="99" t="s">
        <v>167</v>
      </c>
      <c r="B4" s="149">
        <v>258170</v>
      </c>
      <c r="C4" s="149">
        <v>126705</v>
      </c>
      <c r="D4" s="149">
        <v>131465</v>
      </c>
      <c r="E4" s="149">
        <v>36709</v>
      </c>
      <c r="F4" s="149">
        <v>221461</v>
      </c>
      <c r="G4" s="149">
        <v>43407</v>
      </c>
      <c r="H4" s="149">
        <v>214763</v>
      </c>
    </row>
    <row r="5" spans="1:11" ht="10.5" customHeight="1" x14ac:dyDescent="0.25">
      <c r="A5" s="96"/>
      <c r="B5" s="96"/>
      <c r="C5" s="96"/>
      <c r="D5" s="96"/>
      <c r="E5" s="96"/>
      <c r="F5" s="96"/>
      <c r="G5" s="96"/>
      <c r="H5" s="96"/>
    </row>
    <row r="6" spans="1:11" x14ac:dyDescent="0.25">
      <c r="A6" s="136" t="s">
        <v>168</v>
      </c>
      <c r="B6" s="104">
        <v>47921</v>
      </c>
      <c r="C6" s="104">
        <v>21345</v>
      </c>
      <c r="D6" s="104">
        <v>26575</v>
      </c>
      <c r="E6" s="104">
        <v>8443</v>
      </c>
      <c r="F6" s="104">
        <v>39478</v>
      </c>
      <c r="G6" s="104">
        <v>6280</v>
      </c>
      <c r="H6" s="104">
        <v>41641</v>
      </c>
    </row>
    <row r="7" spans="1:11" x14ac:dyDescent="0.25">
      <c r="A7" s="136" t="s">
        <v>169</v>
      </c>
      <c r="B7" s="104">
        <v>41085</v>
      </c>
      <c r="C7" s="104">
        <v>19486</v>
      </c>
      <c r="D7" s="104">
        <v>21599</v>
      </c>
      <c r="E7" s="104">
        <v>4843</v>
      </c>
      <c r="F7" s="104">
        <v>36242</v>
      </c>
      <c r="G7" s="104">
        <v>5737</v>
      </c>
      <c r="H7" s="104">
        <v>35348</v>
      </c>
    </row>
    <row r="8" spans="1:11" x14ac:dyDescent="0.25">
      <c r="A8" s="136" t="s">
        <v>170</v>
      </c>
      <c r="B8" s="104">
        <v>113475</v>
      </c>
      <c r="C8" s="104">
        <v>52857</v>
      </c>
      <c r="D8" s="104">
        <v>60618</v>
      </c>
      <c r="E8" s="104">
        <v>18003</v>
      </c>
      <c r="F8" s="104">
        <v>95471</v>
      </c>
      <c r="G8" s="104">
        <v>15877</v>
      </c>
      <c r="H8" s="104">
        <v>97598</v>
      </c>
      <c r="K8" s="57"/>
    </row>
    <row r="9" spans="1:11" x14ac:dyDescent="0.25">
      <c r="A9" s="136" t="s">
        <v>171</v>
      </c>
      <c r="B9" s="104">
        <v>61203</v>
      </c>
      <c r="C9" s="104">
        <v>32182</v>
      </c>
      <c r="D9" s="104">
        <v>29020</v>
      </c>
      <c r="E9" s="104">
        <v>6714</v>
      </c>
      <c r="F9" s="104">
        <v>54489</v>
      </c>
      <c r="G9" s="104">
        <v>11167</v>
      </c>
      <c r="H9" s="104">
        <v>50036</v>
      </c>
    </row>
    <row r="10" spans="1:11" x14ac:dyDescent="0.25">
      <c r="A10" s="136" t="s">
        <v>172</v>
      </c>
      <c r="B10" s="104">
        <v>37123</v>
      </c>
      <c r="C10" s="104">
        <v>16669</v>
      </c>
      <c r="D10" s="104">
        <v>20454</v>
      </c>
      <c r="E10" s="104">
        <v>5903</v>
      </c>
      <c r="F10" s="104">
        <v>31220</v>
      </c>
      <c r="G10" s="104">
        <v>10115</v>
      </c>
      <c r="H10" s="104">
        <v>27008</v>
      </c>
      <c r="J10" s="60"/>
    </row>
    <row r="11" spans="1:11" x14ac:dyDescent="0.25">
      <c r="A11" s="136" t="s">
        <v>173</v>
      </c>
      <c r="B11" s="104">
        <v>27477</v>
      </c>
      <c r="C11" s="104">
        <v>17829</v>
      </c>
      <c r="D11" s="104">
        <v>9648</v>
      </c>
      <c r="E11" s="104">
        <v>3478</v>
      </c>
      <c r="F11" s="104">
        <v>23998</v>
      </c>
      <c r="G11" s="104">
        <v>14048</v>
      </c>
      <c r="H11" s="104">
        <v>13429</v>
      </c>
    </row>
    <row r="12" spans="1:11" ht="7.5" customHeight="1" x14ac:dyDescent="0.25">
      <c r="A12" s="1"/>
      <c r="B12" s="1"/>
      <c r="C12" s="1"/>
      <c r="D12" s="1"/>
      <c r="E12" s="1"/>
      <c r="F12" s="1"/>
      <c r="G12" s="1"/>
      <c r="H12" s="1"/>
    </row>
    <row r="13" spans="1:11" ht="26.25" customHeight="1" x14ac:dyDescent="0.25">
      <c r="A13" s="58" t="s">
        <v>631</v>
      </c>
      <c r="B13" s="84"/>
      <c r="C13" s="84"/>
      <c r="D13" s="84"/>
      <c r="E13" s="84"/>
      <c r="F13" s="84"/>
      <c r="G13" s="84"/>
      <c r="H13" s="84"/>
    </row>
    <row r="14" spans="1:11" ht="30" x14ac:dyDescent="0.25">
      <c r="A14" s="96" t="s">
        <v>160</v>
      </c>
      <c r="B14" s="142" t="s">
        <v>161</v>
      </c>
      <c r="C14" s="142" t="s">
        <v>174</v>
      </c>
      <c r="D14" s="142" t="s">
        <v>175</v>
      </c>
      <c r="E14" s="175" t="s">
        <v>17</v>
      </c>
      <c r="F14" s="96" t="s">
        <v>176</v>
      </c>
      <c r="G14" s="96" t="s">
        <v>177</v>
      </c>
      <c r="H14" s="96" t="s">
        <v>178</v>
      </c>
    </row>
    <row r="15" spans="1:11" x14ac:dyDescent="0.25">
      <c r="A15" s="99" t="s">
        <v>179</v>
      </c>
      <c r="B15" s="149">
        <v>214763</v>
      </c>
      <c r="C15" s="149">
        <v>31778</v>
      </c>
      <c r="D15" s="149">
        <v>6215</v>
      </c>
      <c r="E15" s="149">
        <v>176771</v>
      </c>
      <c r="F15" s="176">
        <v>17.7</v>
      </c>
      <c r="G15" s="176">
        <v>14.8</v>
      </c>
      <c r="H15" s="176">
        <v>16.399999999999999</v>
      </c>
      <c r="J15" s="66"/>
    </row>
    <row r="16" spans="1:11" ht="11.25" customHeight="1" x14ac:dyDescent="0.25">
      <c r="A16" s="99"/>
      <c r="B16" s="149"/>
      <c r="C16" s="149"/>
      <c r="D16" s="149"/>
      <c r="E16" s="149"/>
      <c r="F16" s="177"/>
      <c r="G16" s="177"/>
      <c r="H16" s="177"/>
    </row>
    <row r="17" spans="1:9" s="76" customFormat="1" x14ac:dyDescent="0.25">
      <c r="A17" s="178" t="s">
        <v>168</v>
      </c>
      <c r="B17" s="179">
        <v>41641</v>
      </c>
      <c r="C17" s="179">
        <v>6962</v>
      </c>
      <c r="D17" s="179">
        <v>1337</v>
      </c>
      <c r="E17" s="179">
        <v>33342</v>
      </c>
      <c r="F17" s="180">
        <v>19.899999999999999</v>
      </c>
      <c r="G17" s="180">
        <v>16.7</v>
      </c>
      <c r="H17" s="180">
        <v>16.100000000000001</v>
      </c>
    </row>
    <row r="18" spans="1:9" x14ac:dyDescent="0.25">
      <c r="A18" s="136" t="s">
        <v>169</v>
      </c>
      <c r="B18" s="104">
        <v>35348</v>
      </c>
      <c r="C18" s="104">
        <v>8338</v>
      </c>
      <c r="D18" s="104">
        <v>674</v>
      </c>
      <c r="E18" s="104">
        <v>26336</v>
      </c>
      <c r="F18" s="181">
        <v>25.5</v>
      </c>
      <c r="G18" s="181">
        <v>23.6</v>
      </c>
      <c r="H18" s="181">
        <v>7.5</v>
      </c>
    </row>
    <row r="19" spans="1:9" x14ac:dyDescent="0.25">
      <c r="A19" s="136" t="s">
        <v>170</v>
      </c>
      <c r="B19" s="104">
        <v>97598</v>
      </c>
      <c r="C19" s="104">
        <v>12198</v>
      </c>
      <c r="D19" s="104">
        <v>1985</v>
      </c>
      <c r="E19" s="104">
        <v>83415</v>
      </c>
      <c r="F19" s="181">
        <v>14.5</v>
      </c>
      <c r="G19" s="181">
        <v>12.5</v>
      </c>
      <c r="H19" s="181">
        <v>14</v>
      </c>
      <c r="I19" s="60"/>
    </row>
    <row r="20" spans="1:9" x14ac:dyDescent="0.25">
      <c r="A20" s="136" t="s">
        <v>171</v>
      </c>
      <c r="B20" s="104">
        <v>61203</v>
      </c>
      <c r="C20" s="104">
        <v>3533</v>
      </c>
      <c r="D20" s="104">
        <v>1292</v>
      </c>
      <c r="E20" s="104">
        <v>45211</v>
      </c>
      <c r="F20" s="181">
        <v>9.6</v>
      </c>
      <c r="G20" s="182">
        <v>7.1</v>
      </c>
      <c r="H20" s="181">
        <v>26.8</v>
      </c>
    </row>
    <row r="21" spans="1:9" x14ac:dyDescent="0.25">
      <c r="A21" s="136" t="s">
        <v>172</v>
      </c>
      <c r="B21" s="104">
        <v>24895</v>
      </c>
      <c r="C21" s="104">
        <v>1210</v>
      </c>
      <c r="D21" s="104">
        <v>0</v>
      </c>
      <c r="E21" s="104">
        <v>904</v>
      </c>
      <c r="F21" s="181">
        <v>7.8</v>
      </c>
      <c r="G21" s="181">
        <v>4.5</v>
      </c>
      <c r="H21" s="181">
        <v>42.8</v>
      </c>
    </row>
    <row r="22" spans="1:9" x14ac:dyDescent="0.25">
      <c r="A22" s="136" t="s">
        <v>173</v>
      </c>
      <c r="B22" s="104">
        <v>11517</v>
      </c>
      <c r="C22" s="104">
        <v>1738</v>
      </c>
      <c r="D22" s="104">
        <v>0</v>
      </c>
      <c r="E22" s="104">
        <v>174</v>
      </c>
      <c r="F22" s="181">
        <v>14.2</v>
      </c>
      <c r="G22" s="181">
        <v>12.9</v>
      </c>
      <c r="H22" s="181">
        <v>9.1</v>
      </c>
    </row>
    <row r="23" spans="1:9" ht="6.75" customHeight="1" x14ac:dyDescent="0.25">
      <c r="A23" s="254"/>
      <c r="B23" s="255"/>
      <c r="C23" s="255"/>
      <c r="D23" s="255"/>
      <c r="E23" s="255"/>
      <c r="F23" s="255"/>
      <c r="G23" s="255"/>
      <c r="H23" s="256"/>
    </row>
    <row r="24" spans="1:9" x14ac:dyDescent="0.25">
      <c r="A24" s="99" t="s">
        <v>180</v>
      </c>
      <c r="B24" s="99"/>
      <c r="C24" s="99"/>
      <c r="D24" s="99"/>
      <c r="E24" s="99"/>
      <c r="F24" s="99"/>
      <c r="G24" s="99"/>
      <c r="H24" s="99"/>
    </row>
    <row r="25" spans="1:9" ht="6.75" customHeight="1" x14ac:dyDescent="0.25">
      <c r="A25" s="1"/>
      <c r="B25" s="1"/>
      <c r="C25" s="1"/>
      <c r="D25" s="1"/>
      <c r="E25" s="28"/>
      <c r="F25" s="1"/>
      <c r="G25" s="1"/>
      <c r="H25" s="1"/>
    </row>
    <row r="29" spans="1:9" x14ac:dyDescent="0.25">
      <c r="C29" s="42"/>
      <c r="D29" s="42"/>
      <c r="E29" s="42"/>
    </row>
    <row r="30" spans="1:9" x14ac:dyDescent="0.25">
      <c r="C30" s="42"/>
      <c r="D30" s="42"/>
      <c r="E30" s="42"/>
    </row>
    <row r="31" spans="1:9" x14ac:dyDescent="0.25">
      <c r="C31" s="42"/>
      <c r="D31" s="42"/>
      <c r="E31" s="42"/>
    </row>
    <row r="32" spans="1:9" x14ac:dyDescent="0.25">
      <c r="C32" s="42"/>
      <c r="D32" s="42"/>
      <c r="E32" s="42"/>
    </row>
    <row r="33" spans="2:5" x14ac:dyDescent="0.25">
      <c r="C33" s="42"/>
      <c r="D33" s="42"/>
      <c r="E33" s="42"/>
    </row>
    <row r="34" spans="2:5" x14ac:dyDescent="0.25">
      <c r="C34" s="42"/>
      <c r="D34" s="42"/>
      <c r="E34" s="42"/>
    </row>
    <row r="35" spans="2:5" x14ac:dyDescent="0.25">
      <c r="C35" s="42"/>
      <c r="D35" s="42"/>
      <c r="E35" s="42"/>
    </row>
    <row r="36" spans="2:5" x14ac:dyDescent="0.25">
      <c r="B36" s="57"/>
      <c r="C36" s="57"/>
      <c r="D36" s="57"/>
    </row>
    <row r="37" spans="2:5" x14ac:dyDescent="0.25">
      <c r="B37" s="57"/>
      <c r="C37" s="57"/>
      <c r="D37" s="57"/>
    </row>
    <row r="38" spans="2:5" x14ac:dyDescent="0.25">
      <c r="C38" s="57"/>
      <c r="D38" s="57"/>
    </row>
    <row r="41" spans="2:5" x14ac:dyDescent="0.25">
      <c r="D41" s="57"/>
    </row>
  </sheetData>
  <mergeCells count="9">
    <mergeCell ref="G2:G3"/>
    <mergeCell ref="H2:H3"/>
    <mergeCell ref="A23:H2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140625" defaultRowHeight="15" x14ac:dyDescent="0.25"/>
  <cols>
    <col min="1" max="1" width="46.5703125" customWidth="1"/>
    <col min="2" max="5" width="9.42578125" customWidth="1"/>
    <col min="6" max="6" width="8.42578125" customWidth="1"/>
    <col min="7" max="7" width="8" customWidth="1"/>
    <col min="8" max="8" width="8.42578125" bestFit="1" customWidth="1"/>
    <col min="9" max="9" width="10.140625" bestFit="1" customWidth="1"/>
    <col min="10" max="10" width="8" customWidth="1"/>
    <col min="11" max="11" width="12.42578125" bestFit="1" customWidth="1"/>
  </cols>
  <sheetData>
    <row r="1" spans="1:11" ht="15.75" x14ac:dyDescent="0.25">
      <c r="A1" s="58" t="s">
        <v>681</v>
      </c>
    </row>
    <row r="2" spans="1:11" x14ac:dyDescent="0.25">
      <c r="A2" s="244"/>
      <c r="B2" s="300" t="s">
        <v>478</v>
      </c>
      <c r="C2" s="300"/>
      <c r="D2" s="300"/>
      <c r="E2" s="340" t="s">
        <v>484</v>
      </c>
      <c r="F2" s="340" t="s">
        <v>262</v>
      </c>
      <c r="G2" s="340" t="s">
        <v>263</v>
      </c>
      <c r="H2" s="340" t="s">
        <v>264</v>
      </c>
      <c r="I2" s="340" t="s">
        <v>265</v>
      </c>
      <c r="J2" s="340" t="s">
        <v>266</v>
      </c>
      <c r="K2" s="340" t="s">
        <v>267</v>
      </c>
    </row>
    <row r="3" spans="1:11" x14ac:dyDescent="0.25">
      <c r="A3" s="244"/>
      <c r="B3" s="116" t="s">
        <v>9</v>
      </c>
      <c r="C3" s="116" t="s">
        <v>46</v>
      </c>
      <c r="D3" s="116" t="s">
        <v>47</v>
      </c>
      <c r="E3" s="341"/>
      <c r="F3" s="341"/>
      <c r="G3" s="341"/>
      <c r="H3" s="341"/>
      <c r="I3" s="341"/>
      <c r="J3" s="341"/>
      <c r="K3" s="341"/>
    </row>
    <row r="4" spans="1:11" x14ac:dyDescent="0.25">
      <c r="A4" s="99" t="s">
        <v>391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25">
      <c r="A5" s="99" t="s">
        <v>549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25">
      <c r="A6" s="99" t="s">
        <v>550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25">
      <c r="A7" s="99" t="s">
        <v>25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25">
      <c r="A8" s="99" t="s">
        <v>551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25">
      <c r="A9" s="99" t="s">
        <v>552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25">
      <c r="A10" s="99" t="s">
        <v>28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25">
      <c r="A11" s="99" t="s">
        <v>553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25">
      <c r="A12" s="99" t="s">
        <v>554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25">
      <c r="A13" s="99" t="s">
        <v>555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25">
      <c r="A14" s="99" t="s">
        <v>556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25">
      <c r="A15" s="99" t="s">
        <v>557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25">
      <c r="A16" t="s">
        <v>574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25">
      <c r="A17" s="99" t="s">
        <v>558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25">
      <c r="A18" s="99" t="s">
        <v>559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25">
      <c r="A19" s="99" t="s">
        <v>560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25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25">
      <c r="A21" s="99" t="s">
        <v>561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25">
      <c r="A22" s="99" t="s">
        <v>562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25">
      <c r="A23" s="99" t="s">
        <v>563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25">
      <c r="A24" s="99" t="s">
        <v>564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25">
      <c r="A25" s="99" t="s">
        <v>565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140625" defaultRowHeight="15" x14ac:dyDescent="0.25"/>
  <cols>
    <col min="1" max="1" width="48.140625" customWidth="1"/>
    <col min="2" max="4" width="8.140625" customWidth="1"/>
    <col min="5" max="5" width="8.85546875" customWidth="1"/>
    <col min="6" max="7" width="9.5703125" customWidth="1"/>
    <col min="8" max="8" width="9" customWidth="1"/>
    <col min="9" max="9" width="8.5703125" customWidth="1"/>
  </cols>
  <sheetData>
    <row r="1" spans="1:9" ht="15.75" x14ac:dyDescent="0.25">
      <c r="A1" s="58" t="s">
        <v>682</v>
      </c>
    </row>
    <row r="2" spans="1:9" x14ac:dyDescent="0.25">
      <c r="A2" s="244"/>
      <c r="B2" s="388" t="s">
        <v>9</v>
      </c>
      <c r="C2" s="388" t="s">
        <v>46</v>
      </c>
      <c r="D2" s="388" t="s">
        <v>47</v>
      </c>
      <c r="E2" s="388" t="s">
        <v>268</v>
      </c>
      <c r="F2" s="388" t="s">
        <v>269</v>
      </c>
      <c r="G2" s="388" t="s">
        <v>270</v>
      </c>
      <c r="H2" s="388" t="s">
        <v>271</v>
      </c>
      <c r="I2" s="388" t="s">
        <v>272</v>
      </c>
    </row>
    <row r="3" spans="1:9" x14ac:dyDescent="0.25">
      <c r="A3" s="244"/>
      <c r="B3" s="389"/>
      <c r="C3" s="389"/>
      <c r="D3" s="389"/>
      <c r="E3" s="389"/>
      <c r="F3" s="389"/>
      <c r="G3" s="389"/>
      <c r="H3" s="389"/>
      <c r="I3" s="389"/>
    </row>
    <row r="4" spans="1:9" x14ac:dyDescent="0.25">
      <c r="A4" s="99" t="s">
        <v>391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25">
      <c r="A6" s="99" t="s">
        <v>549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25">
      <c r="A7" s="99" t="s">
        <v>550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25">
      <c r="A8" s="99" t="s">
        <v>25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25">
      <c r="A9" s="99" t="s">
        <v>551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25">
      <c r="A10" s="99" t="s">
        <v>552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25">
      <c r="A11" s="99" t="s">
        <v>28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25">
      <c r="A12" s="99" t="s">
        <v>553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25">
      <c r="A13" s="99" t="s">
        <v>554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25">
      <c r="A14" s="99" t="s">
        <v>555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25">
      <c r="A15" s="99" t="s">
        <v>556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25">
      <c r="A16" s="99" t="s">
        <v>557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25">
      <c r="A17" s="99" t="s">
        <v>558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25">
      <c r="A18" s="99" t="s">
        <v>559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25">
      <c r="A19" s="99" t="s">
        <v>560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25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25">
      <c r="A21" s="99" t="s">
        <v>561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25">
      <c r="A22" s="99" t="s">
        <v>562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25">
      <c r="A23" s="99" t="s">
        <v>563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25">
      <c r="A24" s="99" t="s">
        <v>564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25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140625" defaultRowHeight="15" x14ac:dyDescent="0.25"/>
  <cols>
    <col min="1" max="1" width="49.7109375" customWidth="1"/>
    <col min="2" max="4" width="9.140625" customWidth="1"/>
    <col min="5" max="5" width="11.5703125" bestFit="1" customWidth="1"/>
    <col min="6" max="11" width="10" customWidth="1"/>
  </cols>
  <sheetData>
    <row r="1" spans="1:11" ht="15.75" x14ac:dyDescent="0.25">
      <c r="A1" s="58" t="s">
        <v>683</v>
      </c>
    </row>
    <row r="2" spans="1:11" x14ac:dyDescent="0.25">
      <c r="A2" s="244"/>
      <c r="B2" s="250" t="s">
        <v>9</v>
      </c>
      <c r="C2" s="250" t="s">
        <v>46</v>
      </c>
      <c r="D2" s="250" t="s">
        <v>47</v>
      </c>
      <c r="E2" s="250" t="s">
        <v>273</v>
      </c>
      <c r="F2" s="250" t="s">
        <v>274</v>
      </c>
      <c r="G2" s="250" t="s">
        <v>275</v>
      </c>
      <c r="H2" s="250" t="s">
        <v>276</v>
      </c>
      <c r="I2" s="250" t="s">
        <v>277</v>
      </c>
      <c r="J2" s="250" t="s">
        <v>278</v>
      </c>
      <c r="K2" s="250" t="s">
        <v>279</v>
      </c>
    </row>
    <row r="3" spans="1:11" x14ac:dyDescent="0.25">
      <c r="A3" s="244"/>
      <c r="B3" s="250"/>
      <c r="C3" s="250"/>
      <c r="D3" s="250"/>
      <c r="E3" s="250"/>
      <c r="F3" s="250"/>
      <c r="G3" s="250"/>
      <c r="H3" s="250"/>
      <c r="I3" s="250"/>
      <c r="J3" s="250"/>
      <c r="K3" s="250"/>
    </row>
    <row r="4" spans="1:11" x14ac:dyDescent="0.25">
      <c r="A4" s="99" t="s">
        <v>391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A6" s="99" t="s">
        <v>549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25">
      <c r="A7" s="99" t="s">
        <v>550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25">
      <c r="A8" s="99" t="s">
        <v>25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25">
      <c r="A9" s="99" t="s">
        <v>551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25">
      <c r="A10" s="99" t="s">
        <v>552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25">
      <c r="A11" s="99" t="s">
        <v>28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25">
      <c r="A12" s="99" t="s">
        <v>553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25">
      <c r="A13" s="99" t="s">
        <v>554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25">
      <c r="A14" s="99" t="s">
        <v>555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25">
      <c r="A15" s="99" t="s">
        <v>556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25">
      <c r="A16" s="99" t="s">
        <v>557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25">
      <c r="A17" s="99" t="s">
        <v>558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25">
      <c r="A18" s="99" t="s">
        <v>559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25">
      <c r="A19" s="99" t="s">
        <v>560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25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25">
      <c r="A21" s="99" t="s">
        <v>561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25">
      <c r="A22" s="99" t="s">
        <v>562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25">
      <c r="A23" s="99" t="s">
        <v>563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25">
      <c r="A24" s="99" t="s">
        <v>564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25">
      <c r="A25" s="99" t="s">
        <v>565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2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topLeftCell="A8" zoomScaleNormal="100" workbookViewId="0">
      <selection activeCell="A2" sqref="A2:F26"/>
    </sheetView>
  </sheetViews>
  <sheetFormatPr defaultColWidth="9.140625" defaultRowHeight="15" x14ac:dyDescent="0.25"/>
  <cols>
    <col min="1" max="1" width="25.85546875" customWidth="1"/>
    <col min="2" max="2" width="12" customWidth="1"/>
    <col min="3" max="3" width="13.5703125" customWidth="1"/>
    <col min="4" max="4" width="13.7109375" customWidth="1"/>
    <col min="5" max="5" width="14.140625" customWidth="1"/>
    <col min="6" max="6" width="12.7109375" customWidth="1"/>
  </cols>
  <sheetData>
    <row r="1" spans="1:9" ht="13.5" customHeight="1" x14ac:dyDescent="0.25">
      <c r="A1" s="58" t="s">
        <v>684</v>
      </c>
    </row>
    <row r="2" spans="1:9" ht="40.5" customHeight="1" x14ac:dyDescent="0.25">
      <c r="A2" s="228" t="s">
        <v>528</v>
      </c>
      <c r="B2" s="105" t="s">
        <v>397</v>
      </c>
      <c r="C2" s="228" t="s">
        <v>398</v>
      </c>
      <c r="D2" s="228" t="s">
        <v>399</v>
      </c>
      <c r="E2" s="228" t="s">
        <v>400</v>
      </c>
      <c r="F2" s="228" t="s">
        <v>402</v>
      </c>
      <c r="I2" s="57"/>
    </row>
    <row r="3" spans="1:9" x14ac:dyDescent="0.25">
      <c r="A3" s="97" t="s">
        <v>396</v>
      </c>
      <c r="B3" s="229">
        <v>56</v>
      </c>
      <c r="C3" s="229">
        <v>44.5</v>
      </c>
      <c r="D3" s="229">
        <v>20.5</v>
      </c>
      <c r="E3" s="229">
        <v>57.6</v>
      </c>
      <c r="F3" s="113">
        <v>7963586</v>
      </c>
      <c r="I3" s="57"/>
    </row>
    <row r="4" spans="1:9" x14ac:dyDescent="0.25">
      <c r="A4" s="99" t="s">
        <v>401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25">
      <c r="A5" s="99" t="s">
        <v>394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25">
      <c r="A6" s="99" t="s">
        <v>395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25">
      <c r="A7" s="103"/>
      <c r="B7" s="103"/>
      <c r="C7" s="103"/>
      <c r="D7" s="103"/>
      <c r="E7" s="103"/>
      <c r="F7" s="103"/>
    </row>
    <row r="8" spans="1:9" x14ac:dyDescent="0.25">
      <c r="A8" s="97" t="s">
        <v>49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25">
      <c r="A9" s="99" t="s">
        <v>393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25">
      <c r="A10" s="99" t="s">
        <v>394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25">
      <c r="A11" s="99" t="s">
        <v>395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25">
      <c r="A12" s="103"/>
      <c r="B12" s="103"/>
      <c r="C12" s="103"/>
      <c r="D12" s="103"/>
      <c r="E12" s="103"/>
      <c r="F12" s="103"/>
      <c r="I12" s="57"/>
    </row>
    <row r="13" spans="1:9" x14ac:dyDescent="0.25">
      <c r="A13" s="97" t="s">
        <v>48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25">
      <c r="A14" s="99" t="s">
        <v>393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25">
      <c r="A15" s="99" t="s">
        <v>394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25">
      <c r="A16" s="99" t="s">
        <v>395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25">
      <c r="A17" s="103"/>
      <c r="B17" s="103"/>
      <c r="C17" s="103"/>
      <c r="D17" s="103"/>
      <c r="E17" s="103"/>
      <c r="F17" s="103"/>
    </row>
    <row r="18" spans="1:9" x14ac:dyDescent="0.25">
      <c r="A18" s="97" t="s">
        <v>46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25">
      <c r="A19" s="99" t="s">
        <v>393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25">
      <c r="A20" s="99" t="s">
        <v>394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25">
      <c r="A21" s="99" t="s">
        <v>395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25">
      <c r="A22" s="103"/>
      <c r="B22" s="103"/>
      <c r="C22" s="103"/>
      <c r="D22" s="103"/>
      <c r="E22" s="103"/>
      <c r="F22" s="103"/>
      <c r="I22" s="57"/>
    </row>
    <row r="23" spans="1:9" x14ac:dyDescent="0.25">
      <c r="A23" s="97" t="s">
        <v>47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25">
      <c r="A24" s="99" t="s">
        <v>393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25">
      <c r="A25" s="99" t="s">
        <v>394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25">
      <c r="A26" s="99" t="s">
        <v>395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25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workbookViewId="0">
      <selection activeCell="J10" sqref="J10"/>
    </sheetView>
  </sheetViews>
  <sheetFormatPr defaultRowHeight="15" x14ac:dyDescent="0.25"/>
  <cols>
    <col min="7" max="7" width="9.42578125" bestFit="1" customWidth="1"/>
  </cols>
  <sheetData>
    <row r="1" spans="1:7" ht="15.75" thickBot="1" x14ac:dyDescent="0.3">
      <c r="A1" s="235" t="s">
        <v>685</v>
      </c>
      <c r="B1" s="236">
        <v>2017</v>
      </c>
      <c r="C1" s="236">
        <v>2018</v>
      </c>
      <c r="D1" s="236">
        <v>2019</v>
      </c>
      <c r="E1" s="236">
        <v>2020</v>
      </c>
      <c r="F1" s="236">
        <v>2021</v>
      </c>
      <c r="G1" s="239">
        <v>2022</v>
      </c>
    </row>
    <row r="2" spans="1:7" ht="15.75" thickBot="1" x14ac:dyDescent="0.3">
      <c r="A2" s="237" t="s">
        <v>251</v>
      </c>
      <c r="B2" s="238">
        <v>66.400000000000006</v>
      </c>
      <c r="C2" s="238">
        <v>66.3</v>
      </c>
      <c r="D2" s="238">
        <v>66.5</v>
      </c>
      <c r="E2" s="238">
        <v>67.099999999999994</v>
      </c>
      <c r="F2" s="238">
        <v>64.400000000000006</v>
      </c>
      <c r="G2" s="240">
        <v>66.236019999999996</v>
      </c>
    </row>
    <row r="3" spans="1:7" ht="15.75" thickBot="1" x14ac:dyDescent="0.3">
      <c r="A3" s="237" t="s">
        <v>252</v>
      </c>
      <c r="B3" s="238">
        <v>65.3</v>
      </c>
      <c r="C3" s="238">
        <v>65.8</v>
      </c>
      <c r="D3" s="238">
        <v>66.8</v>
      </c>
      <c r="E3" s="238">
        <v>66.2</v>
      </c>
      <c r="F3" s="238">
        <v>62.9</v>
      </c>
      <c r="G3" s="240">
        <v>66.81371</v>
      </c>
    </row>
    <row r="4" spans="1:7" ht="15.75" thickBot="1" x14ac:dyDescent="0.3">
      <c r="A4" s="237" t="s">
        <v>253</v>
      </c>
      <c r="B4" s="238">
        <v>67</v>
      </c>
      <c r="C4" s="238">
        <v>70.7</v>
      </c>
      <c r="D4" s="238">
        <v>70.2</v>
      </c>
      <c r="E4" s="238">
        <v>68.7</v>
      </c>
      <c r="F4" s="238">
        <v>62.9</v>
      </c>
      <c r="G4" s="240">
        <v>68.85136</v>
      </c>
    </row>
    <row r="5" spans="1:7" ht="15.75" thickBot="1" x14ac:dyDescent="0.3">
      <c r="A5" s="237" t="s">
        <v>254</v>
      </c>
      <c r="B5" s="238">
        <v>47.7</v>
      </c>
      <c r="C5" s="238">
        <v>45.2</v>
      </c>
      <c r="D5" s="238">
        <v>42.5</v>
      </c>
      <c r="E5" s="238">
        <v>48.1</v>
      </c>
      <c r="F5" s="238">
        <v>47.7</v>
      </c>
      <c r="G5" s="240">
        <v>49.409399999999998</v>
      </c>
    </row>
    <row r="6" spans="1:7" ht="15.75" thickBot="1" x14ac:dyDescent="0.3">
      <c r="A6" s="237" t="s">
        <v>255</v>
      </c>
      <c r="B6" s="238">
        <v>53.1</v>
      </c>
      <c r="C6" s="238">
        <v>49.4</v>
      </c>
      <c r="D6" s="238">
        <v>54.5</v>
      </c>
      <c r="E6" s="238">
        <v>62</v>
      </c>
      <c r="F6" s="238">
        <v>51.6</v>
      </c>
      <c r="G6" s="240">
        <v>54.021070000000002</v>
      </c>
    </row>
    <row r="7" spans="1:7" ht="15.75" thickBot="1" x14ac:dyDescent="0.3">
      <c r="A7" s="237" t="s">
        <v>256</v>
      </c>
      <c r="B7" s="238">
        <v>32.1</v>
      </c>
      <c r="C7" s="238">
        <v>34.1</v>
      </c>
      <c r="D7" s="238">
        <v>39.700000000000003</v>
      </c>
      <c r="E7" s="238">
        <v>55.9</v>
      </c>
      <c r="F7" s="238">
        <v>41.4</v>
      </c>
      <c r="G7" s="240">
        <v>43.75817</v>
      </c>
    </row>
    <row r="8" spans="1:7" ht="15.75" thickBot="1" x14ac:dyDescent="0.3">
      <c r="A8" s="237" t="s">
        <v>257</v>
      </c>
      <c r="B8" s="238">
        <v>52.5</v>
      </c>
      <c r="C8" s="238">
        <v>52.5</v>
      </c>
      <c r="D8" s="238">
        <v>54.5</v>
      </c>
      <c r="E8" s="238">
        <v>65.400000000000006</v>
      </c>
      <c r="F8" s="238">
        <v>54.8</v>
      </c>
      <c r="G8" s="240">
        <v>57.706569999999999</v>
      </c>
    </row>
    <row r="9" spans="1:7" ht="15.75" thickBot="1" x14ac:dyDescent="0.3">
      <c r="A9" s="237" t="s">
        <v>258</v>
      </c>
      <c r="B9" s="238">
        <v>54.9</v>
      </c>
      <c r="C9" s="238">
        <v>53.9</v>
      </c>
      <c r="D9" s="238">
        <v>44.2</v>
      </c>
      <c r="E9" s="238">
        <v>59.9</v>
      </c>
      <c r="F9" s="238">
        <v>53</v>
      </c>
      <c r="G9" s="240">
        <v>52.322470000000003</v>
      </c>
    </row>
    <row r="10" spans="1:7" ht="15.75" thickBot="1" x14ac:dyDescent="0.3">
      <c r="A10" s="237" t="s">
        <v>259</v>
      </c>
      <c r="B10" s="238">
        <v>54.4</v>
      </c>
      <c r="C10" s="238">
        <v>54</v>
      </c>
      <c r="D10" s="238">
        <v>49.3</v>
      </c>
      <c r="E10" s="238">
        <v>48.3</v>
      </c>
      <c r="F10" s="238">
        <v>47.5</v>
      </c>
      <c r="G10" s="240">
        <v>51.267510000000001</v>
      </c>
    </row>
    <row r="11" spans="1:7" ht="15.75" thickBot="1" x14ac:dyDescent="0.3">
      <c r="A11" s="237" t="s">
        <v>260</v>
      </c>
      <c r="B11" s="238">
        <v>41.9</v>
      </c>
      <c r="C11" s="238">
        <v>42.1</v>
      </c>
      <c r="D11" s="238">
        <v>41.3</v>
      </c>
      <c r="E11" s="238">
        <v>52.3</v>
      </c>
      <c r="F11" s="238">
        <v>54.7</v>
      </c>
      <c r="G11" s="240">
        <v>55.436450000000001</v>
      </c>
    </row>
    <row r="12" spans="1:7" ht="15.75" thickBot="1" x14ac:dyDescent="0.3">
      <c r="A12" s="237" t="s">
        <v>261</v>
      </c>
      <c r="B12" s="238">
        <v>55.1</v>
      </c>
      <c r="C12" s="238">
        <v>51.6</v>
      </c>
      <c r="D12" s="238">
        <v>50.4</v>
      </c>
      <c r="E12" s="238">
        <v>47.7</v>
      </c>
      <c r="F12" s="238">
        <v>49.5</v>
      </c>
      <c r="G12" s="240">
        <v>51.842039999999997</v>
      </c>
    </row>
    <row r="13" spans="1:7" ht="15.75" thickBot="1" x14ac:dyDescent="0.3">
      <c r="A13" s="237" t="s">
        <v>484</v>
      </c>
      <c r="B13" s="238">
        <v>55.6</v>
      </c>
      <c r="C13" s="238">
        <v>49.2</v>
      </c>
      <c r="D13" s="238">
        <v>49.5</v>
      </c>
      <c r="E13" s="238">
        <v>46.9</v>
      </c>
      <c r="F13" s="238">
        <v>45.4</v>
      </c>
      <c r="G13" s="240">
        <v>51.242759999999997</v>
      </c>
    </row>
    <row r="14" spans="1:7" ht="15.75" thickBot="1" x14ac:dyDescent="0.3">
      <c r="A14" s="237" t="s">
        <v>262</v>
      </c>
      <c r="B14" s="238">
        <v>54.6</v>
      </c>
      <c r="C14" s="238">
        <v>52</v>
      </c>
      <c r="D14" s="238">
        <v>52.6</v>
      </c>
      <c r="E14" s="238">
        <v>50.4</v>
      </c>
      <c r="F14" s="238">
        <v>56.7</v>
      </c>
      <c r="G14" s="240">
        <v>55.303289999999997</v>
      </c>
    </row>
    <row r="15" spans="1:7" ht="15.75" thickBot="1" x14ac:dyDescent="0.3">
      <c r="A15" s="237" t="s">
        <v>263</v>
      </c>
      <c r="B15" s="238">
        <v>61.5</v>
      </c>
      <c r="C15" s="238">
        <v>53.7</v>
      </c>
      <c r="D15" s="238">
        <v>55.8</v>
      </c>
      <c r="E15" s="238">
        <v>56.1</v>
      </c>
      <c r="F15" s="238">
        <v>57.6</v>
      </c>
      <c r="G15" s="240">
        <v>60.88532</v>
      </c>
    </row>
    <row r="16" spans="1:7" ht="15.75" thickBot="1" x14ac:dyDescent="0.3">
      <c r="A16" s="237" t="s">
        <v>264</v>
      </c>
      <c r="B16" s="238">
        <v>61.9</v>
      </c>
      <c r="C16" s="238">
        <v>57</v>
      </c>
      <c r="D16" s="238">
        <v>55.6</v>
      </c>
      <c r="E16" s="238">
        <v>58.6</v>
      </c>
      <c r="F16" s="238">
        <v>57.3</v>
      </c>
      <c r="G16" s="240">
        <v>58.415930000000003</v>
      </c>
    </row>
    <row r="17" spans="1:7" ht="15.75" thickBot="1" x14ac:dyDescent="0.3">
      <c r="A17" s="237" t="s">
        <v>265</v>
      </c>
      <c r="B17" s="238">
        <v>38.9</v>
      </c>
      <c r="C17" s="238">
        <v>44.5</v>
      </c>
      <c r="D17" s="238">
        <v>47.3</v>
      </c>
      <c r="E17" s="238">
        <v>43</v>
      </c>
      <c r="F17" s="238">
        <v>52.9</v>
      </c>
      <c r="G17" s="240">
        <v>56.529690000000002</v>
      </c>
    </row>
    <row r="18" spans="1:7" ht="15.75" thickBot="1" x14ac:dyDescent="0.3">
      <c r="A18" s="237" t="s">
        <v>266</v>
      </c>
      <c r="B18" s="238">
        <v>49.6</v>
      </c>
      <c r="C18" s="238">
        <v>50.1</v>
      </c>
      <c r="D18" s="238">
        <v>42.8</v>
      </c>
      <c r="E18" s="238">
        <v>49.8</v>
      </c>
      <c r="F18" s="238">
        <v>46.8</v>
      </c>
      <c r="G18" s="240">
        <v>50.364139999999999</v>
      </c>
    </row>
    <row r="19" spans="1:7" ht="15.75" thickBot="1" x14ac:dyDescent="0.3">
      <c r="A19" s="237" t="s">
        <v>267</v>
      </c>
      <c r="B19" s="238">
        <v>45.1</v>
      </c>
      <c r="C19" s="238">
        <v>45.2</v>
      </c>
      <c r="D19" s="238">
        <v>47</v>
      </c>
      <c r="E19" s="238">
        <v>55.6</v>
      </c>
      <c r="F19" s="238">
        <v>49.8</v>
      </c>
      <c r="G19" s="240">
        <v>45.371720000000003</v>
      </c>
    </row>
    <row r="20" spans="1:7" ht="15.75" thickBot="1" x14ac:dyDescent="0.3">
      <c r="A20" s="237" t="s">
        <v>268</v>
      </c>
      <c r="B20" s="238">
        <v>49.4</v>
      </c>
      <c r="C20" s="238">
        <v>56.9</v>
      </c>
      <c r="D20" s="238">
        <v>52.3</v>
      </c>
      <c r="E20" s="238">
        <v>44.4</v>
      </c>
      <c r="F20" s="238">
        <v>51.6</v>
      </c>
      <c r="G20" s="240">
        <v>54.640529999999998</v>
      </c>
    </row>
    <row r="21" spans="1:7" ht="15.75" thickBot="1" x14ac:dyDescent="0.3">
      <c r="A21" s="237" t="s">
        <v>269</v>
      </c>
      <c r="B21" s="238">
        <v>45</v>
      </c>
      <c r="C21" s="238">
        <v>50.8</v>
      </c>
      <c r="D21" s="238">
        <v>53.3</v>
      </c>
      <c r="E21" s="238">
        <v>47</v>
      </c>
      <c r="F21" s="238">
        <v>46.9</v>
      </c>
      <c r="G21" s="240">
        <v>51.798360000000002</v>
      </c>
    </row>
    <row r="22" spans="1:7" ht="15.75" thickBot="1" x14ac:dyDescent="0.3">
      <c r="A22" s="237" t="s">
        <v>270</v>
      </c>
      <c r="B22" s="238">
        <v>52.6</v>
      </c>
      <c r="C22" s="238">
        <v>53.3</v>
      </c>
      <c r="D22" s="238">
        <v>61.5</v>
      </c>
      <c r="E22" s="238">
        <v>65.2</v>
      </c>
      <c r="F22" s="238">
        <v>61.5</v>
      </c>
      <c r="G22" s="240">
        <v>60.610300000000002</v>
      </c>
    </row>
    <row r="23" spans="1:7" ht="15.75" thickBot="1" x14ac:dyDescent="0.3">
      <c r="A23" s="237" t="s">
        <v>271</v>
      </c>
      <c r="B23" s="238">
        <v>38.299999999999997</v>
      </c>
      <c r="C23" s="238">
        <v>50.9</v>
      </c>
      <c r="D23" s="238">
        <v>51.3</v>
      </c>
      <c r="E23" s="238">
        <v>56</v>
      </c>
      <c r="F23" s="238">
        <v>51.3</v>
      </c>
      <c r="G23" s="240">
        <v>59.202689999999997</v>
      </c>
    </row>
    <row r="24" spans="1:7" ht="15.75" thickBot="1" x14ac:dyDescent="0.3">
      <c r="A24" s="237" t="s">
        <v>272</v>
      </c>
      <c r="B24" s="238">
        <v>48.8</v>
      </c>
      <c r="C24" s="238">
        <v>49.5</v>
      </c>
      <c r="D24" s="238">
        <v>45.4</v>
      </c>
      <c r="E24" s="238">
        <v>45.9</v>
      </c>
      <c r="F24" s="238">
        <v>53.4</v>
      </c>
      <c r="G24" s="240">
        <v>54.84639</v>
      </c>
    </row>
    <row r="25" spans="1:7" ht="15.75" thickBot="1" x14ac:dyDescent="0.3">
      <c r="A25" s="237" t="s">
        <v>273</v>
      </c>
      <c r="B25" s="238">
        <v>52.1</v>
      </c>
      <c r="C25" s="238">
        <v>54</v>
      </c>
      <c r="D25" s="238">
        <v>48.7</v>
      </c>
      <c r="E25" s="238">
        <v>45.9</v>
      </c>
      <c r="F25" s="238">
        <v>53.2</v>
      </c>
      <c r="G25" s="240">
        <v>53.993940000000002</v>
      </c>
    </row>
    <row r="26" spans="1:7" ht="15.75" thickBot="1" x14ac:dyDescent="0.3">
      <c r="A26" s="237" t="s">
        <v>274</v>
      </c>
      <c r="B26" s="238">
        <v>59.3</v>
      </c>
      <c r="C26" s="238">
        <v>68.7</v>
      </c>
      <c r="D26" s="238">
        <v>60</v>
      </c>
      <c r="E26" s="238">
        <v>60.4</v>
      </c>
      <c r="F26" s="238">
        <v>57.8</v>
      </c>
      <c r="G26" s="240">
        <v>53.242260000000002</v>
      </c>
    </row>
    <row r="27" spans="1:7" ht="15.75" thickBot="1" x14ac:dyDescent="0.3">
      <c r="A27" s="237" t="s">
        <v>275</v>
      </c>
      <c r="B27" s="238">
        <v>49</v>
      </c>
      <c r="C27" s="238">
        <v>55</v>
      </c>
      <c r="D27" s="238">
        <v>55.7</v>
      </c>
      <c r="E27" s="238">
        <v>61.5</v>
      </c>
      <c r="F27" s="238">
        <v>53.1</v>
      </c>
      <c r="G27" s="240">
        <v>60.02899</v>
      </c>
    </row>
    <row r="28" spans="1:7" ht="15.75" thickBot="1" x14ac:dyDescent="0.3">
      <c r="A28" s="237" t="s">
        <v>276</v>
      </c>
      <c r="B28" s="238">
        <v>54.4</v>
      </c>
      <c r="C28" s="238">
        <v>54.5</v>
      </c>
      <c r="D28" s="238">
        <v>51.3</v>
      </c>
      <c r="E28" s="238">
        <v>64.099999999999994</v>
      </c>
      <c r="F28" s="238">
        <v>51.1</v>
      </c>
      <c r="G28" s="240">
        <v>49.576419999999999</v>
      </c>
    </row>
    <row r="29" spans="1:7" ht="15.75" thickBot="1" x14ac:dyDescent="0.3">
      <c r="A29" s="237" t="s">
        <v>277</v>
      </c>
      <c r="B29" s="238">
        <v>53.7</v>
      </c>
      <c r="C29" s="238">
        <v>51.7</v>
      </c>
      <c r="D29" s="238">
        <v>49</v>
      </c>
      <c r="E29" s="238">
        <v>61.1</v>
      </c>
      <c r="F29" s="238">
        <v>53</v>
      </c>
      <c r="G29" s="240">
        <v>52.826720000000002</v>
      </c>
    </row>
    <row r="30" spans="1:7" ht="15.75" thickBot="1" x14ac:dyDescent="0.3">
      <c r="A30" s="237" t="s">
        <v>278</v>
      </c>
      <c r="B30" s="238">
        <v>49.5</v>
      </c>
      <c r="C30" s="238">
        <v>51.4</v>
      </c>
      <c r="D30" s="238">
        <v>49</v>
      </c>
      <c r="E30" s="238">
        <v>48.8</v>
      </c>
      <c r="F30" s="238">
        <v>52.3</v>
      </c>
      <c r="G30" s="240">
        <v>59.11439</v>
      </c>
    </row>
    <row r="31" spans="1:7" ht="15.75" thickBot="1" x14ac:dyDescent="0.3">
      <c r="A31" s="237" t="s">
        <v>279</v>
      </c>
      <c r="B31" s="238">
        <v>57.1</v>
      </c>
      <c r="C31" s="238">
        <v>52.9</v>
      </c>
      <c r="D31" s="238">
        <v>49</v>
      </c>
      <c r="E31" s="238">
        <v>54.5</v>
      </c>
      <c r="F31" s="238">
        <v>53.3</v>
      </c>
      <c r="G31" s="240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42"/>
  <sheetViews>
    <sheetView view="pageBreakPreview" topLeftCell="C4" zoomScaleNormal="100" zoomScaleSheetLayoutView="100" workbookViewId="0">
      <selection activeCell="G9" sqref="G9:H11"/>
    </sheetView>
  </sheetViews>
  <sheetFormatPr defaultColWidth="9.140625" defaultRowHeight="15" x14ac:dyDescent="0.25"/>
  <cols>
    <col min="1" max="1" width="21.140625" customWidth="1"/>
    <col min="2" max="2" width="14.140625" customWidth="1"/>
    <col min="3" max="6" width="12.28515625" customWidth="1"/>
    <col min="7" max="7" width="13.7109375" bestFit="1" customWidth="1"/>
    <col min="8" max="8" width="15" bestFit="1" customWidth="1"/>
    <col min="9" max="9" width="11.42578125" customWidth="1"/>
  </cols>
  <sheetData>
    <row r="1" spans="1:10" x14ac:dyDescent="0.25">
      <c r="A1" s="49" t="s">
        <v>632</v>
      </c>
      <c r="B1" s="7"/>
      <c r="C1" s="7"/>
      <c r="D1" s="7"/>
      <c r="E1" s="7"/>
      <c r="F1" s="7"/>
      <c r="G1" s="7"/>
      <c r="H1" s="7"/>
    </row>
    <row r="2" spans="1:10" ht="15" customHeight="1" x14ac:dyDescent="0.25">
      <c r="A2" s="244" t="s">
        <v>119</v>
      </c>
      <c r="B2" s="244" t="s">
        <v>9</v>
      </c>
      <c r="C2" s="244" t="s">
        <v>75</v>
      </c>
      <c r="D2" s="244"/>
      <c r="E2" s="244" t="s">
        <v>76</v>
      </c>
      <c r="F2" s="244"/>
      <c r="G2" s="257" t="s">
        <v>511</v>
      </c>
      <c r="H2" s="257" t="s">
        <v>518</v>
      </c>
    </row>
    <row r="3" spans="1:10" x14ac:dyDescent="0.25">
      <c r="A3" s="244"/>
      <c r="B3" s="244"/>
      <c r="C3" s="96" t="s">
        <v>46</v>
      </c>
      <c r="D3" s="96" t="s">
        <v>47</v>
      </c>
      <c r="E3" s="96" t="s">
        <v>49</v>
      </c>
      <c r="F3" s="96" t="s">
        <v>48</v>
      </c>
      <c r="G3" s="258"/>
      <c r="H3" s="258"/>
    </row>
    <row r="4" spans="1:10" ht="15" customHeight="1" x14ac:dyDescent="0.25">
      <c r="A4" s="183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25">
      <c r="A5" s="184" t="s">
        <v>129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25">
      <c r="A6" s="184" t="s">
        <v>130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25">
      <c r="A7" s="28"/>
      <c r="B7" s="28"/>
      <c r="C7" s="28"/>
      <c r="D7" s="28"/>
      <c r="E7" s="28"/>
      <c r="F7" s="28"/>
      <c r="G7" s="28"/>
      <c r="H7" s="28"/>
    </row>
    <row r="8" spans="1:10" x14ac:dyDescent="0.25">
      <c r="A8" s="49" t="s">
        <v>633</v>
      </c>
    </row>
    <row r="9" spans="1:10" ht="16.5" customHeight="1" x14ac:dyDescent="0.25">
      <c r="A9" s="260"/>
      <c r="B9" s="261" t="s">
        <v>9</v>
      </c>
      <c r="C9" s="259" t="s">
        <v>75</v>
      </c>
      <c r="D9" s="259"/>
      <c r="E9" s="259" t="s">
        <v>76</v>
      </c>
      <c r="F9" s="259"/>
      <c r="G9" s="252" t="s">
        <v>511</v>
      </c>
      <c r="H9" s="252" t="s">
        <v>518</v>
      </c>
      <c r="J9" s="14"/>
    </row>
    <row r="10" spans="1:10" ht="16.5" customHeight="1" x14ac:dyDescent="0.25">
      <c r="A10" s="260"/>
      <c r="B10" s="261"/>
      <c r="C10" s="259" t="s">
        <v>46</v>
      </c>
      <c r="D10" s="259" t="s">
        <v>47</v>
      </c>
      <c r="E10" s="262" t="s">
        <v>49</v>
      </c>
      <c r="F10" s="262" t="s">
        <v>48</v>
      </c>
      <c r="G10" s="252"/>
      <c r="H10" s="252"/>
    </row>
    <row r="11" spans="1:10" x14ac:dyDescent="0.25">
      <c r="A11" s="260"/>
      <c r="B11" s="261"/>
      <c r="C11" s="259"/>
      <c r="D11" s="259"/>
      <c r="E11" s="262"/>
      <c r="F11" s="262"/>
      <c r="G11" s="252"/>
      <c r="H11" s="252"/>
    </row>
    <row r="12" spans="1:10" x14ac:dyDescent="0.25">
      <c r="A12" s="185" t="s">
        <v>9</v>
      </c>
      <c r="B12" s="149">
        <v>7963586</v>
      </c>
      <c r="C12" s="149">
        <v>3753869</v>
      </c>
      <c r="D12" s="149">
        <v>4209718</v>
      </c>
      <c r="E12" s="149">
        <v>1637017</v>
      </c>
      <c r="F12" s="149">
        <v>6326569</v>
      </c>
      <c r="G12" s="149">
        <v>2990860</v>
      </c>
      <c r="H12" s="149">
        <v>4972726</v>
      </c>
    </row>
    <row r="13" spans="1:10" x14ac:dyDescent="0.25">
      <c r="A13" s="186"/>
      <c r="B13" s="99"/>
      <c r="C13" s="99"/>
      <c r="D13" s="99"/>
      <c r="E13" s="99"/>
      <c r="F13" s="99"/>
      <c r="G13" s="99"/>
      <c r="H13" s="99"/>
    </row>
    <row r="14" spans="1:10" x14ac:dyDescent="0.25">
      <c r="A14" s="187" t="s">
        <v>118</v>
      </c>
      <c r="B14" s="104">
        <v>3581239</v>
      </c>
      <c r="C14" s="104">
        <v>1672594</v>
      </c>
      <c r="D14" s="104">
        <v>1908646</v>
      </c>
      <c r="E14" s="104">
        <v>356408</v>
      </c>
      <c r="F14" s="104">
        <v>3224831</v>
      </c>
      <c r="G14" s="104">
        <v>1633495</v>
      </c>
      <c r="H14" s="104">
        <v>1947744</v>
      </c>
    </row>
    <row r="15" spans="1:10" x14ac:dyDescent="0.25">
      <c r="A15" s="187" t="s">
        <v>78</v>
      </c>
      <c r="B15" s="104">
        <v>2619100</v>
      </c>
      <c r="C15" s="104">
        <v>1215943</v>
      </c>
      <c r="D15" s="104">
        <v>1403157</v>
      </c>
      <c r="E15" s="104">
        <v>462259</v>
      </c>
      <c r="F15" s="104">
        <v>2156840</v>
      </c>
      <c r="G15" s="104">
        <v>1060187</v>
      </c>
      <c r="H15" s="104">
        <v>1558912</v>
      </c>
    </row>
    <row r="16" spans="1:10" x14ac:dyDescent="0.25">
      <c r="A16" s="187" t="s">
        <v>316</v>
      </c>
      <c r="B16" s="104">
        <v>745539</v>
      </c>
      <c r="C16" s="104">
        <v>341982</v>
      </c>
      <c r="D16" s="104">
        <v>403557</v>
      </c>
      <c r="E16" s="104">
        <v>244230</v>
      </c>
      <c r="F16" s="104">
        <v>501309</v>
      </c>
      <c r="G16" s="104">
        <v>148711</v>
      </c>
      <c r="H16" s="104">
        <v>596828</v>
      </c>
    </row>
    <row r="17" spans="1:9" ht="15" customHeight="1" x14ac:dyDescent="0.25">
      <c r="A17" s="187" t="s">
        <v>79</v>
      </c>
      <c r="B17" s="104">
        <v>689138</v>
      </c>
      <c r="C17" s="104">
        <v>336569</v>
      </c>
      <c r="D17" s="104">
        <v>352569</v>
      </c>
      <c r="E17" s="104">
        <v>333252</v>
      </c>
      <c r="F17" s="104">
        <v>355887</v>
      </c>
      <c r="G17" s="104">
        <v>122927</v>
      </c>
      <c r="H17" s="104">
        <v>566211</v>
      </c>
    </row>
    <row r="18" spans="1:9" ht="15" customHeight="1" x14ac:dyDescent="0.25">
      <c r="A18" s="187" t="s">
        <v>317</v>
      </c>
      <c r="B18" s="104">
        <v>328571</v>
      </c>
      <c r="C18" s="104">
        <v>186781</v>
      </c>
      <c r="D18" s="104">
        <v>141790</v>
      </c>
      <c r="E18" s="104">
        <v>240869</v>
      </c>
      <c r="F18" s="104">
        <v>87702</v>
      </c>
      <c r="G18" s="104">
        <v>25540</v>
      </c>
      <c r="H18" s="104">
        <v>303031</v>
      </c>
    </row>
    <row r="19" spans="1:9" ht="6" customHeight="1" x14ac:dyDescent="0.25">
      <c r="A19" s="28"/>
      <c r="B19" s="28"/>
      <c r="C19" s="28"/>
      <c r="D19" s="28"/>
      <c r="E19" s="28"/>
      <c r="F19" s="28"/>
      <c r="G19" s="28"/>
      <c r="H19" s="28"/>
    </row>
    <row r="20" spans="1:9" x14ac:dyDescent="0.25">
      <c r="B20" s="57"/>
      <c r="C20" s="57"/>
      <c r="D20" s="57"/>
      <c r="E20" s="57"/>
      <c r="G20" s="57"/>
      <c r="H20" s="57"/>
    </row>
    <row r="21" spans="1:9" x14ac:dyDescent="0.25">
      <c r="B21" s="57"/>
      <c r="C21" s="57"/>
      <c r="D21" s="57"/>
      <c r="E21" s="57"/>
      <c r="F21" s="57"/>
      <c r="G21" s="57"/>
      <c r="H21" s="57"/>
      <c r="I21" s="57"/>
    </row>
    <row r="22" spans="1:9" x14ac:dyDescent="0.25">
      <c r="F22" s="57"/>
      <c r="G22" s="57"/>
      <c r="H22" s="57"/>
      <c r="I22" s="57"/>
    </row>
    <row r="23" spans="1:9" x14ac:dyDescent="0.25">
      <c r="E23" s="57"/>
      <c r="F23" s="57"/>
      <c r="G23" s="57"/>
      <c r="H23" s="57"/>
      <c r="I23" s="57"/>
    </row>
    <row r="24" spans="1:9" x14ac:dyDescent="0.25">
      <c r="B24" s="57"/>
      <c r="C24" s="57"/>
      <c r="D24" s="57"/>
      <c r="E24" s="57"/>
      <c r="F24" s="57"/>
      <c r="G24" s="57"/>
      <c r="H24" s="57"/>
      <c r="I24" s="57"/>
    </row>
    <row r="25" spans="1:9" x14ac:dyDescent="0.25">
      <c r="B25" s="57"/>
      <c r="C25" s="57"/>
      <c r="D25" s="57"/>
      <c r="E25" s="57"/>
      <c r="F25" s="57"/>
      <c r="G25" s="57"/>
      <c r="H25" s="57"/>
      <c r="I25" s="57"/>
    </row>
    <row r="26" spans="1:9" x14ac:dyDescent="0.25">
      <c r="B26" s="57"/>
      <c r="C26" s="57"/>
      <c r="D26" s="57"/>
      <c r="I26" s="57"/>
    </row>
    <row r="27" spans="1:9" x14ac:dyDescent="0.25">
      <c r="B27" s="57"/>
      <c r="C27" s="57"/>
      <c r="D27" s="57"/>
    </row>
    <row r="28" spans="1:9" x14ac:dyDescent="0.25">
      <c r="B28" s="57"/>
      <c r="C28" s="57"/>
      <c r="D28" s="57"/>
      <c r="I28" s="57"/>
    </row>
    <row r="29" spans="1:9" x14ac:dyDescent="0.25">
      <c r="B29" s="57"/>
      <c r="C29" s="57"/>
      <c r="D29" s="57"/>
    </row>
    <row r="30" spans="1:9" x14ac:dyDescent="0.25">
      <c r="B30" s="57"/>
      <c r="C30" s="57"/>
      <c r="D30" s="57"/>
    </row>
    <row r="31" spans="1:9" x14ac:dyDescent="0.25">
      <c r="B31" s="57"/>
      <c r="C31" s="57"/>
      <c r="D31" s="57"/>
    </row>
    <row r="32" spans="1:9" x14ac:dyDescent="0.25">
      <c r="B32" s="57"/>
      <c r="C32" s="57"/>
      <c r="D32" s="57"/>
    </row>
    <row r="34" spans="4:10" x14ac:dyDescent="0.25">
      <c r="D34" s="57"/>
    </row>
    <row r="35" spans="4:10" x14ac:dyDescent="0.25">
      <c r="J35" s="57"/>
    </row>
    <row r="36" spans="4:10" x14ac:dyDescent="0.25">
      <c r="J36" s="57"/>
    </row>
    <row r="37" spans="4:10" x14ac:dyDescent="0.25">
      <c r="J37" s="57"/>
    </row>
    <row r="38" spans="4:10" x14ac:dyDescent="0.25">
      <c r="J38" s="57"/>
    </row>
    <row r="39" spans="4:10" x14ac:dyDescent="0.25">
      <c r="J39" s="57"/>
    </row>
    <row r="40" spans="4:10" x14ac:dyDescent="0.25">
      <c r="J40" s="57"/>
    </row>
    <row r="42" spans="4:10" x14ac:dyDescent="0.25">
      <c r="J42" s="57"/>
    </row>
  </sheetData>
  <mergeCells count="16">
    <mergeCell ref="H2:H3"/>
    <mergeCell ref="C9:D9"/>
    <mergeCell ref="E9:F9"/>
    <mergeCell ref="H9:H11"/>
    <mergeCell ref="A9:A11"/>
    <mergeCell ref="B9:B11"/>
    <mergeCell ref="C10:C11"/>
    <mergeCell ref="D10:D11"/>
    <mergeCell ref="E10:E11"/>
    <mergeCell ref="A2:A3"/>
    <mergeCell ref="B2:B3"/>
    <mergeCell ref="C2:D2"/>
    <mergeCell ref="E2:F2"/>
    <mergeCell ref="G9:G11"/>
    <mergeCell ref="F10:F11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B5" sqref="B5"/>
    </sheetView>
  </sheetViews>
  <sheetFormatPr defaultColWidth="11.42578125" defaultRowHeight="15" x14ac:dyDescent="0.25"/>
  <cols>
    <col min="1" max="1" width="37.42578125" customWidth="1"/>
    <col min="2" max="6" width="11.7109375" customWidth="1"/>
    <col min="7" max="7" width="13.7109375" customWidth="1"/>
    <col min="8" max="8" width="18.140625" customWidth="1"/>
  </cols>
  <sheetData>
    <row r="1" spans="1:9" x14ac:dyDescent="0.25">
      <c r="A1" s="30" t="s">
        <v>634</v>
      </c>
    </row>
    <row r="2" spans="1:9" ht="15" customHeight="1" x14ac:dyDescent="0.25">
      <c r="A2" s="263"/>
      <c r="B2" s="264" t="s">
        <v>9</v>
      </c>
      <c r="C2" s="264" t="s">
        <v>75</v>
      </c>
      <c r="D2" s="264"/>
      <c r="E2" s="264" t="s">
        <v>76</v>
      </c>
      <c r="F2" s="264"/>
      <c r="G2" s="252" t="s">
        <v>511</v>
      </c>
      <c r="H2" s="252" t="s">
        <v>518</v>
      </c>
    </row>
    <row r="3" spans="1:9" x14ac:dyDescent="0.25">
      <c r="A3" s="263"/>
      <c r="B3" s="264"/>
      <c r="C3" s="265" t="s">
        <v>46</v>
      </c>
      <c r="D3" s="265" t="s">
        <v>47</v>
      </c>
      <c r="E3" s="267" t="s">
        <v>49</v>
      </c>
      <c r="F3" s="267" t="s">
        <v>48</v>
      </c>
      <c r="G3" s="252"/>
      <c r="H3" s="252"/>
    </row>
    <row r="4" spans="1:9" ht="14.25" customHeight="1" x14ac:dyDescent="0.25">
      <c r="A4" s="263"/>
      <c r="B4" s="264"/>
      <c r="C4" s="266"/>
      <c r="D4" s="266"/>
      <c r="E4" s="268"/>
      <c r="F4" s="268"/>
      <c r="G4" s="252"/>
      <c r="H4" s="252"/>
    </row>
    <row r="5" spans="1:9" ht="18" customHeight="1" x14ac:dyDescent="0.25">
      <c r="A5" s="185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25">
      <c r="A6" s="185"/>
      <c r="B6" s="146"/>
      <c r="C6" s="146"/>
      <c r="D6" s="146"/>
      <c r="E6" s="146"/>
      <c r="F6" s="146"/>
      <c r="G6" s="146"/>
      <c r="H6" s="146"/>
    </row>
    <row r="7" spans="1:9" x14ac:dyDescent="0.25">
      <c r="A7" s="188" t="s">
        <v>181</v>
      </c>
      <c r="B7" s="189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25">
      <c r="A8" s="188" t="s">
        <v>3</v>
      </c>
      <c r="B8" s="189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25">
      <c r="A9" s="188" t="s">
        <v>190</v>
      </c>
      <c r="B9" s="189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25">
      <c r="A10" s="188" t="s">
        <v>189</v>
      </c>
      <c r="B10" s="189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25">
      <c r="A11" s="188" t="s">
        <v>191</v>
      </c>
      <c r="B11" s="189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25">
      <c r="A12" s="188" t="s">
        <v>182</v>
      </c>
      <c r="B12" s="189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25">
      <c r="A13" s="188" t="s">
        <v>186</v>
      </c>
      <c r="B13" s="189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25">
      <c r="A14" s="188" t="s">
        <v>187</v>
      </c>
      <c r="B14" s="189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25">
      <c r="A15" s="188" t="s">
        <v>188</v>
      </c>
      <c r="B15" s="189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25">
      <c r="A16" s="188" t="s">
        <v>183</v>
      </c>
      <c r="B16" s="189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25"/>
    <row r="19" spans="2:11" x14ac:dyDescent="0.25">
      <c r="B19" s="62"/>
    </row>
    <row r="21" spans="2:11" x14ac:dyDescent="0.25">
      <c r="B21" s="57"/>
      <c r="C21" s="57"/>
      <c r="D21" s="57"/>
      <c r="E21" s="57"/>
      <c r="F21" s="57"/>
      <c r="G21" s="57"/>
      <c r="H21" s="57"/>
      <c r="I21" s="57"/>
    </row>
    <row r="22" spans="2:11" x14ac:dyDescent="0.25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25">
      <c r="B23" s="57"/>
      <c r="C23" s="57"/>
      <c r="D23" s="57"/>
      <c r="F23" s="57"/>
      <c r="G23" s="57"/>
      <c r="H23" s="57"/>
      <c r="I23" s="57"/>
      <c r="K23" s="57"/>
    </row>
    <row r="24" spans="2:11" x14ac:dyDescent="0.25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25">
      <c r="B25" s="57"/>
      <c r="C25" s="57"/>
      <c r="D25" s="57"/>
      <c r="F25" s="57"/>
      <c r="G25" s="57"/>
      <c r="H25" s="57"/>
      <c r="I25" s="57"/>
      <c r="K25" s="57"/>
    </row>
    <row r="26" spans="2:11" x14ac:dyDescent="0.25">
      <c r="B26" s="57"/>
      <c r="C26" s="57"/>
      <c r="D26" s="57"/>
      <c r="F26" s="57"/>
      <c r="G26" s="57"/>
      <c r="H26" s="57"/>
      <c r="I26" s="57"/>
      <c r="K26" s="57"/>
    </row>
    <row r="27" spans="2:11" x14ac:dyDescent="0.25">
      <c r="B27" s="57"/>
      <c r="C27" s="57"/>
      <c r="D27" s="57"/>
      <c r="F27" s="57"/>
      <c r="G27" s="57"/>
      <c r="H27" s="57"/>
      <c r="I27" s="57"/>
      <c r="K27" s="57"/>
    </row>
    <row r="28" spans="2:11" x14ac:dyDescent="0.25">
      <c r="B28" s="57"/>
      <c r="C28" s="57"/>
      <c r="D28" s="57"/>
      <c r="F28" s="57"/>
      <c r="G28" s="57"/>
      <c r="H28" s="57"/>
      <c r="I28" s="57"/>
      <c r="K28" s="57"/>
    </row>
    <row r="29" spans="2:11" x14ac:dyDescent="0.25">
      <c r="B29" s="57"/>
      <c r="C29" s="57"/>
      <c r="D29" s="57"/>
      <c r="F29" s="57"/>
      <c r="G29" s="57"/>
      <c r="H29" s="57"/>
      <c r="I29" s="57"/>
      <c r="K29" s="57"/>
    </row>
    <row r="30" spans="2:11" x14ac:dyDescent="0.25">
      <c r="B30" s="57"/>
      <c r="C30" s="57"/>
      <c r="D30" s="57"/>
      <c r="F30" s="57"/>
      <c r="G30" s="57"/>
      <c r="H30" s="57"/>
      <c r="I30" s="57"/>
      <c r="K30" s="57"/>
    </row>
    <row r="31" spans="2:11" x14ac:dyDescent="0.25">
      <c r="B31" s="57"/>
      <c r="C31" s="57"/>
      <c r="D31" s="57"/>
      <c r="G31" s="57"/>
      <c r="I31" s="57"/>
      <c r="K31" s="57"/>
    </row>
    <row r="32" spans="2:11" x14ac:dyDescent="0.25">
      <c r="B32" s="57"/>
      <c r="D32" s="57"/>
      <c r="I32" s="57"/>
      <c r="K32" s="57"/>
    </row>
    <row r="33" spans="2:11" x14ac:dyDescent="0.25">
      <c r="G33" s="57"/>
      <c r="H33" s="57"/>
      <c r="I33" s="57"/>
    </row>
    <row r="34" spans="2:11" x14ac:dyDescent="0.25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topLeftCell="A16" zoomScale="80" zoomScaleNormal="100" zoomScaleSheetLayoutView="80" workbookViewId="0">
      <selection activeCell="H18" sqref="H18:I64"/>
    </sheetView>
  </sheetViews>
  <sheetFormatPr defaultColWidth="11.42578125" defaultRowHeight="15" x14ac:dyDescent="0.25"/>
  <cols>
    <col min="1" max="1" width="3.140625" customWidth="1"/>
    <col min="2" max="2" width="26.7109375" customWidth="1"/>
    <col min="3" max="9" width="15" customWidth="1"/>
  </cols>
  <sheetData>
    <row r="1" spans="1:10" x14ac:dyDescent="0.25">
      <c r="B1" s="230" t="s">
        <v>635</v>
      </c>
      <c r="C1" s="99"/>
      <c r="D1" s="99"/>
      <c r="E1" s="99"/>
      <c r="F1" s="99"/>
      <c r="G1" s="99"/>
      <c r="H1" s="99"/>
      <c r="I1" s="99"/>
    </row>
    <row r="2" spans="1:10" ht="15" customHeight="1" x14ac:dyDescent="0.25">
      <c r="A2" s="14"/>
      <c r="B2" s="277"/>
      <c r="C2" s="269" t="s">
        <v>9</v>
      </c>
      <c r="D2" s="269" t="s">
        <v>75</v>
      </c>
      <c r="E2" s="269"/>
      <c r="F2" s="269" t="s">
        <v>76</v>
      </c>
      <c r="G2" s="269"/>
      <c r="H2" s="252" t="s">
        <v>511</v>
      </c>
      <c r="I2" s="252" t="s">
        <v>518</v>
      </c>
      <c r="J2" s="14"/>
    </row>
    <row r="3" spans="1:10" x14ac:dyDescent="0.25">
      <c r="A3" s="14"/>
      <c r="B3" s="277"/>
      <c r="C3" s="269"/>
      <c r="D3" s="269" t="s">
        <v>46</v>
      </c>
      <c r="E3" s="269" t="s">
        <v>47</v>
      </c>
      <c r="F3" s="269" t="s">
        <v>49</v>
      </c>
      <c r="G3" s="269" t="s">
        <v>48</v>
      </c>
      <c r="H3" s="252"/>
      <c r="I3" s="252"/>
      <c r="J3" s="14"/>
    </row>
    <row r="4" spans="1:10" x14ac:dyDescent="0.25">
      <c r="B4" s="278"/>
      <c r="C4" s="269"/>
      <c r="D4" s="269"/>
      <c r="E4" s="269"/>
      <c r="F4" s="269"/>
      <c r="G4" s="269"/>
      <c r="H4" s="252"/>
      <c r="I4" s="252"/>
    </row>
    <row r="5" spans="1:10" x14ac:dyDescent="0.25">
      <c r="B5" s="190" t="s">
        <v>9</v>
      </c>
      <c r="C5" s="149">
        <v>1137932</v>
      </c>
      <c r="D5" s="177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25">
      <c r="B6" s="231" t="s">
        <v>82</v>
      </c>
      <c r="C6" s="104">
        <v>4437</v>
      </c>
      <c r="D6" s="232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25">
      <c r="B7" s="231" t="s">
        <v>83</v>
      </c>
      <c r="C7" s="104">
        <v>110655</v>
      </c>
      <c r="D7" s="232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25">
      <c r="B8" s="231" t="s">
        <v>84</v>
      </c>
      <c r="C8" s="104">
        <v>264373</v>
      </c>
      <c r="D8" s="232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25">
      <c r="B9" s="231" t="s">
        <v>85</v>
      </c>
      <c r="C9" s="104">
        <v>324564</v>
      </c>
      <c r="D9" s="232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25">
      <c r="B10" s="231" t="s">
        <v>86</v>
      </c>
      <c r="C10" s="104">
        <v>133444</v>
      </c>
      <c r="D10" s="232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25">
      <c r="B11" s="231" t="s">
        <v>87</v>
      </c>
      <c r="C11" s="104">
        <v>300460</v>
      </c>
      <c r="D11" s="232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2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25">
      <c r="B13" s="85" t="s">
        <v>636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25">
      <c r="B14" s="274" t="s">
        <v>88</v>
      </c>
      <c r="C14" s="271" t="s">
        <v>9</v>
      </c>
      <c r="D14" s="269" t="s">
        <v>75</v>
      </c>
      <c r="E14" s="269"/>
      <c r="F14" s="269" t="s">
        <v>76</v>
      </c>
      <c r="G14" s="269"/>
      <c r="H14" s="252" t="s">
        <v>511</v>
      </c>
      <c r="I14" s="252" t="s">
        <v>518</v>
      </c>
    </row>
    <row r="15" spans="1:10" x14ac:dyDescent="0.25">
      <c r="B15" s="275"/>
      <c r="C15" s="272"/>
      <c r="D15" s="269" t="s">
        <v>46</v>
      </c>
      <c r="E15" s="269" t="s">
        <v>47</v>
      </c>
      <c r="F15" s="270" t="s">
        <v>49</v>
      </c>
      <c r="G15" s="270" t="s">
        <v>48</v>
      </c>
      <c r="H15" s="252"/>
      <c r="I15" s="252"/>
    </row>
    <row r="16" spans="1:10" x14ac:dyDescent="0.25">
      <c r="B16" s="276"/>
      <c r="C16" s="273"/>
      <c r="D16" s="269"/>
      <c r="E16" s="269"/>
      <c r="F16" s="270"/>
      <c r="G16" s="270"/>
      <c r="H16" s="252"/>
      <c r="I16" s="252"/>
    </row>
    <row r="17" spans="2:9" ht="15" customHeight="1" x14ac:dyDescent="0.25">
      <c r="B17" s="190"/>
      <c r="C17" s="191">
        <v>1137932</v>
      </c>
      <c r="D17" s="191">
        <v>630847</v>
      </c>
      <c r="E17" s="191">
        <v>507085</v>
      </c>
      <c r="F17" s="191">
        <v>392009</v>
      </c>
      <c r="G17" s="191">
        <v>745923</v>
      </c>
      <c r="H17" s="191">
        <v>353988</v>
      </c>
      <c r="I17" s="191">
        <v>783944</v>
      </c>
    </row>
    <row r="18" spans="2:9" x14ac:dyDescent="0.25">
      <c r="B18" s="192" t="s">
        <v>318</v>
      </c>
      <c r="C18" s="193">
        <v>250506</v>
      </c>
      <c r="D18" s="193">
        <v>238737</v>
      </c>
      <c r="E18" s="193">
        <v>11769</v>
      </c>
      <c r="F18" s="193">
        <v>72886</v>
      </c>
      <c r="G18" s="193">
        <v>177620</v>
      </c>
      <c r="H18" s="193">
        <v>90808</v>
      </c>
      <c r="I18" s="193">
        <v>159698</v>
      </c>
    </row>
    <row r="19" spans="2:9" x14ac:dyDescent="0.25">
      <c r="B19" s="192" t="s">
        <v>89</v>
      </c>
      <c r="C19" s="193">
        <v>73935</v>
      </c>
      <c r="D19" s="193">
        <v>71991</v>
      </c>
      <c r="E19" s="193">
        <v>1944</v>
      </c>
      <c r="F19" s="193">
        <v>16185</v>
      </c>
      <c r="G19" s="193">
        <v>57750</v>
      </c>
      <c r="H19" s="193">
        <v>28324</v>
      </c>
      <c r="I19" s="193">
        <v>45611</v>
      </c>
    </row>
    <row r="20" spans="2:9" x14ac:dyDescent="0.25">
      <c r="B20" s="192" t="s">
        <v>319</v>
      </c>
      <c r="C20" s="193">
        <v>18455</v>
      </c>
      <c r="D20" s="193">
        <v>16887</v>
      </c>
      <c r="E20" s="193">
        <v>1567</v>
      </c>
      <c r="F20" s="193">
        <v>7555</v>
      </c>
      <c r="G20" s="193">
        <v>10900</v>
      </c>
      <c r="H20" s="193">
        <v>2759</v>
      </c>
      <c r="I20" s="193">
        <v>15695</v>
      </c>
    </row>
    <row r="21" spans="2:9" x14ac:dyDescent="0.25">
      <c r="B21" s="192" t="s">
        <v>90</v>
      </c>
      <c r="C21" s="193">
        <v>59001</v>
      </c>
      <c r="D21" s="193">
        <v>17695</v>
      </c>
      <c r="E21" s="193">
        <v>41306</v>
      </c>
      <c r="F21" s="193">
        <v>36585</v>
      </c>
      <c r="G21" s="193">
        <v>22416</v>
      </c>
      <c r="H21" s="193">
        <v>10371</v>
      </c>
      <c r="I21" s="193">
        <v>48631</v>
      </c>
    </row>
    <row r="22" spans="2:9" x14ac:dyDescent="0.25">
      <c r="B22" s="192" t="s">
        <v>91</v>
      </c>
      <c r="C22" s="193">
        <v>28638</v>
      </c>
      <c r="D22" s="193">
        <v>25786</v>
      </c>
      <c r="E22" s="193">
        <v>2853</v>
      </c>
      <c r="F22" s="193">
        <v>15279</v>
      </c>
      <c r="G22" s="193">
        <v>13359</v>
      </c>
      <c r="H22" s="193">
        <v>4484</v>
      </c>
      <c r="I22" s="193">
        <v>24154</v>
      </c>
    </row>
    <row r="23" spans="2:9" x14ac:dyDescent="0.25">
      <c r="B23" s="192" t="s">
        <v>92</v>
      </c>
      <c r="C23" s="193">
        <v>36878</v>
      </c>
      <c r="D23" s="193">
        <v>33336</v>
      </c>
      <c r="E23" s="193">
        <v>3542</v>
      </c>
      <c r="F23" s="193">
        <v>11206</v>
      </c>
      <c r="G23" s="193">
        <v>25672</v>
      </c>
      <c r="H23" s="193">
        <v>6242</v>
      </c>
      <c r="I23" s="193">
        <v>30635</v>
      </c>
    </row>
    <row r="24" spans="2:9" x14ac:dyDescent="0.25">
      <c r="B24" s="192" t="s">
        <v>93</v>
      </c>
      <c r="C24" s="193">
        <v>8732</v>
      </c>
      <c r="D24" s="193">
        <v>8338</v>
      </c>
      <c r="E24" s="193">
        <v>393</v>
      </c>
      <c r="F24" s="193">
        <v>5568</v>
      </c>
      <c r="G24" s="193">
        <v>3164</v>
      </c>
      <c r="H24" s="193">
        <v>1400</v>
      </c>
      <c r="I24" s="193">
        <v>7332</v>
      </c>
    </row>
    <row r="25" spans="2:9" x14ac:dyDescent="0.25">
      <c r="B25" s="192" t="s">
        <v>94</v>
      </c>
      <c r="C25" s="193">
        <v>2882</v>
      </c>
      <c r="D25" s="193">
        <v>1636</v>
      </c>
      <c r="E25" s="193">
        <v>1246</v>
      </c>
      <c r="F25" s="193">
        <v>1419</v>
      </c>
      <c r="G25" s="193">
        <v>1463</v>
      </c>
      <c r="H25" s="193">
        <v>239</v>
      </c>
      <c r="I25" s="193">
        <v>2644</v>
      </c>
    </row>
    <row r="26" spans="2:9" x14ac:dyDescent="0.25">
      <c r="B26" s="192" t="s">
        <v>320</v>
      </c>
      <c r="C26" s="193">
        <v>1881</v>
      </c>
      <c r="D26" s="193">
        <v>391</v>
      </c>
      <c r="E26" s="193">
        <v>1490</v>
      </c>
      <c r="F26" s="193">
        <v>275</v>
      </c>
      <c r="G26" s="193">
        <v>1606</v>
      </c>
      <c r="H26" s="193">
        <v>266</v>
      </c>
      <c r="I26" s="193">
        <v>1615</v>
      </c>
    </row>
    <row r="27" spans="2:9" x14ac:dyDescent="0.25">
      <c r="B27" s="192" t="s">
        <v>95</v>
      </c>
      <c r="C27" s="193">
        <v>2359</v>
      </c>
      <c r="D27" s="193">
        <v>2079</v>
      </c>
      <c r="E27" s="193">
        <v>279</v>
      </c>
      <c r="F27" s="193">
        <v>852</v>
      </c>
      <c r="G27" s="193">
        <v>1507</v>
      </c>
      <c r="H27" s="193">
        <v>279</v>
      </c>
      <c r="I27" s="193">
        <v>2079</v>
      </c>
    </row>
    <row r="28" spans="2:9" x14ac:dyDescent="0.25">
      <c r="B28" s="192" t="s">
        <v>96</v>
      </c>
      <c r="C28" s="193">
        <v>59473</v>
      </c>
      <c r="D28" s="193">
        <v>56678</v>
      </c>
      <c r="E28" s="193">
        <v>2795</v>
      </c>
      <c r="F28" s="193">
        <v>24133</v>
      </c>
      <c r="G28" s="193">
        <v>35339</v>
      </c>
      <c r="H28" s="193">
        <v>12830</v>
      </c>
      <c r="I28" s="193">
        <v>46642</v>
      </c>
    </row>
    <row r="29" spans="2:9" x14ac:dyDescent="0.25">
      <c r="B29" s="192" t="s">
        <v>97</v>
      </c>
      <c r="C29" s="193">
        <v>8539</v>
      </c>
      <c r="D29" s="193">
        <v>6759</v>
      </c>
      <c r="E29" s="193">
        <v>1779</v>
      </c>
      <c r="F29" s="193">
        <v>4649</v>
      </c>
      <c r="G29" s="193">
        <v>3889</v>
      </c>
      <c r="H29" s="193">
        <v>1348</v>
      </c>
      <c r="I29" s="193">
        <v>7190</v>
      </c>
    </row>
    <row r="30" spans="2:9" x14ac:dyDescent="0.25">
      <c r="B30" s="192" t="s">
        <v>471</v>
      </c>
      <c r="C30" s="193">
        <v>1351</v>
      </c>
      <c r="D30" s="193">
        <v>782</v>
      </c>
      <c r="E30" s="193">
        <v>569</v>
      </c>
      <c r="F30" s="193">
        <v>281</v>
      </c>
      <c r="G30" s="193">
        <v>1069</v>
      </c>
      <c r="H30" s="193">
        <v>678</v>
      </c>
      <c r="I30" s="193">
        <v>673</v>
      </c>
    </row>
    <row r="31" spans="2:9" x14ac:dyDescent="0.25">
      <c r="B31" s="192" t="s">
        <v>98</v>
      </c>
      <c r="C31" s="193">
        <v>8171</v>
      </c>
      <c r="D31" s="193">
        <v>7208</v>
      </c>
      <c r="E31" s="193">
        <v>963</v>
      </c>
      <c r="F31" s="193">
        <v>3119</v>
      </c>
      <c r="G31" s="193">
        <v>5052</v>
      </c>
      <c r="H31" s="193">
        <v>1195</v>
      </c>
      <c r="I31" s="193">
        <v>6976</v>
      </c>
    </row>
    <row r="32" spans="2:9" x14ac:dyDescent="0.25">
      <c r="B32" s="192" t="s">
        <v>321</v>
      </c>
      <c r="C32" s="193">
        <v>601</v>
      </c>
      <c r="D32" s="193">
        <v>601</v>
      </c>
      <c r="E32" s="193">
        <v>0</v>
      </c>
      <c r="F32" s="193">
        <v>415</v>
      </c>
      <c r="G32" s="193">
        <v>186</v>
      </c>
      <c r="H32" s="193">
        <v>0</v>
      </c>
      <c r="I32" s="193">
        <v>601</v>
      </c>
    </row>
    <row r="33" spans="2:9" x14ac:dyDescent="0.25">
      <c r="B33" s="192" t="s">
        <v>322</v>
      </c>
      <c r="C33" s="193">
        <v>3796</v>
      </c>
      <c r="D33" s="193">
        <v>3288</v>
      </c>
      <c r="E33" s="193">
        <v>508</v>
      </c>
      <c r="F33" s="193">
        <v>1724</v>
      </c>
      <c r="G33" s="193">
        <v>2071</v>
      </c>
      <c r="H33" s="193">
        <v>409</v>
      </c>
      <c r="I33" s="193">
        <v>3387</v>
      </c>
    </row>
    <row r="34" spans="2:9" x14ac:dyDescent="0.25">
      <c r="B34" s="192" t="s">
        <v>323</v>
      </c>
      <c r="C34" s="193">
        <v>850</v>
      </c>
      <c r="D34" s="193">
        <v>687</v>
      </c>
      <c r="E34" s="193">
        <v>163</v>
      </c>
      <c r="F34" s="193">
        <v>616</v>
      </c>
      <c r="G34" s="193">
        <v>234</v>
      </c>
      <c r="H34" s="193">
        <v>0</v>
      </c>
      <c r="I34" s="193">
        <v>850</v>
      </c>
    </row>
    <row r="35" spans="2:9" x14ac:dyDescent="0.25">
      <c r="B35" s="192" t="s">
        <v>324</v>
      </c>
      <c r="C35" s="193">
        <v>2359</v>
      </c>
      <c r="D35" s="193">
        <v>1330</v>
      </c>
      <c r="E35" s="193">
        <v>1029</v>
      </c>
      <c r="F35" s="193">
        <v>1353</v>
      </c>
      <c r="G35" s="193">
        <v>1005</v>
      </c>
      <c r="H35" s="193">
        <v>0</v>
      </c>
      <c r="I35" s="193">
        <v>2359</v>
      </c>
    </row>
    <row r="36" spans="2:9" x14ac:dyDescent="0.25">
      <c r="B36" s="192" t="s">
        <v>99</v>
      </c>
      <c r="C36" s="193">
        <v>370200</v>
      </c>
      <c r="D36" s="193">
        <v>30718</v>
      </c>
      <c r="E36" s="193">
        <v>339482</v>
      </c>
      <c r="F36" s="193">
        <v>93924</v>
      </c>
      <c r="G36" s="193">
        <v>276276</v>
      </c>
      <c r="H36" s="193">
        <v>152199</v>
      </c>
      <c r="I36" s="193">
        <v>218001</v>
      </c>
    </row>
    <row r="37" spans="2:9" x14ac:dyDescent="0.25">
      <c r="B37" s="192" t="s">
        <v>325</v>
      </c>
      <c r="C37" s="193">
        <v>5550</v>
      </c>
      <c r="D37" s="193">
        <v>5498</v>
      </c>
      <c r="E37" s="193">
        <v>52</v>
      </c>
      <c r="F37" s="193">
        <v>3091</v>
      </c>
      <c r="G37" s="193">
        <v>2459</v>
      </c>
      <c r="H37" s="193">
        <v>760</v>
      </c>
      <c r="I37" s="193">
        <v>4790</v>
      </c>
    </row>
    <row r="38" spans="2:9" x14ac:dyDescent="0.25">
      <c r="B38" s="192" t="s">
        <v>506</v>
      </c>
      <c r="C38" s="193">
        <v>4304</v>
      </c>
      <c r="D38" s="193">
        <v>3957</v>
      </c>
      <c r="E38" s="193">
        <v>347</v>
      </c>
      <c r="F38" s="193">
        <v>2748</v>
      </c>
      <c r="G38" s="193">
        <v>1556</v>
      </c>
      <c r="H38" s="193">
        <v>894</v>
      </c>
      <c r="I38" s="193">
        <v>3410</v>
      </c>
    </row>
    <row r="39" spans="2:9" x14ac:dyDescent="0.25">
      <c r="B39" s="192" t="s">
        <v>326</v>
      </c>
      <c r="C39" s="193">
        <v>181</v>
      </c>
      <c r="D39" s="193">
        <v>181</v>
      </c>
      <c r="E39" s="193">
        <v>0</v>
      </c>
      <c r="F39" s="193">
        <v>181</v>
      </c>
      <c r="G39" s="193">
        <v>0</v>
      </c>
      <c r="H39" s="193">
        <v>0</v>
      </c>
      <c r="I39" s="193">
        <v>181</v>
      </c>
    </row>
    <row r="40" spans="2:9" x14ac:dyDescent="0.25">
      <c r="B40" s="192" t="s">
        <v>472</v>
      </c>
      <c r="C40" s="193">
        <v>507</v>
      </c>
      <c r="D40" s="193">
        <v>0</v>
      </c>
      <c r="E40" s="193">
        <v>507</v>
      </c>
      <c r="F40" s="193">
        <v>507</v>
      </c>
      <c r="G40" s="193">
        <v>0</v>
      </c>
      <c r="H40" s="193">
        <v>0</v>
      </c>
      <c r="I40" s="193">
        <v>507</v>
      </c>
    </row>
    <row r="41" spans="2:9" x14ac:dyDescent="0.25">
      <c r="B41" s="192" t="s">
        <v>327</v>
      </c>
      <c r="C41" s="193">
        <v>1821</v>
      </c>
      <c r="D41" s="193">
        <v>1327</v>
      </c>
      <c r="E41" s="193">
        <v>494</v>
      </c>
      <c r="F41" s="193">
        <v>494</v>
      </c>
      <c r="G41" s="193">
        <v>1327</v>
      </c>
      <c r="H41" s="193">
        <v>264</v>
      </c>
      <c r="I41" s="193">
        <v>1557</v>
      </c>
    </row>
    <row r="42" spans="2:9" x14ac:dyDescent="0.25">
      <c r="B42" s="192" t="s">
        <v>460</v>
      </c>
      <c r="C42" s="193">
        <v>319</v>
      </c>
      <c r="D42" s="193">
        <v>48</v>
      </c>
      <c r="E42" s="193">
        <v>271</v>
      </c>
      <c r="F42" s="193">
        <v>319</v>
      </c>
      <c r="G42" s="193">
        <v>0</v>
      </c>
      <c r="H42" s="193">
        <v>0</v>
      </c>
      <c r="I42" s="193">
        <v>319</v>
      </c>
    </row>
    <row r="43" spans="2:9" x14ac:dyDescent="0.25">
      <c r="B43" s="192" t="s">
        <v>100</v>
      </c>
      <c r="C43" s="193">
        <v>6574</v>
      </c>
      <c r="D43" s="193">
        <v>3374</v>
      </c>
      <c r="E43" s="193">
        <v>3199</v>
      </c>
      <c r="F43" s="193">
        <v>2430</v>
      </c>
      <c r="G43" s="193">
        <v>4144</v>
      </c>
      <c r="H43" s="193">
        <v>1640</v>
      </c>
      <c r="I43" s="193">
        <v>4934</v>
      </c>
    </row>
    <row r="44" spans="2:9" x14ac:dyDescent="0.25">
      <c r="B44" s="192" t="s">
        <v>101</v>
      </c>
      <c r="C44" s="193">
        <v>5737</v>
      </c>
      <c r="D44" s="193">
        <v>1794</v>
      </c>
      <c r="E44" s="193">
        <v>3943</v>
      </c>
      <c r="F44" s="193">
        <v>3944</v>
      </c>
      <c r="G44" s="193">
        <v>1793</v>
      </c>
      <c r="H44" s="193">
        <v>503</v>
      </c>
      <c r="I44" s="193">
        <v>5235</v>
      </c>
    </row>
    <row r="45" spans="2:9" x14ac:dyDescent="0.25">
      <c r="B45" s="99" t="s">
        <v>473</v>
      </c>
      <c r="C45" s="193">
        <v>206</v>
      </c>
      <c r="D45" s="193">
        <v>106</v>
      </c>
      <c r="E45" s="193">
        <v>99</v>
      </c>
      <c r="F45" s="193">
        <v>206</v>
      </c>
      <c r="G45" s="193">
        <v>0</v>
      </c>
      <c r="H45" s="193">
        <v>0</v>
      </c>
      <c r="I45" s="193">
        <v>206</v>
      </c>
    </row>
    <row r="46" spans="2:9" x14ac:dyDescent="0.25">
      <c r="B46" s="99" t="s">
        <v>474</v>
      </c>
      <c r="C46" s="193">
        <v>292</v>
      </c>
      <c r="D46" s="193">
        <v>0</v>
      </c>
      <c r="E46" s="193">
        <v>292</v>
      </c>
      <c r="F46" s="193">
        <v>0</v>
      </c>
      <c r="G46" s="193">
        <v>292</v>
      </c>
      <c r="H46" s="193">
        <v>292</v>
      </c>
      <c r="I46" s="193">
        <v>0</v>
      </c>
    </row>
    <row r="47" spans="2:9" x14ac:dyDescent="0.25">
      <c r="B47" s="192" t="s">
        <v>328</v>
      </c>
      <c r="C47" s="193">
        <v>3959</v>
      </c>
      <c r="D47" s="193">
        <v>2230</v>
      </c>
      <c r="E47" s="193">
        <v>1729</v>
      </c>
      <c r="F47" s="193">
        <v>558</v>
      </c>
      <c r="G47" s="193">
        <v>3402</v>
      </c>
      <c r="H47" s="193">
        <v>1224</v>
      </c>
      <c r="I47" s="193">
        <v>2735</v>
      </c>
    </row>
    <row r="48" spans="2:9" x14ac:dyDescent="0.25">
      <c r="B48" s="192" t="s">
        <v>102</v>
      </c>
      <c r="C48" s="193">
        <v>56398</v>
      </c>
      <c r="D48" s="193">
        <v>13874</v>
      </c>
      <c r="E48" s="193">
        <v>42523</v>
      </c>
      <c r="F48" s="193">
        <v>27922</v>
      </c>
      <c r="G48" s="193">
        <v>28476</v>
      </c>
      <c r="H48" s="193">
        <v>9463</v>
      </c>
      <c r="I48" s="193">
        <v>46934</v>
      </c>
    </row>
    <row r="49" spans="2:9" x14ac:dyDescent="0.25">
      <c r="B49" s="192" t="s">
        <v>103</v>
      </c>
      <c r="C49" s="193">
        <v>9560</v>
      </c>
      <c r="D49" s="193">
        <v>271</v>
      </c>
      <c r="E49" s="193">
        <v>9289</v>
      </c>
      <c r="F49" s="193">
        <v>521</v>
      </c>
      <c r="G49" s="193">
        <v>9039</v>
      </c>
      <c r="H49" s="193">
        <v>4021</v>
      </c>
      <c r="I49" s="193">
        <v>5540</v>
      </c>
    </row>
    <row r="50" spans="2:9" x14ac:dyDescent="0.25">
      <c r="B50" s="192" t="s">
        <v>329</v>
      </c>
      <c r="C50" s="193">
        <v>5977</v>
      </c>
      <c r="D50" s="193">
        <v>3073</v>
      </c>
      <c r="E50" s="193">
        <v>2904</v>
      </c>
      <c r="F50" s="193">
        <v>3843</v>
      </c>
      <c r="G50" s="193">
        <v>2133</v>
      </c>
      <c r="H50" s="193">
        <v>41</v>
      </c>
      <c r="I50" s="193">
        <v>5936</v>
      </c>
    </row>
    <row r="51" spans="2:9" ht="30" x14ac:dyDescent="0.25">
      <c r="B51" s="192" t="s">
        <v>403</v>
      </c>
      <c r="C51" s="193">
        <v>808</v>
      </c>
      <c r="D51" s="193">
        <v>0</v>
      </c>
      <c r="E51" s="193">
        <v>808</v>
      </c>
      <c r="F51" s="193">
        <v>622</v>
      </c>
      <c r="G51" s="193">
        <v>186</v>
      </c>
      <c r="H51" s="193">
        <v>0</v>
      </c>
      <c r="I51" s="193">
        <v>808</v>
      </c>
    </row>
    <row r="52" spans="2:9" x14ac:dyDescent="0.25">
      <c r="B52" s="192" t="s">
        <v>330</v>
      </c>
      <c r="C52" s="193">
        <v>1968</v>
      </c>
      <c r="D52" s="193">
        <v>1139</v>
      </c>
      <c r="E52" s="193">
        <v>829</v>
      </c>
      <c r="F52" s="193">
        <v>385</v>
      </c>
      <c r="G52" s="193">
        <v>1583</v>
      </c>
      <c r="H52" s="193">
        <v>254</v>
      </c>
      <c r="I52" s="193">
        <v>1714</v>
      </c>
    </row>
    <row r="53" spans="2:9" x14ac:dyDescent="0.25">
      <c r="B53" s="192" t="s">
        <v>331</v>
      </c>
      <c r="C53" s="193">
        <v>1654</v>
      </c>
      <c r="D53" s="193">
        <v>618</v>
      </c>
      <c r="E53" s="193">
        <v>1037</v>
      </c>
      <c r="F53" s="193">
        <v>1131</v>
      </c>
      <c r="G53" s="193">
        <v>524</v>
      </c>
      <c r="H53" s="193">
        <v>0</v>
      </c>
      <c r="I53" s="193">
        <v>1654</v>
      </c>
    </row>
    <row r="54" spans="2:9" x14ac:dyDescent="0.25">
      <c r="B54" s="192" t="s">
        <v>332</v>
      </c>
      <c r="C54" s="193">
        <v>1502</v>
      </c>
      <c r="D54" s="193">
        <v>770</v>
      </c>
      <c r="E54" s="193">
        <v>732</v>
      </c>
      <c r="F54" s="193">
        <v>346</v>
      </c>
      <c r="G54" s="193">
        <v>1155</v>
      </c>
      <c r="H54" s="193">
        <v>69</v>
      </c>
      <c r="I54" s="193">
        <v>1433</v>
      </c>
    </row>
    <row r="55" spans="2:9" x14ac:dyDescent="0.25">
      <c r="B55" s="192" t="s">
        <v>333</v>
      </c>
      <c r="C55" s="193">
        <v>854</v>
      </c>
      <c r="D55" s="193">
        <v>854</v>
      </c>
      <c r="E55" s="193">
        <v>0</v>
      </c>
      <c r="F55" s="193">
        <v>854</v>
      </c>
      <c r="G55" s="193">
        <v>0</v>
      </c>
      <c r="H55" s="193">
        <v>0</v>
      </c>
      <c r="I55" s="193">
        <v>854</v>
      </c>
    </row>
    <row r="56" spans="2:9" x14ac:dyDescent="0.25">
      <c r="B56" s="192" t="s">
        <v>334</v>
      </c>
      <c r="C56" s="193">
        <v>370</v>
      </c>
      <c r="D56" s="193">
        <v>277</v>
      </c>
      <c r="E56" s="193">
        <v>93</v>
      </c>
      <c r="F56" s="193">
        <v>370</v>
      </c>
      <c r="G56" s="193">
        <v>0</v>
      </c>
      <c r="H56" s="193">
        <v>0</v>
      </c>
      <c r="I56" s="193">
        <v>370</v>
      </c>
    </row>
    <row r="57" spans="2:9" x14ac:dyDescent="0.25">
      <c r="B57" s="192" t="s">
        <v>104</v>
      </c>
      <c r="C57" s="193">
        <v>18153</v>
      </c>
      <c r="D57" s="193">
        <v>1277</v>
      </c>
      <c r="E57" s="193">
        <v>16876</v>
      </c>
      <c r="F57" s="193">
        <v>2910</v>
      </c>
      <c r="G57" s="193">
        <v>15243</v>
      </c>
      <c r="H57" s="193">
        <v>10017</v>
      </c>
      <c r="I57" s="193">
        <v>8136</v>
      </c>
    </row>
    <row r="58" spans="2:9" x14ac:dyDescent="0.25">
      <c r="B58" s="192" t="s">
        <v>335</v>
      </c>
      <c r="C58" s="193">
        <v>1540</v>
      </c>
      <c r="D58" s="193">
        <v>903</v>
      </c>
      <c r="E58" s="193">
        <v>637</v>
      </c>
      <c r="F58" s="193">
        <v>0</v>
      </c>
      <c r="G58" s="193">
        <v>1540</v>
      </c>
      <c r="H58" s="193">
        <v>1032</v>
      </c>
      <c r="I58" s="193">
        <v>508</v>
      </c>
    </row>
    <row r="59" spans="2:9" ht="30" x14ac:dyDescent="0.25">
      <c r="B59" s="192" t="s">
        <v>105</v>
      </c>
      <c r="C59" s="193">
        <v>16799</v>
      </c>
      <c r="D59" s="193">
        <v>15966</v>
      </c>
      <c r="E59" s="193">
        <v>833</v>
      </c>
      <c r="F59" s="193">
        <v>9482</v>
      </c>
      <c r="G59" s="193">
        <v>7317</v>
      </c>
      <c r="H59" s="193">
        <v>785</v>
      </c>
      <c r="I59" s="193">
        <v>16014</v>
      </c>
    </row>
    <row r="60" spans="2:9" x14ac:dyDescent="0.25">
      <c r="B60" s="192" t="s">
        <v>106</v>
      </c>
      <c r="C60" s="193">
        <v>4439</v>
      </c>
      <c r="D60" s="193">
        <v>3852</v>
      </c>
      <c r="E60" s="193">
        <v>587</v>
      </c>
      <c r="F60" s="193">
        <v>4145</v>
      </c>
      <c r="G60" s="193">
        <v>294</v>
      </c>
      <c r="H60" s="193">
        <v>0</v>
      </c>
      <c r="I60" s="193">
        <v>4439</v>
      </c>
    </row>
    <row r="61" spans="2:9" x14ac:dyDescent="0.25">
      <c r="B61" s="192" t="s">
        <v>530</v>
      </c>
      <c r="C61" s="193">
        <v>273</v>
      </c>
      <c r="D61" s="193">
        <v>0</v>
      </c>
      <c r="E61" s="193">
        <v>273</v>
      </c>
      <c r="F61" s="193">
        <v>0</v>
      </c>
      <c r="G61" s="193">
        <v>273</v>
      </c>
      <c r="H61" s="193">
        <v>0</v>
      </c>
      <c r="I61" s="193">
        <v>273</v>
      </c>
    </row>
    <row r="62" spans="2:9" x14ac:dyDescent="0.25">
      <c r="B62" s="192" t="s">
        <v>531</v>
      </c>
      <c r="C62" s="193">
        <v>1894</v>
      </c>
      <c r="D62" s="193">
        <v>733</v>
      </c>
      <c r="E62" s="193">
        <v>1161</v>
      </c>
      <c r="F62" s="193">
        <v>693</v>
      </c>
      <c r="G62" s="193">
        <v>1201</v>
      </c>
      <c r="H62" s="193">
        <v>645</v>
      </c>
      <c r="I62" s="193">
        <v>1250</v>
      </c>
    </row>
    <row r="63" spans="2:9" x14ac:dyDescent="0.25">
      <c r="B63" s="192" t="s">
        <v>532</v>
      </c>
      <c r="C63" s="193">
        <v>35871</v>
      </c>
      <c r="D63" s="193">
        <v>35664</v>
      </c>
      <c r="E63" s="193">
        <v>207</v>
      </c>
      <c r="F63" s="193">
        <v>20853</v>
      </c>
      <c r="G63" s="193">
        <v>15018</v>
      </c>
      <c r="H63" s="193">
        <v>4881</v>
      </c>
      <c r="I63" s="193">
        <v>30989</v>
      </c>
    </row>
    <row r="64" spans="2:9" x14ac:dyDescent="0.25">
      <c r="B64" s="192" t="s">
        <v>195</v>
      </c>
      <c r="C64" s="193">
        <v>11819</v>
      </c>
      <c r="D64" s="193">
        <v>8133</v>
      </c>
      <c r="E64" s="193">
        <v>3686</v>
      </c>
      <c r="F64" s="193">
        <v>5431</v>
      </c>
      <c r="G64" s="193">
        <v>6388</v>
      </c>
      <c r="H64" s="193">
        <v>3373</v>
      </c>
      <c r="I64" s="193">
        <v>8446</v>
      </c>
    </row>
  </sheetData>
  <mergeCells count="20">
    <mergeCell ref="C14:C16"/>
    <mergeCell ref="B14:B16"/>
    <mergeCell ref="B2:B4"/>
    <mergeCell ref="C2:C4"/>
    <mergeCell ref="H2:H4"/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topLeftCell="C1" zoomScaleNormal="100" zoomScaleSheetLayoutView="100" workbookViewId="0">
      <selection activeCell="H22" sqref="H22:I29"/>
    </sheetView>
  </sheetViews>
  <sheetFormatPr defaultColWidth="11.42578125" defaultRowHeight="15" x14ac:dyDescent="0.25"/>
  <cols>
    <col min="1" max="1" width="4" customWidth="1"/>
    <col min="2" max="2" width="38.140625" customWidth="1"/>
    <col min="8" max="9" width="15.28515625" customWidth="1"/>
  </cols>
  <sheetData>
    <row r="1" spans="1:10" ht="33" customHeight="1" x14ac:dyDescent="0.25">
      <c r="B1" s="282" t="s">
        <v>637</v>
      </c>
      <c r="C1" s="282"/>
      <c r="D1" s="282"/>
      <c r="E1" s="282"/>
      <c r="F1" s="282"/>
      <c r="G1" s="282"/>
      <c r="H1" s="282"/>
      <c r="I1" s="282"/>
    </row>
    <row r="2" spans="1:10" ht="18.75" customHeight="1" x14ac:dyDescent="0.25">
      <c r="A2" s="14"/>
      <c r="B2" s="286" t="s">
        <v>107</v>
      </c>
      <c r="C2" s="284" t="s">
        <v>9</v>
      </c>
      <c r="D2" s="283" t="s">
        <v>75</v>
      </c>
      <c r="E2" s="283"/>
      <c r="F2" s="283" t="s">
        <v>76</v>
      </c>
      <c r="G2" s="283"/>
      <c r="H2" s="252" t="s">
        <v>511</v>
      </c>
      <c r="I2" s="252" t="s">
        <v>518</v>
      </c>
      <c r="J2" s="14"/>
    </row>
    <row r="3" spans="1:10" x14ac:dyDescent="0.25">
      <c r="A3" s="14"/>
      <c r="B3" s="286"/>
      <c r="C3" s="284"/>
      <c r="D3" s="284" t="s">
        <v>46</v>
      </c>
      <c r="E3" s="284" t="s">
        <v>47</v>
      </c>
      <c r="F3" s="285" t="s">
        <v>49</v>
      </c>
      <c r="G3" s="285" t="s">
        <v>48</v>
      </c>
      <c r="H3" s="252"/>
      <c r="I3" s="252"/>
      <c r="J3" s="14"/>
    </row>
    <row r="4" spans="1:10" x14ac:dyDescent="0.25">
      <c r="B4" s="286"/>
      <c r="C4" s="284"/>
      <c r="D4" s="284"/>
      <c r="E4" s="284"/>
      <c r="F4" s="285"/>
      <c r="G4" s="285"/>
      <c r="H4" s="252"/>
      <c r="I4" s="252"/>
    </row>
    <row r="5" spans="1:10" hidden="1" x14ac:dyDescent="0.25">
      <c r="B5" s="194" t="s">
        <v>9</v>
      </c>
      <c r="C5" s="195"/>
      <c r="D5" s="195"/>
      <c r="E5" s="195"/>
      <c r="F5" s="195"/>
      <c r="G5" s="195"/>
      <c r="H5" s="195"/>
      <c r="I5" s="195"/>
    </row>
    <row r="6" spans="1:10" ht="15.95" hidden="1" customHeight="1" x14ac:dyDescent="0.25">
      <c r="B6" s="196" t="s">
        <v>475</v>
      </c>
      <c r="C6" s="195"/>
      <c r="D6" s="195"/>
      <c r="E6" s="195"/>
      <c r="F6" s="195"/>
      <c r="G6" s="195"/>
      <c r="H6" s="195"/>
      <c r="I6" s="195"/>
    </row>
    <row r="7" spans="1:10" ht="15.95" hidden="1" customHeight="1" x14ac:dyDescent="0.25">
      <c r="B7" s="196" t="s">
        <v>108</v>
      </c>
      <c r="C7" s="195"/>
      <c r="D7" s="195"/>
      <c r="E7" s="195"/>
      <c r="F7" s="195"/>
      <c r="G7" s="195"/>
      <c r="H7" s="195"/>
      <c r="I7" s="195"/>
    </row>
    <row r="8" spans="1:10" ht="15.95" hidden="1" customHeight="1" x14ac:dyDescent="0.25">
      <c r="B8" s="196" t="s">
        <v>109</v>
      </c>
      <c r="C8" s="195"/>
      <c r="D8" s="195"/>
      <c r="E8" s="195"/>
      <c r="F8" s="195"/>
      <c r="G8" s="195"/>
      <c r="H8" s="195"/>
      <c r="I8" s="195"/>
    </row>
    <row r="9" spans="1:10" ht="15.95" hidden="1" customHeight="1" x14ac:dyDescent="0.25">
      <c r="B9" s="196" t="s">
        <v>110</v>
      </c>
      <c r="C9" s="195"/>
      <c r="D9" s="195"/>
      <c r="E9" s="195"/>
      <c r="F9" s="195"/>
      <c r="G9" s="195"/>
      <c r="H9" s="195"/>
      <c r="I9" s="195"/>
    </row>
    <row r="10" spans="1:10" ht="15.95" hidden="1" customHeight="1" x14ac:dyDescent="0.25">
      <c r="B10" s="196" t="s">
        <v>111</v>
      </c>
      <c r="C10" s="195"/>
      <c r="D10" s="195"/>
      <c r="E10" s="195"/>
      <c r="F10" s="195"/>
      <c r="G10" s="195"/>
      <c r="H10" s="195"/>
      <c r="I10" s="195"/>
    </row>
    <row r="11" spans="1:10" ht="15.95" hidden="1" customHeight="1" x14ac:dyDescent="0.25">
      <c r="B11" s="197" t="s">
        <v>116</v>
      </c>
      <c r="C11" s="195"/>
      <c r="D11" s="195"/>
      <c r="E11" s="195"/>
      <c r="F11" s="195"/>
      <c r="G11" s="195"/>
      <c r="H11" s="195"/>
      <c r="I11" s="195"/>
    </row>
    <row r="12" spans="1:10" ht="15.95" hidden="1" customHeight="1" x14ac:dyDescent="0.25">
      <c r="B12" s="279" t="s">
        <v>507</v>
      </c>
      <c r="C12" s="280"/>
      <c r="D12" s="280"/>
      <c r="E12" s="280"/>
      <c r="F12" s="280"/>
      <c r="G12" s="280"/>
      <c r="H12" s="280"/>
      <c r="I12" s="281"/>
    </row>
    <row r="13" spans="1:10" ht="15.95" hidden="1" customHeight="1" x14ac:dyDescent="0.25">
      <c r="B13" s="197" t="s">
        <v>112</v>
      </c>
      <c r="C13" s="195"/>
      <c r="D13" s="195"/>
      <c r="E13" s="195"/>
      <c r="F13" s="195"/>
      <c r="G13" s="195"/>
      <c r="H13" s="195"/>
      <c r="I13" s="195"/>
    </row>
    <row r="14" spans="1:10" ht="15.95" hidden="1" customHeight="1" x14ac:dyDescent="0.25">
      <c r="B14" s="197" t="s">
        <v>113</v>
      </c>
      <c r="C14" s="195"/>
      <c r="D14" s="195"/>
      <c r="E14" s="195"/>
      <c r="F14" s="195"/>
      <c r="G14" s="195"/>
      <c r="H14" s="195"/>
      <c r="I14" s="195"/>
    </row>
    <row r="15" spans="1:10" ht="15.95" hidden="1" customHeight="1" x14ac:dyDescent="0.25">
      <c r="B15" s="197" t="s">
        <v>461</v>
      </c>
      <c r="C15" s="195"/>
      <c r="D15" s="195"/>
      <c r="E15" s="195"/>
      <c r="F15" s="195"/>
      <c r="G15" s="195"/>
      <c r="H15" s="195"/>
      <c r="I15" s="195"/>
    </row>
    <row r="16" spans="1:10" ht="15.95" hidden="1" customHeight="1" x14ac:dyDescent="0.25">
      <c r="B16" s="197" t="s">
        <v>114</v>
      </c>
      <c r="C16" s="195"/>
      <c r="D16" s="195"/>
      <c r="E16" s="195"/>
      <c r="F16" s="195"/>
      <c r="G16" s="195"/>
      <c r="H16" s="195"/>
      <c r="I16" s="195"/>
    </row>
    <row r="17" spans="1:9" ht="15.95" hidden="1" customHeight="1" x14ac:dyDescent="0.25">
      <c r="B17" s="197" t="s">
        <v>115</v>
      </c>
      <c r="C17" s="195"/>
      <c r="D17" s="195"/>
      <c r="E17" s="195"/>
      <c r="F17" s="195"/>
      <c r="G17" s="195"/>
      <c r="H17" s="195"/>
      <c r="I17" s="195"/>
    </row>
    <row r="18" spans="1:9" ht="15.95" hidden="1" customHeight="1" x14ac:dyDescent="0.25">
      <c r="B18" s="197" t="s">
        <v>336</v>
      </c>
      <c r="C18" s="195"/>
      <c r="D18" s="195"/>
      <c r="E18" s="195"/>
      <c r="F18" s="195"/>
      <c r="G18" s="195"/>
      <c r="H18" s="195"/>
      <c r="I18" s="195"/>
    </row>
    <row r="19" spans="1:9" ht="15.95" hidden="1" customHeight="1" x14ac:dyDescent="0.25">
      <c r="B19" s="197" t="s">
        <v>337</v>
      </c>
      <c r="C19" s="195"/>
      <c r="D19" s="195"/>
      <c r="E19" s="195"/>
      <c r="F19" s="195"/>
      <c r="G19" s="195"/>
      <c r="H19" s="195"/>
      <c r="I19" s="195"/>
    </row>
    <row r="20" spans="1:9" ht="15.95" hidden="1" customHeight="1" x14ac:dyDescent="0.25">
      <c r="B20" s="197" t="s">
        <v>116</v>
      </c>
      <c r="C20" s="195"/>
      <c r="D20" s="195"/>
      <c r="E20" s="195"/>
      <c r="F20" s="195"/>
      <c r="G20" s="195"/>
      <c r="H20" s="195"/>
      <c r="I20" s="195"/>
    </row>
    <row r="21" spans="1:9" ht="32.25" customHeight="1" x14ac:dyDescent="0.25">
      <c r="B21" s="279" t="s">
        <v>117</v>
      </c>
      <c r="C21" s="280"/>
      <c r="D21" s="280"/>
      <c r="E21" s="280"/>
      <c r="F21" s="280"/>
      <c r="G21" s="280"/>
      <c r="H21" s="280"/>
      <c r="I21" s="281"/>
    </row>
    <row r="22" spans="1:9" ht="15.95" customHeight="1" x14ac:dyDescent="0.25">
      <c r="B22" s="197" t="s">
        <v>566</v>
      </c>
      <c r="C22" s="195">
        <v>209211</v>
      </c>
      <c r="D22" s="195">
        <v>79718</v>
      </c>
      <c r="E22" s="195">
        <v>129493</v>
      </c>
      <c r="F22" s="195">
        <v>68376</v>
      </c>
      <c r="G22" s="195">
        <v>140836</v>
      </c>
      <c r="H22" s="195">
        <v>83805</v>
      </c>
      <c r="I22" s="195">
        <v>125407</v>
      </c>
    </row>
    <row r="23" spans="1:9" ht="15.95" customHeight="1" x14ac:dyDescent="0.25">
      <c r="B23" s="197" t="s">
        <v>567</v>
      </c>
      <c r="C23" s="195">
        <v>322360</v>
      </c>
      <c r="D23" s="195">
        <v>233393</v>
      </c>
      <c r="E23" s="195">
        <v>88967</v>
      </c>
      <c r="F23" s="195">
        <v>128070</v>
      </c>
      <c r="G23" s="195">
        <v>194290</v>
      </c>
      <c r="H23" s="195">
        <v>90903</v>
      </c>
      <c r="I23" s="195">
        <v>231457</v>
      </c>
    </row>
    <row r="24" spans="1:9" ht="15.95" customHeight="1" x14ac:dyDescent="0.25">
      <c r="B24" s="197" t="s">
        <v>568</v>
      </c>
      <c r="C24" s="195">
        <v>736</v>
      </c>
      <c r="D24" s="195">
        <v>558</v>
      </c>
      <c r="E24" s="195">
        <v>178</v>
      </c>
      <c r="F24" s="195">
        <v>147</v>
      </c>
      <c r="G24" s="195">
        <v>589</v>
      </c>
      <c r="H24" s="195">
        <v>208</v>
      </c>
      <c r="I24" s="195">
        <v>528</v>
      </c>
    </row>
    <row r="25" spans="1:9" ht="15.95" customHeight="1" x14ac:dyDescent="0.25">
      <c r="B25" s="197" t="s">
        <v>569</v>
      </c>
      <c r="C25" s="195">
        <v>206</v>
      </c>
      <c r="D25" s="195">
        <v>206</v>
      </c>
      <c r="E25" s="195">
        <v>0</v>
      </c>
      <c r="F25" s="195">
        <v>149</v>
      </c>
      <c r="G25" s="195">
        <v>57</v>
      </c>
      <c r="H25" s="195">
        <v>0</v>
      </c>
      <c r="I25" s="195">
        <v>206</v>
      </c>
    </row>
    <row r="26" spans="1:9" ht="15.95" customHeight="1" x14ac:dyDescent="0.25">
      <c r="B26" s="197" t="s">
        <v>570</v>
      </c>
      <c r="C26" s="195">
        <v>5774</v>
      </c>
      <c r="D26" s="195">
        <v>4665</v>
      </c>
      <c r="E26" s="195">
        <v>1110</v>
      </c>
      <c r="F26" s="195">
        <v>4111</v>
      </c>
      <c r="G26" s="195">
        <v>1664</v>
      </c>
      <c r="H26" s="195">
        <v>491</v>
      </c>
      <c r="I26" s="195">
        <v>5284</v>
      </c>
    </row>
    <row r="27" spans="1:9" ht="15.95" customHeight="1" x14ac:dyDescent="0.25">
      <c r="B27" s="197" t="s">
        <v>571</v>
      </c>
      <c r="C27" s="195">
        <v>8435</v>
      </c>
      <c r="D27" s="195">
        <v>5326</v>
      </c>
      <c r="E27" s="195">
        <v>3109</v>
      </c>
      <c r="F27" s="195">
        <v>3188</v>
      </c>
      <c r="G27" s="195">
        <v>5247</v>
      </c>
      <c r="H27" s="195">
        <v>1977</v>
      </c>
      <c r="I27" s="195">
        <v>6458</v>
      </c>
    </row>
    <row r="28" spans="1:9" ht="15.95" customHeight="1" x14ac:dyDescent="0.25">
      <c r="B28" s="197" t="s">
        <v>572</v>
      </c>
      <c r="C28" s="195">
        <v>75571</v>
      </c>
      <c r="D28" s="195">
        <v>29688</v>
      </c>
      <c r="E28" s="195">
        <v>45883</v>
      </c>
      <c r="F28" s="195">
        <v>22918</v>
      </c>
      <c r="G28" s="195">
        <v>52653</v>
      </c>
      <c r="H28" s="195">
        <v>23228</v>
      </c>
      <c r="I28" s="195">
        <v>52343</v>
      </c>
    </row>
    <row r="29" spans="1:9" s="28" customFormat="1" ht="18.75" customHeight="1" x14ac:dyDescent="0.25">
      <c r="A29"/>
      <c r="B29" s="197" t="s">
        <v>573</v>
      </c>
      <c r="C29" s="195">
        <v>906</v>
      </c>
      <c r="D29" s="195">
        <v>583</v>
      </c>
      <c r="E29" s="195">
        <v>323</v>
      </c>
      <c r="F29" s="195">
        <v>594</v>
      </c>
      <c r="G29" s="195">
        <v>311</v>
      </c>
      <c r="H29" s="195">
        <v>205</v>
      </c>
      <c r="I29" s="195">
        <v>700</v>
      </c>
    </row>
    <row r="30" spans="1:9" ht="7.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21" zoomScaleNormal="100" zoomScaleSheetLayoutView="100" workbookViewId="0">
      <selection activeCell="B2" sqref="B2:J40"/>
    </sheetView>
  </sheetViews>
  <sheetFormatPr defaultColWidth="11.42578125" defaultRowHeight="15" x14ac:dyDescent="0.25"/>
  <cols>
    <col min="1" max="1" width="8.140625" hidden="1" customWidth="1"/>
    <col min="2" max="2" width="18" customWidth="1"/>
    <col min="3" max="9" width="13" customWidth="1"/>
    <col min="10" max="10" width="13.7109375" customWidth="1"/>
  </cols>
  <sheetData>
    <row r="1" spans="1:10" x14ac:dyDescent="0.25">
      <c r="B1" s="20" t="s">
        <v>638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25">
      <c r="A2" s="14"/>
      <c r="B2" s="287">
        <v>15</v>
      </c>
      <c r="C2" s="288" t="s">
        <v>9</v>
      </c>
      <c r="D2" s="289" t="s">
        <v>10</v>
      </c>
      <c r="E2" s="289"/>
      <c r="F2" s="289"/>
      <c r="G2" s="289"/>
      <c r="H2" s="290" t="s">
        <v>11</v>
      </c>
      <c r="I2" s="290" t="s">
        <v>12</v>
      </c>
      <c r="J2" s="290" t="s">
        <v>13</v>
      </c>
    </row>
    <row r="3" spans="1:10" ht="24" customHeight="1" x14ac:dyDescent="0.25">
      <c r="A3" s="14"/>
      <c r="B3" s="287"/>
      <c r="C3" s="288"/>
      <c r="D3" s="290" t="s">
        <v>14</v>
      </c>
      <c r="E3" s="290" t="s">
        <v>15</v>
      </c>
      <c r="F3" s="290" t="s">
        <v>16</v>
      </c>
      <c r="G3" s="290" t="s">
        <v>17</v>
      </c>
      <c r="H3" s="290"/>
      <c r="I3" s="290"/>
      <c r="J3" s="290"/>
    </row>
    <row r="4" spans="1:10" ht="14.1" customHeight="1" x14ac:dyDescent="0.25">
      <c r="B4" s="287"/>
      <c r="C4" s="288"/>
      <c r="D4" s="290"/>
      <c r="E4" s="290"/>
      <c r="F4" s="290"/>
      <c r="G4" s="290"/>
      <c r="H4" s="290"/>
      <c r="I4" s="290"/>
      <c r="J4" s="290"/>
    </row>
    <row r="5" spans="1:10" s="6" customFormat="1" ht="30" x14ac:dyDescent="0.25">
      <c r="B5" s="166" t="s">
        <v>512</v>
      </c>
      <c r="C5" s="198">
        <v>7963586</v>
      </c>
      <c r="D5" s="199">
        <f>E5+F5</f>
        <v>4463296</v>
      </c>
      <c r="E5" s="198">
        <v>3546352</v>
      </c>
      <c r="F5" s="198">
        <v>916944</v>
      </c>
      <c r="G5" s="198">
        <v>3500290</v>
      </c>
      <c r="H5" s="200">
        <f>+D5/C5</f>
        <v>0.56046308786016752</v>
      </c>
      <c r="I5" s="200">
        <f>+E5/C5</f>
        <v>0.4453209898153922</v>
      </c>
      <c r="J5" s="200">
        <f>+F5/D5</f>
        <v>0.20544100144825708</v>
      </c>
    </row>
    <row r="6" spans="1:10" ht="9" customHeight="1" x14ac:dyDescent="0.25">
      <c r="B6" s="201"/>
      <c r="C6" s="117"/>
      <c r="D6" s="117"/>
      <c r="E6" s="117"/>
      <c r="F6" s="117"/>
      <c r="G6" s="117"/>
      <c r="H6" s="202"/>
      <c r="I6" s="203"/>
      <c r="J6" s="203"/>
    </row>
    <row r="7" spans="1:10" x14ac:dyDescent="0.25">
      <c r="A7">
        <v>1</v>
      </c>
      <c r="B7" s="201" t="s">
        <v>246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2">
        <f t="shared" ref="H7:H40" si="0">+D7/C7</f>
        <v>0.41233032197261349</v>
      </c>
      <c r="I7" s="203">
        <f t="shared" ref="I7:J40" si="1">+E7/C7</f>
        <v>0.29894774594242296</v>
      </c>
      <c r="J7" s="203">
        <f t="shared" si="1"/>
        <v>0.2749799614245233</v>
      </c>
    </row>
    <row r="8" spans="1:10" x14ac:dyDescent="0.25">
      <c r="A8">
        <v>2</v>
      </c>
      <c r="B8" s="201" t="s">
        <v>247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2">
        <f t="shared" si="0"/>
        <v>0.75993674804371869</v>
      </c>
      <c r="I8" s="203">
        <f t="shared" si="1"/>
        <v>0.59643021344974667</v>
      </c>
      <c r="J8" s="203">
        <f t="shared" si="1"/>
        <v>0.21515808389959004</v>
      </c>
    </row>
    <row r="9" spans="1:10" x14ac:dyDescent="0.25">
      <c r="A9">
        <v>3</v>
      </c>
      <c r="B9" s="201" t="s">
        <v>248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2">
        <f t="shared" si="0"/>
        <v>0.7084872165060897</v>
      </c>
      <c r="I9" s="203">
        <f t="shared" si="1"/>
        <v>0.58859016839777123</v>
      </c>
      <c r="J9" s="203">
        <f t="shared" si="1"/>
        <v>0.16922965625207989</v>
      </c>
    </row>
    <row r="10" spans="1:10" x14ac:dyDescent="0.25">
      <c r="A10">
        <v>4</v>
      </c>
      <c r="B10" s="201" t="s">
        <v>249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2">
        <f t="shared" si="0"/>
        <v>0.435140562248996</v>
      </c>
      <c r="I10" s="203">
        <f t="shared" si="1"/>
        <v>0.36737686038270728</v>
      </c>
      <c r="J10" s="203">
        <f t="shared" si="1"/>
        <v>0.15572830424278616</v>
      </c>
    </row>
    <row r="11" spans="1:10" x14ac:dyDescent="0.25">
      <c r="A11">
        <v>5</v>
      </c>
      <c r="B11" s="201" t="s">
        <v>338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2">
        <f t="shared" si="0"/>
        <v>0.13213808888041198</v>
      </c>
      <c r="I11" s="203">
        <f t="shared" si="1"/>
        <v>0.11672043055336723</v>
      </c>
      <c r="J11" s="203">
        <f t="shared" si="1"/>
        <v>0.11667838136359072</v>
      </c>
    </row>
    <row r="12" spans="1:10" ht="5.25" customHeight="1" x14ac:dyDescent="0.25">
      <c r="A12">
        <v>1</v>
      </c>
      <c r="B12" s="142"/>
      <c r="C12" s="204"/>
      <c r="D12" s="204">
        <v>0</v>
      </c>
      <c r="E12" s="204"/>
      <c r="F12" s="204"/>
      <c r="G12" s="204"/>
      <c r="H12" s="205"/>
      <c r="I12" s="206"/>
      <c r="J12" s="206"/>
    </row>
    <row r="13" spans="1:10" s="6" customFormat="1" ht="15.75" customHeight="1" x14ac:dyDescent="0.25">
      <c r="A13" s="82" t="s">
        <v>35</v>
      </c>
      <c r="B13" s="97" t="s">
        <v>513</v>
      </c>
      <c r="C13" s="177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7">
        <f t="shared" si="0"/>
        <v>0.64132445751303524</v>
      </c>
      <c r="I13" s="200">
        <f t="shared" si="1"/>
        <v>0.52684417064101063</v>
      </c>
      <c r="J13" s="200">
        <f t="shared" si="1"/>
        <v>0.17850603626745001</v>
      </c>
    </row>
    <row r="14" spans="1:10" ht="5.25" customHeight="1" x14ac:dyDescent="0.25">
      <c r="B14" s="99"/>
      <c r="C14" s="117"/>
      <c r="D14" s="117">
        <v>0</v>
      </c>
      <c r="E14" s="117"/>
      <c r="F14" s="117"/>
      <c r="G14" s="117"/>
      <c r="H14" s="202"/>
      <c r="I14" s="203"/>
      <c r="J14" s="203"/>
    </row>
    <row r="15" spans="1:10" x14ac:dyDescent="0.25">
      <c r="A15">
        <v>3</v>
      </c>
      <c r="B15" s="201" t="s">
        <v>246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2">
        <f t="shared" si="0"/>
        <v>0.4472010321748246</v>
      </c>
      <c r="I15" s="203">
        <f t="shared" si="1"/>
        <v>0.33445931779695187</v>
      </c>
      <c r="J15" s="203">
        <f t="shared" si="1"/>
        <v>0.2521052195018158</v>
      </c>
    </row>
    <row r="16" spans="1:10" x14ac:dyDescent="0.25">
      <c r="A16">
        <v>4</v>
      </c>
      <c r="B16" s="201" t="s">
        <v>247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2">
        <f t="shared" si="0"/>
        <v>0.85660889476107061</v>
      </c>
      <c r="I16" s="203">
        <f t="shared" si="1"/>
        <v>0.70951592364303773</v>
      </c>
      <c r="J16" s="203">
        <f t="shared" si="1"/>
        <v>0.1717154374856926</v>
      </c>
    </row>
    <row r="17" spans="1:10" x14ac:dyDescent="0.25">
      <c r="A17">
        <v>5</v>
      </c>
      <c r="B17" s="201" t="s">
        <v>248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2">
        <f t="shared" si="0"/>
        <v>0.82504414229504086</v>
      </c>
      <c r="I17" s="203">
        <f t="shared" si="1"/>
        <v>0.70363266440203998</v>
      </c>
      <c r="J17" s="203">
        <f t="shared" si="1"/>
        <v>0.14715755396465002</v>
      </c>
    </row>
    <row r="18" spans="1:10" x14ac:dyDescent="0.25">
      <c r="A18">
        <v>6</v>
      </c>
      <c r="B18" s="201" t="s">
        <v>249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2">
        <f t="shared" si="0"/>
        <v>0.53787602364415732</v>
      </c>
      <c r="I18" s="203">
        <f t="shared" si="1"/>
        <v>0.45369685855070074</v>
      </c>
      <c r="J18" s="203">
        <f t="shared" si="1"/>
        <v>0.15650291404166961</v>
      </c>
    </row>
    <row r="19" spans="1:10" x14ac:dyDescent="0.25">
      <c r="A19">
        <v>7</v>
      </c>
      <c r="B19" s="201" t="s">
        <v>338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2">
        <f t="shared" si="0"/>
        <v>0.18831068748732507</v>
      </c>
      <c r="I19" s="203">
        <f t="shared" si="1"/>
        <v>0.16834313526668018</v>
      </c>
      <c r="J19" s="203">
        <f t="shared" si="1"/>
        <v>0.10603515120186095</v>
      </c>
    </row>
    <row r="20" spans="1:10" ht="4.5" customHeight="1" x14ac:dyDescent="0.25">
      <c r="A20">
        <v>2</v>
      </c>
      <c r="B20" s="142"/>
      <c r="C20" s="204"/>
      <c r="D20" s="117">
        <f t="shared" si="2"/>
        <v>0</v>
      </c>
      <c r="E20" s="204"/>
      <c r="F20" s="204"/>
      <c r="G20" s="108"/>
      <c r="H20" s="205"/>
      <c r="I20" s="206"/>
      <c r="J20" s="206"/>
    </row>
    <row r="21" spans="1:10" s="6" customFormat="1" x14ac:dyDescent="0.25">
      <c r="A21" s="82" t="s">
        <v>36</v>
      </c>
      <c r="B21" s="97" t="s">
        <v>514</v>
      </c>
      <c r="C21" s="149">
        <v>4209718</v>
      </c>
      <c r="D21" s="145">
        <f t="shared" ref="D21:D26" si="3">E21+F21</f>
        <v>2055848</v>
      </c>
      <c r="E21" s="177">
        <v>1568648</v>
      </c>
      <c r="F21" s="177">
        <v>487200</v>
      </c>
      <c r="G21" s="177">
        <v>2153870</v>
      </c>
      <c r="H21" s="207">
        <f t="shared" si="0"/>
        <v>0.48835765246033108</v>
      </c>
      <c r="I21" s="200">
        <f t="shared" si="1"/>
        <v>0.37262543476783955</v>
      </c>
      <c r="J21" s="200">
        <f t="shared" si="1"/>
        <v>0.23698250065179916</v>
      </c>
    </row>
    <row r="22" spans="1:10" ht="15.75" customHeight="1" x14ac:dyDescent="0.25">
      <c r="A22">
        <v>2</v>
      </c>
      <c r="B22" s="201" t="s">
        <v>246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2">
        <f t="shared" si="0"/>
        <v>0.37765359006990168</v>
      </c>
      <c r="I22" s="203">
        <f t="shared" si="1"/>
        <v>0.26363371736363878</v>
      </c>
      <c r="J22" s="203">
        <f t="shared" si="1"/>
        <v>0.30191655979004051</v>
      </c>
    </row>
    <row r="23" spans="1:10" ht="15.75" customHeight="1" x14ac:dyDescent="0.25">
      <c r="A23">
        <v>3</v>
      </c>
      <c r="B23" s="201" t="s">
        <v>247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2">
        <f t="shared" si="0"/>
        <v>0.67215912607034556</v>
      </c>
      <c r="I23" s="203">
        <f t="shared" si="1"/>
        <v>0.49374919252487021</v>
      </c>
      <c r="J23" s="203">
        <f t="shared" si="1"/>
        <v>0.26542812055311388</v>
      </c>
    </row>
    <row r="24" spans="1:10" x14ac:dyDescent="0.25">
      <c r="A24">
        <v>4</v>
      </c>
      <c r="B24" s="201" t="s">
        <v>248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2">
        <f t="shared" si="0"/>
        <v>0.61020045378346877</v>
      </c>
      <c r="I24" s="203">
        <f t="shared" si="1"/>
        <v>0.49158036668485627</v>
      </c>
      <c r="J24" s="203">
        <f t="shared" si="1"/>
        <v>0.1943952784091261</v>
      </c>
    </row>
    <row r="25" spans="1:10" x14ac:dyDescent="0.25">
      <c r="A25">
        <v>5</v>
      </c>
      <c r="B25" s="201" t="s">
        <v>249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2">
        <f t="shared" si="0"/>
        <v>0.34572101616373063</v>
      </c>
      <c r="I25" s="203">
        <f t="shared" si="1"/>
        <v>0.29224510987083929</v>
      </c>
      <c r="J25" s="203">
        <f t="shared" si="1"/>
        <v>0.15467936223919226</v>
      </c>
    </row>
    <row r="26" spans="1:10" x14ac:dyDescent="0.25">
      <c r="A26">
        <v>6</v>
      </c>
      <c r="B26" s="201" t="s">
        <v>338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2">
        <f t="shared" si="0"/>
        <v>9.3275719356332165E-2</v>
      </c>
      <c r="I26" s="203">
        <f t="shared" si="1"/>
        <v>8.1008431655887433E-2</v>
      </c>
      <c r="J26" s="203">
        <f t="shared" si="1"/>
        <v>0.13151640946966278</v>
      </c>
    </row>
    <row r="27" spans="1:10" ht="6" customHeight="1" x14ac:dyDescent="0.25">
      <c r="B27" s="142"/>
      <c r="C27" s="204"/>
      <c r="D27" s="204"/>
      <c r="E27" s="204"/>
      <c r="F27" s="204"/>
      <c r="G27" s="204"/>
      <c r="H27" s="205"/>
      <c r="I27" s="206"/>
      <c r="J27" s="206"/>
    </row>
    <row r="28" spans="1:10" s="6" customFormat="1" x14ac:dyDescent="0.25">
      <c r="A28" s="82" t="s">
        <v>37</v>
      </c>
      <c r="B28" s="97" t="s">
        <v>515</v>
      </c>
      <c r="C28" s="149">
        <v>1637017</v>
      </c>
      <c r="D28" s="145">
        <f t="shared" ref="D28:D33" si="4">E28+F28</f>
        <v>1069125</v>
      </c>
      <c r="E28" s="208">
        <v>851356</v>
      </c>
      <c r="F28" s="208">
        <v>217769</v>
      </c>
      <c r="G28" s="208">
        <v>567892</v>
      </c>
      <c r="H28" s="207">
        <f t="shared" si="0"/>
        <v>0.65309340098484014</v>
      </c>
      <c r="I28" s="200">
        <f t="shared" si="1"/>
        <v>0.52006546052973179</v>
      </c>
      <c r="J28" s="200">
        <f t="shared" si="1"/>
        <v>0.20368899801239332</v>
      </c>
    </row>
    <row r="29" spans="1:10" x14ac:dyDescent="0.25">
      <c r="A29">
        <v>1</v>
      </c>
      <c r="B29" s="201" t="s">
        <v>246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2">
        <f t="shared" si="0"/>
        <v>0.42462771236760921</v>
      </c>
      <c r="I29" s="203">
        <f t="shared" si="1"/>
        <v>0.31908942390204664</v>
      </c>
      <c r="J29" s="203">
        <f t="shared" si="1"/>
        <v>0.2485431011487913</v>
      </c>
    </row>
    <row r="30" spans="1:10" x14ac:dyDescent="0.25">
      <c r="A30">
        <v>2</v>
      </c>
      <c r="B30" s="201" t="s">
        <v>247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2">
        <f t="shared" si="0"/>
        <v>0.81552144184516351</v>
      </c>
      <c r="I30" s="203">
        <f t="shared" si="1"/>
        <v>0.63092284847999858</v>
      </c>
      <c r="J30" s="203">
        <f t="shared" si="1"/>
        <v>0.22635651730689033</v>
      </c>
    </row>
    <row r="31" spans="1:10" x14ac:dyDescent="0.25">
      <c r="A31">
        <v>3</v>
      </c>
      <c r="B31" s="201" t="s">
        <v>248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2">
        <f t="shared" si="0"/>
        <v>0.84005392641428389</v>
      </c>
      <c r="I31" s="203">
        <f t="shared" si="1"/>
        <v>0.69874986898594094</v>
      </c>
      <c r="J31" s="203">
        <f t="shared" si="1"/>
        <v>0.16820831732968655</v>
      </c>
    </row>
    <row r="32" spans="1:10" x14ac:dyDescent="0.25">
      <c r="A32">
        <v>4</v>
      </c>
      <c r="B32" s="201" t="s">
        <v>249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2">
        <f t="shared" si="0"/>
        <v>0.58536873272410705</v>
      </c>
      <c r="I32" s="203">
        <f t="shared" si="1"/>
        <v>0.48859422185935331</v>
      </c>
      <c r="J32" s="203">
        <f t="shared" si="1"/>
        <v>0.16532230960543121</v>
      </c>
    </row>
    <row r="33" spans="1:10" x14ac:dyDescent="0.25">
      <c r="A33">
        <v>5</v>
      </c>
      <c r="B33" s="201" t="s">
        <v>338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2">
        <f t="shared" si="0"/>
        <v>0.16397435897435897</v>
      </c>
      <c r="I33" s="203">
        <f t="shared" si="1"/>
        <v>0.14916666666666667</v>
      </c>
      <c r="J33" s="203">
        <f t="shared" si="1"/>
        <v>9.0304925723221269E-2</v>
      </c>
    </row>
    <row r="34" spans="1:10" ht="3" customHeight="1" x14ac:dyDescent="0.25">
      <c r="B34" s="142"/>
      <c r="C34" s="204"/>
      <c r="D34" s="204"/>
      <c r="E34" s="204"/>
      <c r="F34" s="204"/>
      <c r="G34" s="204"/>
      <c r="H34" s="205"/>
      <c r="I34" s="206"/>
      <c r="J34" s="206"/>
    </row>
    <row r="35" spans="1:10" s="6" customFormat="1" ht="15.75" customHeight="1" x14ac:dyDescent="0.25">
      <c r="A35" s="82" t="s">
        <v>38</v>
      </c>
      <c r="B35" s="97" t="s">
        <v>516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7">
        <f t="shared" si="0"/>
        <v>0.5364947414625526</v>
      </c>
      <c r="I35" s="200">
        <f t="shared" si="1"/>
        <v>0.42598065396899965</v>
      </c>
      <c r="J35" s="200">
        <f t="shared" si="1"/>
        <v>0.20599286246921561</v>
      </c>
    </row>
    <row r="36" spans="1:10" x14ac:dyDescent="0.25">
      <c r="A36">
        <v>1</v>
      </c>
      <c r="B36" s="201" t="s">
        <v>246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2">
        <f t="shared" si="0"/>
        <v>0.40907246129152353</v>
      </c>
      <c r="I36" s="203">
        <f t="shared" si="1"/>
        <v>0.29361175362469205</v>
      </c>
      <c r="J36" s="203">
        <f t="shared" si="1"/>
        <v>0.28225001336511124</v>
      </c>
    </row>
    <row r="37" spans="1:10" x14ac:dyDescent="0.25">
      <c r="A37">
        <v>2</v>
      </c>
      <c r="B37" s="201" t="s">
        <v>247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2">
        <f t="shared" si="0"/>
        <v>0.74081180958557546</v>
      </c>
      <c r="I37" s="203">
        <f t="shared" si="1"/>
        <v>0.58456209638193013</v>
      </c>
      <c r="J37" s="203">
        <f t="shared" si="1"/>
        <v>0.21091687683955043</v>
      </c>
    </row>
    <row r="38" spans="1:10" x14ac:dyDescent="0.25">
      <c r="A38">
        <v>3</v>
      </c>
      <c r="B38" s="201" t="s">
        <v>248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2">
        <f t="shared" si="0"/>
        <v>0.67569484996568008</v>
      </c>
      <c r="I38" s="203">
        <f t="shared" si="1"/>
        <v>0.56113296657139056</v>
      </c>
      <c r="J38" s="203">
        <f t="shared" si="1"/>
        <v>0.16954677603375015</v>
      </c>
    </row>
    <row r="39" spans="1:10" x14ac:dyDescent="0.25">
      <c r="A39">
        <v>4</v>
      </c>
      <c r="B39" s="201" t="s">
        <v>249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2">
        <f t="shared" si="0"/>
        <v>0.40861087416894104</v>
      </c>
      <c r="I39" s="203">
        <f t="shared" si="1"/>
        <v>0.3459689622164584</v>
      </c>
      <c r="J39" s="203">
        <f t="shared" si="1"/>
        <v>0.15330456410365426</v>
      </c>
    </row>
    <row r="40" spans="1:10" x14ac:dyDescent="0.25">
      <c r="A40">
        <v>5</v>
      </c>
      <c r="B40" s="201" t="s">
        <v>338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2">
        <f t="shared" si="0"/>
        <v>0.12740597092261269</v>
      </c>
      <c r="I40" s="203">
        <f t="shared" si="1"/>
        <v>0.11189765003505135</v>
      </c>
      <c r="J40" s="203">
        <f t="shared" si="1"/>
        <v>0.12172365843812144</v>
      </c>
    </row>
    <row r="41" spans="1:10" ht="8.25" customHeight="1" x14ac:dyDescent="0.2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J2:J4"/>
    <mergeCell ref="D3:D4"/>
    <mergeCell ref="E3:E4"/>
    <mergeCell ref="F3:F4"/>
    <mergeCell ref="G3:G4"/>
    <mergeCell ref="B2:B4"/>
    <mergeCell ref="C2:C4"/>
    <mergeCell ref="D2:G2"/>
    <mergeCell ref="H2:H4"/>
    <mergeCell ref="I2:I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NGIRABAKUNZI JEAN BOSCO</cp:lastModifiedBy>
  <cp:lastPrinted>2018-11-13T07:31:52Z</cp:lastPrinted>
  <dcterms:created xsi:type="dcterms:W3CDTF">2016-04-12T14:06:14Z</dcterms:created>
  <dcterms:modified xsi:type="dcterms:W3CDTF">2023-11-06T14:33:21Z</dcterms:modified>
</cp:coreProperties>
</file>