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66925"/>
  <mc:AlternateContent xmlns:mc="http://schemas.openxmlformats.org/markup-compatibility/2006">
    <mc:Choice Requires="x15">
      <x15ac:absPath xmlns:x15ac="http://schemas.microsoft.com/office/spreadsheetml/2010/11/ac" url="/Users/kenny/Downloads/PHD degree preparation/GMU/tobacco_distance/"/>
    </mc:Choice>
  </mc:AlternateContent>
  <xr:revisionPtr revIDLastSave="0" documentId="13_ncr:1_{970C3D70-1A42-9448-8C04-0CECEE4DEA46}" xr6:coauthVersionLast="46" xr6:coauthVersionMax="46" xr10:uidLastSave="{00000000-0000-0000-0000-000000000000}"/>
  <bookViews>
    <workbookView xWindow="1160" yWindow="580" windowWidth="28800" windowHeight="16540" activeTab="1" xr2:uid="{A58D0EC8-D014-D747-97A5-0F22DF26B33A}"/>
  </bookViews>
  <sheets>
    <sheet name="table1" sheetId="2" r:id="rId1"/>
    <sheet name="table2" sheetId="1" r:id="rId2"/>
    <sheet name="correlation matrix" sheetId="3" r:id="rId3"/>
    <sheet name="notes for correlation table"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0" i="3" l="1"/>
  <c r="C7" i="1"/>
  <c r="I7" i="1"/>
  <c r="H7" i="1"/>
  <c r="G7" i="1"/>
  <c r="F7" i="1"/>
  <c r="E7" i="1"/>
  <c r="D7" i="1"/>
</calcChain>
</file>

<file path=xl/sharedStrings.xml><?xml version="1.0" encoding="utf-8"?>
<sst xmlns="http://schemas.openxmlformats.org/spreadsheetml/2006/main" count="260" uniqueCount="256">
  <si>
    <t>Table2: Spatially autoregressive models</t>
  </si>
  <si>
    <t xml:space="preserve">(0.800, 1.519) </t>
  </si>
  <si>
    <t xml:space="preserve">(0.793, 1.509) </t>
  </si>
  <si>
    <t xml:space="preserve">(0.288, 1.041) </t>
  </si>
  <si>
    <t>Density</t>
  </si>
  <si>
    <t xml:space="preserve"> (−1.463, 2.839) </t>
  </si>
  <si>
    <t xml:space="preserve"> (−2.086, 0.594) </t>
  </si>
  <si>
    <t xml:space="preserve">(−4.980, 8.011) </t>
  </si>
  <si>
    <t xml:space="preserve">(−0.912, −0.151) </t>
  </si>
  <si>
    <t xml:space="preserve">Observations </t>
  </si>
  <si>
    <t>Not Proficient in English (%)</t>
  </si>
  <si>
    <t xml:space="preserve">Median Household Income </t>
  </si>
  <si>
    <t>Homeowners (%)</t>
  </si>
  <si>
    <t>Severe Housing Problems (%)</t>
  </si>
  <si>
    <t>Traffic Volume</t>
  </si>
  <si>
    <t>Access to Exercise Opportunities (%)</t>
  </si>
  <si>
    <t xml:space="preserve"> (−0.151, 0.473) </t>
  </si>
  <si>
    <t xml:space="preserve"> (−0.534, −0.020) </t>
  </si>
  <si>
    <t xml:space="preserve"> (−6.237, 2.432) </t>
  </si>
  <si>
    <t xml:space="preserve">(−1.930, 1.602) </t>
  </si>
  <si>
    <t xml:space="preserve">(−1.604, 0.447) </t>
  </si>
  <si>
    <t xml:space="preserve"> (−7.524, 2.056) </t>
  </si>
  <si>
    <t xml:space="preserve"> (−0.212, 0.305) </t>
  </si>
  <si>
    <t xml:space="preserve"> (−0.405, 0.170) </t>
  </si>
  <si>
    <t xml:space="preserve">(−1.031, 0.232) </t>
  </si>
  <si>
    <t xml:space="preserve">(0.035, 0.617) </t>
  </si>
  <si>
    <t xml:space="preserve"> (−0.461, 0.340) </t>
  </si>
  <si>
    <t xml:space="preserve">(−0.135, 0.522) </t>
  </si>
  <si>
    <t xml:space="preserve">(−2.154, −1.251) </t>
  </si>
  <si>
    <t xml:space="preserve">(−0.028, 0.554) </t>
  </si>
  <si>
    <t xml:space="preserve">(−5.656, 2.095) </t>
  </si>
  <si>
    <t xml:space="preserve">(−1.992, 1.162) </t>
  </si>
  <si>
    <t xml:space="preserve">(−1.503, 0.325) </t>
  </si>
  <si>
    <t xml:space="preserve">(−6.395, 2.171) </t>
  </si>
  <si>
    <t xml:space="preserve">(−0.857, 0.311) </t>
  </si>
  <si>
    <t xml:space="preserve">(−0.292, 0.286) </t>
  </si>
  <si>
    <t xml:space="preserve">(−0.352, 0.467) </t>
  </si>
  <si>
    <t xml:space="preserve">(−0.020, 0.577) </t>
  </si>
  <si>
    <t xml:space="preserve">(−1.701, −0.765) </t>
  </si>
  <si>
    <t xml:space="preserve">(−0.919, 0.056) </t>
  </si>
  <si>
    <t>(0.289, 1.003)</t>
  </si>
  <si>
    <t xml:space="preserve">(−0.226, 0.400) </t>
  </si>
  <si>
    <t xml:space="preserve">(−0.503, 0.050) </t>
  </si>
  <si>
    <t xml:space="preserve">(−0.032, 0.468) </t>
  </si>
  <si>
    <t>(−0.625, −0.148)</t>
  </si>
  <si>
    <t xml:space="preserve"> −1.781</t>
  </si>
  <si>
    <t>Food Insecure (%)</t>
  </si>
  <si>
    <t>Frequent Mental Distress (%)</t>
  </si>
  <si>
    <t>Physically Inactive (% )</t>
  </si>
  <si>
    <t xml:space="preserve">(2.181, 4.190) </t>
  </si>
  <si>
    <t xml:space="preserve">(1.409, 2.468) </t>
  </si>
  <si>
    <t xml:space="preserve"> (−0.730, −0.261) </t>
  </si>
  <si>
    <t xml:space="preserve">(−6.605, 0.093) </t>
  </si>
  <si>
    <t xml:space="preserve">(−1.578, 0.055) </t>
  </si>
  <si>
    <t xml:space="preserve">(−5.864, 1.487) </t>
  </si>
  <si>
    <t xml:space="preserve"> (−0.749, 0.248) </t>
  </si>
  <si>
    <t xml:space="preserve"> (−0.686, −0.151) </t>
  </si>
  <si>
    <t xml:space="preserve"> (−0.369, 0.347) </t>
  </si>
  <si>
    <t xml:space="preserve"> (−0.569, 0.023) </t>
  </si>
  <si>
    <t xml:space="preserve"> (−0.717, 0.306) </t>
  </si>
  <si>
    <t xml:space="preserve">(−0.269, 0.259) </t>
  </si>
  <si>
    <t xml:space="preserve">(0.031, 0.629) </t>
  </si>
  <si>
    <t xml:space="preserve">−0.361∗∗∗ </t>
  </si>
  <si>
    <t xml:space="preserve">−0.346 </t>
  </si>
  <si>
    <t xml:space="preserve">−0.154 </t>
  </si>
  <si>
    <t xml:space="preserve"> (−3.710, 2.434) </t>
  </si>
  <si>
    <t>−0.446∗∗</t>
  </si>
  <si>
    <t xml:space="preserve"> (−0.861, −0.032) </t>
  </si>
  <si>
    <t>0.447∗∗∗</t>
  </si>
  <si>
    <t xml:space="preserve">1.160∗∗∗ </t>
  </si>
  <si>
    <t xml:space="preserve">1.151∗∗∗ </t>
  </si>
  <si>
    <t xml:space="preserve">0.665∗∗∗ </t>
  </si>
  <si>
    <t xml:space="preserve">(−0.104, 0.401) </t>
  </si>
  <si>
    <t xml:space="preserve">(−0.159, 0.275) </t>
  </si>
  <si>
    <t xml:space="preserve">−0.219 </t>
  </si>
  <si>
    <t>−0.277∗∗</t>
  </si>
  <si>
    <t xml:space="preserve">−0.387∗∗∗ </t>
  </si>
  <si>
    <t>−0.495∗∗∗</t>
  </si>
  <si>
    <t xml:space="preserve">(−0.548, 0.109) </t>
  </si>
  <si>
    <t xml:space="preserve">(−0.558, −0.165) </t>
  </si>
  <si>
    <t>−1.903</t>
  </si>
  <si>
    <t xml:space="preserve">(−3.655, 8.072) </t>
  </si>
  <si>
    <t xml:space="preserve">(−3.212, 2.521) </t>
  </si>
  <si>
    <t xml:space="preserve">−0.164 </t>
  </si>
  <si>
    <t xml:space="preserve">−0.415 </t>
  </si>
  <si>
    <t xml:space="preserve">(−1.245, 1.560) </t>
  </si>
  <si>
    <t xml:space="preserve">(−0.884, 1.446) </t>
  </si>
  <si>
    <t>−0.746</t>
  </si>
  <si>
    <t xml:space="preserve">−0.579 </t>
  </si>
  <si>
    <t xml:space="preserve">−0.589 </t>
  </si>
  <si>
    <t xml:space="preserve">(−0.847, 0.538) </t>
  </si>
  <si>
    <t>−2.734</t>
  </si>
  <si>
    <t xml:space="preserve">−2.112 </t>
  </si>
  <si>
    <t xml:space="preserve">−2.189 </t>
  </si>
  <si>
    <t>−0.638</t>
  </si>
  <si>
    <t xml:space="preserve">−0.019 </t>
  </si>
  <si>
    <t xml:space="preserve">(−0.116, 0.706) </t>
  </si>
  <si>
    <t xml:space="preserve">(−0.223, 0.478) </t>
  </si>
  <si>
    <t>(−0.206, 0.168)</t>
  </si>
  <si>
    <t xml:space="preserve">−0.191 </t>
  </si>
  <si>
    <t xml:space="preserve">−0.532∗∗∗ </t>
  </si>
  <si>
    <t>−0.117</t>
  </si>
  <si>
    <t xml:space="preserve">−0.079 </t>
  </si>
  <si>
    <t xml:space="preserve">−0.122 </t>
  </si>
  <si>
    <t xml:space="preserve">(−0.604, 0.221) </t>
  </si>
  <si>
    <t xml:space="preserve">(−0.342, 0.185) </t>
  </si>
  <si>
    <t>(−0.425, 0.022)</t>
  </si>
  <si>
    <t>(−0.308, 0.064)</t>
  </si>
  <si>
    <t xml:space="preserve">−0.399 </t>
  </si>
  <si>
    <t xml:space="preserve">−0.273 </t>
  </si>
  <si>
    <t>−0.250</t>
  </si>
  <si>
    <t xml:space="preserve">0.326∗∗ </t>
  </si>
  <si>
    <t xml:space="preserve">−0.003 </t>
  </si>
  <si>
    <t>−0.418∗∗∗</t>
  </si>
  <si>
    <t xml:space="preserve">−0.250∗∗ </t>
  </si>
  <si>
    <t>(−0.477, −0.023)</t>
  </si>
  <si>
    <t>−0.061</t>
  </si>
  <si>
    <t>−0.011</t>
  </si>
  <si>
    <t xml:space="preserve">−0.073 </t>
  </si>
  <si>
    <t>(−0.376, 0.230)</t>
  </si>
  <si>
    <t>−0.026</t>
  </si>
  <si>
    <t>(−0.280, 0.229)</t>
  </si>
  <si>
    <t xml:space="preserve">−1.702∗∗∗ </t>
  </si>
  <si>
    <t xml:space="preserve">−1.233∗∗∗ </t>
  </si>
  <si>
    <t>−0.206</t>
  </si>
  <si>
    <t>(−0.507, 0.349)</t>
  </si>
  <si>
    <t xml:space="preserve">(−0.121, 0.913) </t>
  </si>
  <si>
    <t>(−0.388, 0.495)</t>
  </si>
  <si>
    <t xml:space="preserve">0.646∗∗∗ </t>
  </si>
  <si>
    <t xml:space="preserve">(−0.128, 0.516) </t>
  </si>
  <si>
    <t>(−0.211, 0.345)</t>
  </si>
  <si>
    <t xml:space="preserve">−0.005 </t>
  </si>
  <si>
    <t>(−0.188, 0.250)</t>
  </si>
  <si>
    <t xml:space="preserve">−0.226 </t>
  </si>
  <si>
    <t xml:space="preserve">−0.279∗∗ </t>
  </si>
  <si>
    <t>(−0.527, −0.031)</t>
  </si>
  <si>
    <t>(−0.331, 0.086)</t>
  </si>
  <si>
    <t xml:space="preserve">3.185∗∗∗ </t>
  </si>
  <si>
    <t>(−0.854, 1.423)</t>
  </si>
  <si>
    <t xml:space="preserve">0.330∗∗ </t>
  </si>
  <si>
    <t>(−0.069, 0.430)</t>
  </si>
  <si>
    <t xml:space="preserve">−0.157 </t>
  </si>
  <si>
    <t xml:space="preserve">(−0.467, 0.153) </t>
  </si>
  <si>
    <t>(−0.048, 0.497)</t>
  </si>
  <si>
    <t xml:space="preserve">1.939∗∗∗ </t>
  </si>
  <si>
    <t xml:space="preserve"> (0.251, 0.642) </t>
  </si>
  <si>
    <t xml:space="preserve">7.746∗∗∗ </t>
  </si>
  <si>
    <t xml:space="preserve">7.408∗∗∗ </t>
  </si>
  <si>
    <t xml:space="preserve">4.319∗∗ </t>
  </si>
  <si>
    <t>Dependent variable: Smokers (%)</t>
  </si>
  <si>
    <t>−0.432</t>
  </si>
  <si>
    <t>−0.202</t>
  </si>
  <si>
    <t>−3.256</t>
  </si>
  <si>
    <t>−0.761</t>
  </si>
  <si>
    <t>−0.273</t>
  </si>
  <si>
    <t>Demographics (%)</t>
  </si>
  <si>
    <t>Female</t>
  </si>
  <si>
    <t>Black</t>
  </si>
  <si>
    <t>Hispanic</t>
  </si>
  <si>
    <t>Asian</t>
  </si>
  <si>
    <t>Non-Hispanic White</t>
  </si>
  <si>
    <t xml:space="preserve">Primary care physicians </t>
  </si>
  <si>
    <t>Access to healthcare (Z-Score)</t>
  </si>
  <si>
    <t>Mental health providers</t>
  </si>
  <si>
    <t>[1]</t>
  </si>
  <si>
    <t>[2]</t>
  </si>
  <si>
    <t>[3]</t>
  </si>
  <si>
    <t>[4]</t>
  </si>
  <si>
    <t>[5]</t>
  </si>
  <si>
    <t>[6]</t>
  </si>
  <si>
    <t>[7]</t>
  </si>
  <si>
    <t>[1] + access to healthcare</t>
  </si>
  <si>
    <t xml:space="preserve">[2] + demographic </t>
  </si>
  <si>
    <t>[3] + SES</t>
  </si>
  <si>
    <t>[4] + environment factors</t>
  </si>
  <si>
    <t>[5] + risk conditions/behaviors</t>
  </si>
  <si>
    <t>Socioeconomic status (SES)</t>
  </si>
  <si>
    <t>income inequality (Z-Score)</t>
  </si>
  <si>
    <t>some college (Z-Score)</t>
  </si>
  <si>
    <t>unemployment (Z-Score)</t>
  </si>
  <si>
    <t>Environment factors</t>
  </si>
  <si>
    <t xml:space="preserve"> Risk conditions/behaviors</t>
  </si>
  <si>
    <t>violent crime (Z-Score)</t>
  </si>
  <si>
    <t>Excessive drinking (Z-Score)</t>
  </si>
  <si>
    <t>Population health</t>
  </si>
  <si>
    <t>[6] + Population health</t>
  </si>
  <si>
    <t>Akaike Inf. Crit. (AIC)</t>
  </si>
  <si>
    <t>Moran test</t>
  </si>
  <si>
    <t>(−0.015, 0.316)</t>
  </si>
  <si>
    <t>[0]</t>
  </si>
  <si>
    <t>Univariate with spatial autocorrelation</t>
  </si>
  <si>
    <t>(0.895, 1.641)</t>
  </si>
  <si>
    <t xml:space="preserve">1.268∗∗∗ </t>
  </si>
  <si>
    <t>Univerate without spatial autocorrelation</t>
  </si>
  <si>
    <t>Delta¢</t>
  </si>
  <si>
    <t>Notes:∗∗p&lt;0.05; ∗∗∗p&lt;0.01. ¢ delta represents the percventage of shrinkage in effect size of density on smoking that was explained by covariates added in the models. For example, -9% listed under [1] was calculated by ([1]-[0])/[0]</t>
  </si>
  <si>
    <t>Table1: Lagrange multiplier diagnostics for spatial dependence</t>
  </si>
  <si>
    <t>LMerr</t>
  </si>
  <si>
    <t>p value</t>
  </si>
  <si>
    <t>RLMerr</t>
  </si>
  <si>
    <t>LMlag</t>
  </si>
  <si>
    <t>RLMlag</t>
  </si>
  <si>
    <t>SARMA</t>
  </si>
  <si>
    <t>final choice</t>
  </si>
  <si>
    <t>v</t>
  </si>
  <si>
    <t>Spatial correlation structures*</t>
  </si>
  <si>
    <t>lagrange multiplier (LM) value</t>
  </si>
  <si>
    <t>Notes:* Lmerr: Lagrange Multipilier test for error dependence; RLMerr: Robust Lagrange Multiplier test for error dependence; Lmlag: Lagrange Multiplier test for a missing spatially lagged dependent variable; RLMlag: Robust Lagrange Multiplier test for a missing spatially lagged dependent variable; SARMA: Test for spatial-autoregressive moving-average model structure</t>
  </si>
  <si>
    <t xml:space="preserve">  Variables</t>
  </si>
  <si>
    <t xml:space="preserve"> (1) Primary care p~c</t>
  </si>
  <si>
    <t xml:space="preserve"> (2) Mental health ~c</t>
  </si>
  <si>
    <t xml:space="preserve"> (3) % Female</t>
  </si>
  <si>
    <t xml:space="preserve"> (4) % Black</t>
  </si>
  <si>
    <t xml:space="preserve"> (5) % Hispanic</t>
  </si>
  <si>
    <t xml:space="preserve"> (6) % Asian</t>
  </si>
  <si>
    <t xml:space="preserve"> (8) % Not Proficie~h</t>
  </si>
  <si>
    <t xml:space="preserve"> (9) income_inequal~e</t>
  </si>
  <si>
    <t xml:space="preserve"> (13) % Homeowners</t>
  </si>
  <si>
    <t xml:space="preserve"> (15) Average Traff~ </t>
  </si>
  <si>
    <t xml:space="preserve"> (16) % With Access~O</t>
  </si>
  <si>
    <t xml:space="preserve">  Primarycarephysici~e</t>
  </si>
  <si>
    <t xml:space="preserve">  Mentalhealthprovid~e</t>
  </si>
  <si>
    <t xml:space="preserve">  Female</t>
  </si>
  <si>
    <t xml:space="preserve">  Black</t>
  </si>
  <si>
    <t xml:space="preserve">  Hispanic</t>
  </si>
  <si>
    <t xml:space="preserve">  Asian</t>
  </si>
  <si>
    <t xml:space="preserve">  NonHispanicWhite</t>
  </si>
  <si>
    <t xml:space="preserve">  NotProficientinEng~h</t>
  </si>
  <si>
    <t xml:space="preserve">  income_inequalityZ~e</t>
  </si>
  <si>
    <t xml:space="preserve">  somecollege_ZScore</t>
  </si>
  <si>
    <t xml:space="preserve">  unemployment_ZScore</t>
  </si>
  <si>
    <t xml:space="preserve">  MedianHouseholdInc~e</t>
  </si>
  <si>
    <t xml:space="preserve">  SevereHousingProbl~s</t>
  </si>
  <si>
    <t xml:space="preserve">  AverageTrafficVolu~r</t>
  </si>
  <si>
    <t xml:space="preserve">  WithAccesstoExerci~t</t>
  </si>
  <si>
    <t xml:space="preserve">  FrequentMentalDist~s</t>
  </si>
  <si>
    <t xml:space="preserve">  PhysicallyInactive</t>
  </si>
  <si>
    <t xml:space="preserve"> (7) % Non-Hispanic white</t>
  </si>
  <si>
    <t xml:space="preserve"> (10) some college degree</t>
  </si>
  <si>
    <t xml:space="preserve"> (11) unemployment rate</t>
  </si>
  <si>
    <t xml:space="preserve"> (12) Median Househould income</t>
  </si>
  <si>
    <t xml:space="preserve"> (14) % Severe Housing problems</t>
  </si>
  <si>
    <t xml:space="preserve">  Homeowners%</t>
  </si>
  <si>
    <t xml:space="preserve"> (17) % Frequent Mental distress</t>
  </si>
  <si>
    <t xml:space="preserve"> (18) % Physically  inactive</t>
  </si>
  <si>
    <t>access to care</t>
  </si>
  <si>
    <t>demo</t>
  </si>
  <si>
    <t>SES</t>
  </si>
  <si>
    <t>environment</t>
  </si>
  <si>
    <t xml:space="preserve">(19) FoodInsecure </t>
  </si>
  <si>
    <t>Summary: overall, the correlation among confounders are not really highly correlated. There are, however, some correlations higher than 0.6/-0.6. The rationale behined this is explained below.</t>
  </si>
  <si>
    <t>1. Black and White: The correlation between percentage of black and white population in a given county is higly negatively correlated (-0.88), representing the history of segregation.</t>
  </si>
  <si>
    <t>2. % of not proficient in english is positively correlated with higher population of Hispanic and Asian, which intuitively makes sense</t>
  </si>
  <si>
    <t>3. Median househould income is positively associarted with Asian population, and negatively associared with college degree and unemployment rate. The Asian population in Virginia in general has high household income. Also, We have long known that higher educ and lower employment is associated with high househould income.</t>
  </si>
  <si>
    <t>4. Higher %  of house having severe housing problems is negatively correlated with % of homeowners. Makes sense</t>
  </si>
  <si>
    <t>5. Mental distrass is correlated with Higer income equality, lower househould income and higher unemployment. That also makes sense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</si>
</sst>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font>
      <sz val="12"/>
      <color theme="1"/>
      <name val="Calibri"/>
      <family val="2"/>
      <scheme val="minor"/>
    </font>
    <font>
      <sz val="10"/>
      <color theme="1"/>
      <name val="CMR10"/>
    </font>
    <font>
      <sz val="9"/>
      <color theme="1"/>
      <name val="Times New Roman"/>
      <family val="1"/>
    </font>
    <font>
      <b/>
      <sz val="9"/>
      <color theme="1"/>
      <name val="Times New Roman"/>
      <family val="1"/>
    </font>
    <font>
      <sz val="12"/>
      <color theme="1"/>
      <name val="Calibri"/>
      <family val="2"/>
      <scheme val="minor"/>
    </font>
    <font>
      <sz val="12"/>
      <color theme="1"/>
      <name val="Times New Roman"/>
      <family val="1"/>
    </font>
    <font>
      <sz val="10"/>
      <color theme="1"/>
      <name val="Garamond"/>
      <family val="1"/>
    </font>
    <font>
      <sz val="10"/>
      <color rgb="FFFF0000"/>
      <name val="Garamond"/>
      <family val="1"/>
    </font>
    <font>
      <sz val="10"/>
      <color rgb="FF000000"/>
      <name val="Garamond"/>
      <family val="1"/>
    </font>
    <font>
      <sz val="12"/>
      <color rgb="FF000000"/>
      <name val="Calibri"/>
      <family val="2"/>
      <scheme val="minor"/>
    </font>
    <font>
      <sz val="10"/>
      <color theme="1"/>
      <name val="Times New Roman"/>
      <family val="1"/>
    </font>
  </fonts>
  <fills count="2">
    <fill>
      <patternFill patternType="none"/>
    </fill>
    <fill>
      <patternFill patternType="gray125"/>
    </fill>
  </fills>
  <borders count="6">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medium">
        <color indexed="64"/>
      </top>
      <bottom style="thick">
        <color indexed="64"/>
      </bottom>
      <diagonal/>
    </border>
    <border>
      <left/>
      <right/>
      <top style="thick">
        <color indexed="64"/>
      </top>
      <bottom/>
      <diagonal/>
    </border>
  </borders>
  <cellStyleXfs count="2">
    <xf numFmtId="0" fontId="0" fillId="0" borderId="0"/>
    <xf numFmtId="9" fontId="4" fillId="0" borderId="0" applyFont="0" applyFill="0" applyBorder="0" applyAlignment="0" applyProtection="0"/>
  </cellStyleXfs>
  <cellXfs count="48">
    <xf numFmtId="0" fontId="0" fillId="0" borderId="0" xfId="0"/>
    <xf numFmtId="0" fontId="1" fillId="0" borderId="0" xfId="0" applyFont="1"/>
    <xf numFmtId="0" fontId="2" fillId="0" borderId="0" xfId="0" applyFont="1"/>
    <xf numFmtId="0" fontId="2" fillId="0" borderId="1" xfId="0" applyFont="1" applyBorder="1"/>
    <xf numFmtId="0" fontId="2" fillId="0" borderId="2" xfId="0" applyFont="1" applyBorder="1"/>
    <xf numFmtId="0" fontId="2" fillId="0" borderId="0" xfId="0" applyFont="1" applyBorder="1"/>
    <xf numFmtId="0" fontId="2" fillId="0" borderId="0" xfId="0" applyFont="1" applyFill="1" applyBorder="1"/>
    <xf numFmtId="0" fontId="2" fillId="0" borderId="0" xfId="0" applyFont="1" applyAlignment="1">
      <alignment horizontal="center"/>
    </xf>
    <xf numFmtId="0" fontId="2" fillId="0" borderId="1" xfId="0" applyFont="1" applyBorder="1" applyAlignment="1">
      <alignment horizontal="center"/>
    </xf>
    <xf numFmtId="0" fontId="2" fillId="0" borderId="1" xfId="0" applyFont="1" applyBorder="1" applyAlignment="1">
      <alignment horizontal="right"/>
    </xf>
    <xf numFmtId="0" fontId="3" fillId="0" borderId="0" xfId="0" applyFont="1"/>
    <xf numFmtId="0" fontId="2" fillId="0" borderId="0" xfId="0" applyFont="1" applyAlignment="1">
      <alignment horizontal="right"/>
    </xf>
    <xf numFmtId="0" fontId="3" fillId="0" borderId="0" xfId="0" applyFont="1" applyAlignment="1">
      <alignment horizontal="right"/>
    </xf>
    <xf numFmtId="0" fontId="3" fillId="0" borderId="0" xfId="0" applyFont="1" applyAlignment="1">
      <alignment horizontal="left"/>
    </xf>
    <xf numFmtId="9" fontId="2" fillId="0" borderId="0" xfId="1" applyFont="1" applyAlignment="1">
      <alignment horizontal="center"/>
    </xf>
    <xf numFmtId="10" fontId="2" fillId="0" borderId="0" xfId="1" applyNumberFormat="1" applyFont="1" applyAlignment="1">
      <alignment horizontal="center"/>
    </xf>
    <xf numFmtId="0" fontId="2" fillId="0" borderId="0" xfId="0" applyFont="1" applyBorder="1" applyAlignment="1">
      <alignment horizontal="center"/>
    </xf>
    <xf numFmtId="0" fontId="2" fillId="0" borderId="0" xfId="0" applyFont="1" applyBorder="1" applyAlignment="1">
      <alignment wrapText="1"/>
    </xf>
    <xf numFmtId="0" fontId="5" fillId="0" borderId="3" xfId="0" applyFont="1" applyBorder="1" applyAlignment="1"/>
    <xf numFmtId="0" fontId="5" fillId="0" borderId="0" xfId="0" applyFont="1" applyBorder="1" applyAlignment="1">
      <alignment horizontal="center"/>
    </xf>
    <xf numFmtId="0" fontId="0" fillId="0" borderId="3" xfId="0" applyFont="1" applyBorder="1"/>
    <xf numFmtId="0" fontId="5" fillId="0" borderId="3" xfId="0" applyFont="1" applyBorder="1" applyAlignment="1">
      <alignment wrapText="1"/>
    </xf>
    <xf numFmtId="0" fontId="0" fillId="0" borderId="0" xfId="0" applyFont="1" applyBorder="1" applyAlignment="1">
      <alignment horizontal="center"/>
    </xf>
    <xf numFmtId="0" fontId="5" fillId="0" borderId="0" xfId="0" applyFont="1" applyFill="1" applyBorder="1" applyAlignment="1">
      <alignment horizontal="center"/>
    </xf>
    <xf numFmtId="0" fontId="0" fillId="0" borderId="1" xfId="0" applyFont="1" applyBorder="1" applyAlignment="1">
      <alignment horizontal="center"/>
    </xf>
    <xf numFmtId="164" fontId="0" fillId="0" borderId="0" xfId="0" applyNumberFormat="1" applyFont="1" applyBorder="1" applyAlignment="1">
      <alignment horizontal="center"/>
    </xf>
    <xf numFmtId="164" fontId="5" fillId="0" borderId="0" xfId="0" applyNumberFormat="1" applyFont="1" applyBorder="1" applyAlignment="1">
      <alignment horizontal="center"/>
    </xf>
    <xf numFmtId="164" fontId="0" fillId="0" borderId="1" xfId="0" applyNumberFormat="1" applyFont="1" applyBorder="1" applyAlignment="1">
      <alignment horizontal="center"/>
    </xf>
    <xf numFmtId="0" fontId="5" fillId="0" borderId="0" xfId="0" applyFont="1"/>
    <xf numFmtId="0" fontId="0" fillId="0" borderId="0" xfId="0" applyFont="1"/>
    <xf numFmtId="0" fontId="0" fillId="0" borderId="1" xfId="0" applyFont="1" applyBorder="1"/>
    <xf numFmtId="0" fontId="5" fillId="0" borderId="2" xfId="0" applyFont="1" applyFill="1" applyBorder="1" applyAlignment="1"/>
    <xf numFmtId="0" fontId="6" fillId="0" borderId="4" xfId="0" applyFont="1" applyBorder="1" applyAlignment="1">
      <alignment vertical="center" wrapText="1"/>
    </xf>
    <xf numFmtId="0" fontId="6" fillId="0" borderId="4" xfId="0" applyFont="1" applyBorder="1" applyAlignment="1">
      <alignment horizontal="right" vertical="center" wrapText="1"/>
    </xf>
    <xf numFmtId="0" fontId="6" fillId="0" borderId="0" xfId="0" applyFont="1" applyAlignment="1">
      <alignment vertical="center" wrapText="1"/>
    </xf>
    <xf numFmtId="2" fontId="6" fillId="0" borderId="0" xfId="0" applyNumberFormat="1" applyFont="1" applyAlignment="1">
      <alignment horizontal="right" vertical="center" wrapText="1"/>
    </xf>
    <xf numFmtId="2" fontId="0" fillId="0" borderId="0" xfId="0" applyNumberFormat="1" applyAlignment="1">
      <alignment vertical="center" wrapText="1"/>
    </xf>
    <xf numFmtId="2" fontId="7" fillId="0" borderId="0" xfId="0" applyNumberFormat="1" applyFont="1" applyAlignment="1">
      <alignment horizontal="right" vertical="center" wrapText="1"/>
    </xf>
    <xf numFmtId="0" fontId="8" fillId="0" borderId="0" xfId="0" applyFont="1" applyAlignment="1">
      <alignment vertical="center" wrapText="1"/>
    </xf>
    <xf numFmtId="0" fontId="9" fillId="0" borderId="0" xfId="0" applyFont="1"/>
    <xf numFmtId="2" fontId="6" fillId="0" borderId="1" xfId="0" applyNumberFormat="1" applyFont="1" applyBorder="1" applyAlignment="1">
      <alignment horizontal="right" vertical="center" wrapText="1"/>
    </xf>
    <xf numFmtId="0" fontId="6" fillId="0" borderId="1" xfId="0" applyFont="1" applyBorder="1" applyAlignment="1">
      <alignment vertical="center" wrapText="1"/>
    </xf>
    <xf numFmtId="2" fontId="7" fillId="0" borderId="1" xfId="0" applyNumberFormat="1" applyFont="1" applyBorder="1" applyAlignment="1">
      <alignment horizontal="right" vertical="center" wrapText="1"/>
    </xf>
    <xf numFmtId="0" fontId="10" fillId="0" borderId="2" xfId="0" applyFont="1" applyFill="1" applyBorder="1" applyAlignment="1"/>
    <xf numFmtId="0" fontId="2" fillId="0" borderId="3" xfId="0" applyFont="1" applyBorder="1" applyAlignment="1">
      <alignment horizontal="center" wrapText="1"/>
    </xf>
    <xf numFmtId="2" fontId="0" fillId="0" borderId="0" xfId="0" applyNumberFormat="1" applyAlignment="1">
      <alignment vertical="center" wrapText="1"/>
    </xf>
    <xf numFmtId="2" fontId="0" fillId="0" borderId="5" xfId="0" applyNumberFormat="1" applyBorder="1" applyAlignment="1">
      <alignment vertical="center" wrapText="1"/>
    </xf>
    <xf numFmtId="0" fontId="2" fillId="0" borderId="2"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8990F-09CD-3A4B-8E49-F57B55DFB26F}">
  <dimension ref="A1:I8"/>
  <sheetViews>
    <sheetView zoomScale="136" workbookViewId="0">
      <selection activeCell="D15" sqref="D15"/>
    </sheetView>
  </sheetViews>
  <sheetFormatPr baseColWidth="10" defaultRowHeight="16"/>
  <sheetData>
    <row r="1" spans="1:9">
      <c r="A1" s="28" t="s">
        <v>196</v>
      </c>
      <c r="B1" s="28"/>
      <c r="C1" s="28"/>
      <c r="D1" s="28"/>
      <c r="E1" s="2"/>
      <c r="F1" s="2"/>
      <c r="G1" s="2"/>
      <c r="H1" s="2"/>
      <c r="I1" s="2"/>
    </row>
    <row r="2" spans="1:9" ht="16" customHeight="1">
      <c r="A2" s="18" t="s">
        <v>205</v>
      </c>
      <c r="B2" s="20" t="s">
        <v>206</v>
      </c>
      <c r="C2" s="21" t="s">
        <v>198</v>
      </c>
      <c r="D2" s="20" t="s">
        <v>203</v>
      </c>
      <c r="E2" s="17"/>
      <c r="F2" s="17"/>
      <c r="G2" s="17"/>
      <c r="H2" s="17"/>
      <c r="I2" s="17"/>
    </row>
    <row r="3" spans="1:9">
      <c r="A3" s="19" t="s">
        <v>197</v>
      </c>
      <c r="B3" s="25">
        <v>0.21346000000000001</v>
      </c>
      <c r="C3" s="19">
        <v>0.64410000000000001</v>
      </c>
      <c r="D3" s="29"/>
      <c r="E3" s="5"/>
      <c r="F3" s="5"/>
      <c r="G3" s="5"/>
      <c r="H3" s="5"/>
      <c r="I3" s="5"/>
    </row>
    <row r="4" spans="1:9">
      <c r="A4" s="22" t="s">
        <v>200</v>
      </c>
      <c r="B4" s="25">
        <v>0.35724</v>
      </c>
      <c r="C4" s="22">
        <v>0.55000000000000004</v>
      </c>
      <c r="D4" s="29" t="s">
        <v>204</v>
      </c>
      <c r="E4" s="16"/>
      <c r="I4" s="16"/>
    </row>
    <row r="5" spans="1:9">
      <c r="A5" s="19" t="s">
        <v>199</v>
      </c>
      <c r="B5" s="26">
        <v>4.9793999999999998E-2</v>
      </c>
      <c r="C5" s="19">
        <v>0.82340000000000002</v>
      </c>
      <c r="D5" s="29"/>
    </row>
    <row r="6" spans="1:9">
      <c r="A6" s="23" t="s">
        <v>201</v>
      </c>
      <c r="B6" s="25">
        <v>0.19358</v>
      </c>
      <c r="C6" s="22">
        <v>0.66</v>
      </c>
      <c r="D6" s="29"/>
    </row>
    <row r="7" spans="1:9">
      <c r="A7" s="24" t="s">
        <v>202</v>
      </c>
      <c r="B7" s="27">
        <v>0.40704000000000001</v>
      </c>
      <c r="C7" s="24">
        <v>0.81589999999999996</v>
      </c>
      <c r="D7" s="30"/>
    </row>
    <row r="8" spans="1:9" ht="18" customHeight="1">
      <c r="A8" s="43" t="s">
        <v>207</v>
      </c>
      <c r="B8" s="31"/>
      <c r="C8" s="31"/>
      <c r="D8" s="3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BF255-C19A-4543-B689-D908B426E0C2}">
  <sheetPr codeName="Sheet1"/>
  <dimension ref="A1:K59"/>
  <sheetViews>
    <sheetView tabSelected="1" zoomScale="125" workbookViewId="0">
      <selection activeCell="C13" sqref="C13"/>
    </sheetView>
  </sheetViews>
  <sheetFormatPr baseColWidth="10" defaultRowHeight="16"/>
  <cols>
    <col min="1" max="1" width="23.5" customWidth="1"/>
    <col min="2" max="2" width="37.6640625" customWidth="1"/>
    <col min="3" max="3" width="27.33203125" customWidth="1"/>
    <col min="4" max="4" width="40.1640625" customWidth="1"/>
    <col min="5" max="5" width="15.1640625" customWidth="1"/>
    <col min="6" max="6" width="14.6640625" customWidth="1"/>
    <col min="7" max="7" width="16.5" customWidth="1"/>
    <col min="8" max="8" width="19" customWidth="1"/>
    <col min="9" max="9" width="14.6640625" customWidth="1"/>
  </cols>
  <sheetData>
    <row r="1" spans="1:11">
      <c r="A1" s="2" t="s">
        <v>0</v>
      </c>
      <c r="B1" s="2"/>
      <c r="C1" s="2"/>
      <c r="D1" s="2"/>
      <c r="E1" s="2"/>
      <c r="F1" s="2"/>
      <c r="G1" s="2"/>
      <c r="H1" s="2"/>
      <c r="I1" s="2"/>
    </row>
    <row r="2" spans="1:11">
      <c r="A2" s="4"/>
      <c r="B2" s="4"/>
      <c r="C2" s="44" t="s">
        <v>149</v>
      </c>
      <c r="D2" s="44"/>
      <c r="E2" s="44"/>
      <c r="F2" s="44"/>
      <c r="G2" s="44"/>
      <c r="H2" s="44"/>
      <c r="I2" s="44"/>
    </row>
    <row r="3" spans="1:11">
      <c r="A3" s="5"/>
      <c r="B3" s="47" t="s">
        <v>193</v>
      </c>
      <c r="C3" s="5" t="s">
        <v>190</v>
      </c>
      <c r="D3" s="5" t="s">
        <v>171</v>
      </c>
      <c r="E3" s="5" t="s">
        <v>172</v>
      </c>
      <c r="F3" s="5" t="s">
        <v>173</v>
      </c>
      <c r="G3" s="5" t="s">
        <v>174</v>
      </c>
      <c r="H3" s="5" t="s">
        <v>175</v>
      </c>
      <c r="I3" s="5" t="s">
        <v>185</v>
      </c>
    </row>
    <row r="4" spans="1:11">
      <c r="A4" s="3"/>
      <c r="B4" s="8" t="s">
        <v>189</v>
      </c>
      <c r="C4" s="8" t="s">
        <v>164</v>
      </c>
      <c r="D4" s="8" t="s">
        <v>165</v>
      </c>
      <c r="E4" s="8" t="s">
        <v>166</v>
      </c>
      <c r="F4" s="8" t="s">
        <v>167</v>
      </c>
      <c r="G4" s="8" t="s">
        <v>168</v>
      </c>
      <c r="H4" s="8" t="s">
        <v>169</v>
      </c>
      <c r="I4" s="8" t="s">
        <v>170</v>
      </c>
    </row>
    <row r="5" spans="1:11">
      <c r="A5" s="12" t="s">
        <v>4</v>
      </c>
      <c r="B5" s="7" t="s">
        <v>192</v>
      </c>
      <c r="C5" s="7" t="s">
        <v>69</v>
      </c>
      <c r="D5" s="7" t="s">
        <v>70</v>
      </c>
      <c r="E5" s="7" t="s">
        <v>71</v>
      </c>
      <c r="F5" s="7">
        <v>0.161</v>
      </c>
      <c r="G5" s="7">
        <v>0.26300000000000001</v>
      </c>
      <c r="H5" s="7">
        <v>0.14799999999999999</v>
      </c>
      <c r="I5" s="7">
        <v>5.8000000000000003E-2</v>
      </c>
    </row>
    <row r="6" spans="1:11">
      <c r="A6" s="2"/>
      <c r="B6" s="7" t="s">
        <v>191</v>
      </c>
      <c r="C6" s="7" t="s">
        <v>1</v>
      </c>
      <c r="D6" s="7" t="s">
        <v>2</v>
      </c>
      <c r="E6" s="7" t="s">
        <v>3</v>
      </c>
      <c r="F6" s="7" t="s">
        <v>16</v>
      </c>
      <c r="G6" s="7" t="s">
        <v>29</v>
      </c>
      <c r="H6" s="7" t="s">
        <v>72</v>
      </c>
      <c r="I6" s="7" t="s">
        <v>73</v>
      </c>
      <c r="K6" s="7"/>
    </row>
    <row r="7" spans="1:11">
      <c r="A7" s="12" t="s">
        <v>194</v>
      </c>
      <c r="C7" s="14">
        <f>(1.16-1.268)/1.268</f>
        <v>-8.5173501577287147E-2</v>
      </c>
      <c r="D7" s="15">
        <f>(1.151-1.16)/1.16</f>
        <v>-7.7586206896550838E-3</v>
      </c>
      <c r="E7" s="14">
        <f>(0.665-1.151)/1.151</f>
        <v>-0.42224152910512597</v>
      </c>
      <c r="F7" s="14">
        <f>(0.161-0.665)/0.665</f>
        <v>-0.75789473684210518</v>
      </c>
      <c r="G7" s="14">
        <f>(G5-F5)/F5</f>
        <v>0.63354037267080743</v>
      </c>
      <c r="H7" s="14">
        <f>(H5-G5)/G5</f>
        <v>-0.43726235741444874</v>
      </c>
      <c r="I7" s="14">
        <f>(I5-H5)/H5</f>
        <v>-0.60810810810810811</v>
      </c>
      <c r="K7" s="7"/>
    </row>
    <row r="8" spans="1:11">
      <c r="A8" s="10" t="s">
        <v>162</v>
      </c>
      <c r="B8" s="10"/>
      <c r="C8" s="7"/>
      <c r="D8" s="7"/>
      <c r="E8" s="7"/>
      <c r="F8" s="7"/>
      <c r="G8" s="7"/>
      <c r="H8" s="7"/>
      <c r="I8" s="7"/>
    </row>
    <row r="9" spans="1:11">
      <c r="A9" s="11" t="s">
        <v>161</v>
      </c>
      <c r="B9" s="11"/>
      <c r="C9" s="7"/>
      <c r="D9" s="7">
        <v>0.29499999999999998</v>
      </c>
      <c r="E9" s="7">
        <v>0.127</v>
      </c>
      <c r="F9" s="7">
        <v>4.5999999999999999E-2</v>
      </c>
      <c r="G9" s="7">
        <v>0.218</v>
      </c>
      <c r="H9" s="7">
        <v>0.20100000000000001</v>
      </c>
      <c r="I9" s="7" t="s">
        <v>95</v>
      </c>
      <c r="K9" s="7"/>
    </row>
    <row r="10" spans="1:11">
      <c r="A10" s="11"/>
      <c r="B10" s="11"/>
      <c r="C10" s="7"/>
      <c r="D10" s="7" t="s">
        <v>96</v>
      </c>
      <c r="E10" s="7" t="s">
        <v>97</v>
      </c>
      <c r="F10" s="7" t="s">
        <v>22</v>
      </c>
      <c r="G10" s="7" t="s">
        <v>43</v>
      </c>
      <c r="H10" s="7" t="s">
        <v>188</v>
      </c>
      <c r="I10" s="7" t="s">
        <v>98</v>
      </c>
    </row>
    <row r="11" spans="1:11">
      <c r="A11" s="11" t="s">
        <v>163</v>
      </c>
      <c r="B11" s="11"/>
      <c r="C11" s="7"/>
      <c r="D11" s="7" t="s">
        <v>99</v>
      </c>
      <c r="E11" s="7" t="s">
        <v>100</v>
      </c>
      <c r="F11" s="7" t="s">
        <v>101</v>
      </c>
      <c r="G11" s="7" t="s">
        <v>102</v>
      </c>
      <c r="H11" s="7" t="s">
        <v>151</v>
      </c>
      <c r="I11" s="7" t="s">
        <v>103</v>
      </c>
    </row>
    <row r="12" spans="1:11">
      <c r="A12" s="2"/>
      <c r="B12" s="2"/>
      <c r="C12" s="7"/>
      <c r="D12" s="7" t="s">
        <v>104</v>
      </c>
      <c r="E12" s="7" t="s">
        <v>8</v>
      </c>
      <c r="F12" s="7" t="s">
        <v>23</v>
      </c>
      <c r="G12" s="7" t="s">
        <v>105</v>
      </c>
      <c r="H12" s="7" t="s">
        <v>106</v>
      </c>
      <c r="I12" s="7" t="s">
        <v>107</v>
      </c>
    </row>
    <row r="13" spans="1:11">
      <c r="A13" s="10" t="s">
        <v>155</v>
      </c>
      <c r="B13" s="10"/>
      <c r="C13" s="7"/>
      <c r="D13" s="7"/>
      <c r="E13" s="7"/>
      <c r="F13" s="7"/>
      <c r="G13" s="7"/>
      <c r="H13" s="7"/>
      <c r="I13" s="7"/>
    </row>
    <row r="14" spans="1:11">
      <c r="A14" s="11" t="s">
        <v>156</v>
      </c>
      <c r="B14" s="11"/>
      <c r="C14" s="7"/>
      <c r="D14" s="7"/>
      <c r="E14" s="7" t="s">
        <v>74</v>
      </c>
      <c r="F14" s="7" t="s">
        <v>75</v>
      </c>
      <c r="G14" s="7" t="s">
        <v>76</v>
      </c>
      <c r="H14" s="7" t="s">
        <v>77</v>
      </c>
      <c r="I14" s="7" t="s">
        <v>62</v>
      </c>
    </row>
    <row r="15" spans="1:11">
      <c r="A15" s="11"/>
      <c r="B15" s="11"/>
      <c r="C15" s="7"/>
      <c r="D15" s="7"/>
      <c r="E15" s="7" t="s">
        <v>78</v>
      </c>
      <c r="F15" s="7" t="s">
        <v>17</v>
      </c>
      <c r="G15" s="7" t="s">
        <v>44</v>
      </c>
      <c r="H15" s="7" t="s">
        <v>51</v>
      </c>
      <c r="I15" s="7" t="s">
        <v>79</v>
      </c>
    </row>
    <row r="16" spans="1:11">
      <c r="A16" s="11" t="s">
        <v>157</v>
      </c>
      <c r="B16" s="11"/>
      <c r="C16" s="7"/>
      <c r="D16" s="7"/>
      <c r="E16" s="7">
        <v>2.2090000000000001</v>
      </c>
      <c r="F16" s="7" t="s">
        <v>80</v>
      </c>
      <c r="G16" s="7" t="s">
        <v>45</v>
      </c>
      <c r="H16" s="7" t="s">
        <v>152</v>
      </c>
      <c r="I16" s="7" t="s">
        <v>63</v>
      </c>
    </row>
    <row r="17" spans="1:11">
      <c r="A17" s="11"/>
      <c r="B17" s="11"/>
      <c r="C17" s="7"/>
      <c r="D17" s="7"/>
      <c r="E17" s="7" t="s">
        <v>81</v>
      </c>
      <c r="F17" s="7" t="s">
        <v>18</v>
      </c>
      <c r="G17" s="7" t="s">
        <v>30</v>
      </c>
      <c r="H17" s="7" t="s">
        <v>52</v>
      </c>
      <c r="I17" s="7" t="s">
        <v>82</v>
      </c>
    </row>
    <row r="18" spans="1:11">
      <c r="A18" s="11" t="s">
        <v>158</v>
      </c>
      <c r="B18" s="11"/>
      <c r="C18" s="7"/>
      <c r="D18" s="7"/>
      <c r="E18" s="7">
        <v>0.68799999999999994</v>
      </c>
      <c r="F18" s="7" t="s">
        <v>83</v>
      </c>
      <c r="G18" s="7" t="s">
        <v>84</v>
      </c>
      <c r="H18" s="7">
        <v>0.157</v>
      </c>
      <c r="I18" s="7">
        <v>0.28100000000000003</v>
      </c>
    </row>
    <row r="19" spans="1:11">
      <c r="A19" s="11"/>
      <c r="B19" s="11"/>
      <c r="C19" s="7"/>
      <c r="D19" s="7"/>
      <c r="E19" s="7" t="s">
        <v>5</v>
      </c>
      <c r="F19" s="7" t="s">
        <v>19</v>
      </c>
      <c r="G19" s="7" t="s">
        <v>31</v>
      </c>
      <c r="H19" s="7" t="s">
        <v>85</v>
      </c>
      <c r="I19" s="7" t="s">
        <v>86</v>
      </c>
    </row>
    <row r="20" spans="1:11">
      <c r="A20" s="11" t="s">
        <v>159</v>
      </c>
      <c r="B20" s="11"/>
      <c r="C20" s="7"/>
      <c r="D20" s="7"/>
      <c r="E20" s="7" t="s">
        <v>87</v>
      </c>
      <c r="F20" s="7" t="s">
        <v>88</v>
      </c>
      <c r="G20" s="7" t="s">
        <v>89</v>
      </c>
      <c r="H20" s="7" t="s">
        <v>153</v>
      </c>
      <c r="I20" s="7" t="s">
        <v>64</v>
      </c>
    </row>
    <row r="21" spans="1:11">
      <c r="A21" s="11"/>
      <c r="B21" s="11"/>
      <c r="C21" s="7"/>
      <c r="D21" s="7"/>
      <c r="E21" s="7" t="s">
        <v>6</v>
      </c>
      <c r="F21" s="7" t="s">
        <v>20</v>
      </c>
      <c r="G21" s="7" t="s">
        <v>32</v>
      </c>
      <c r="H21" s="7" t="s">
        <v>53</v>
      </c>
      <c r="I21" s="7" t="s">
        <v>90</v>
      </c>
    </row>
    <row r="22" spans="1:11">
      <c r="A22" s="11" t="s">
        <v>160</v>
      </c>
      <c r="B22" s="11"/>
      <c r="C22" s="7"/>
      <c r="D22" s="7"/>
      <c r="E22" s="7">
        <v>1.5149999999999999</v>
      </c>
      <c r="F22" s="7" t="s">
        <v>91</v>
      </c>
      <c r="G22" s="7" t="s">
        <v>92</v>
      </c>
      <c r="H22" s="7" t="s">
        <v>93</v>
      </c>
      <c r="I22" s="7" t="s">
        <v>94</v>
      </c>
    </row>
    <row r="23" spans="1:11">
      <c r="A23" s="2"/>
      <c r="B23" s="2"/>
      <c r="C23" s="7"/>
      <c r="D23" s="7"/>
      <c r="E23" s="7" t="s">
        <v>7</v>
      </c>
      <c r="F23" s="7" t="s">
        <v>21</v>
      </c>
      <c r="G23" s="7" t="s">
        <v>33</v>
      </c>
      <c r="H23" s="7" t="s">
        <v>54</v>
      </c>
      <c r="I23" s="7" t="s">
        <v>65</v>
      </c>
    </row>
    <row r="24" spans="1:11">
      <c r="A24" s="10" t="s">
        <v>176</v>
      </c>
      <c r="B24" s="10"/>
      <c r="C24" s="7"/>
      <c r="D24" s="7"/>
      <c r="E24" s="7"/>
      <c r="F24" s="7"/>
      <c r="G24" s="7"/>
      <c r="H24" s="7"/>
      <c r="I24" s="7"/>
    </row>
    <row r="25" spans="1:11">
      <c r="A25" s="11" t="s">
        <v>10</v>
      </c>
      <c r="B25" s="11"/>
      <c r="C25" s="7"/>
      <c r="D25" s="7"/>
      <c r="E25" s="7"/>
      <c r="F25" s="7" t="s">
        <v>108</v>
      </c>
      <c r="G25" s="7" t="s">
        <v>109</v>
      </c>
      <c r="H25" s="7" t="s">
        <v>110</v>
      </c>
      <c r="I25" s="7" t="s">
        <v>66</v>
      </c>
    </row>
    <row r="26" spans="1:11">
      <c r="A26" s="11"/>
      <c r="B26" s="11"/>
      <c r="C26" s="7"/>
      <c r="D26" s="7"/>
      <c r="E26" s="7"/>
      <c r="F26" s="7" t="s">
        <v>24</v>
      </c>
      <c r="G26" s="7" t="s">
        <v>34</v>
      </c>
      <c r="H26" s="7" t="s">
        <v>55</v>
      </c>
      <c r="I26" s="7" t="s">
        <v>67</v>
      </c>
    </row>
    <row r="27" spans="1:11">
      <c r="A27" s="11" t="s">
        <v>177</v>
      </c>
      <c r="B27" s="11"/>
      <c r="C27" s="7"/>
      <c r="D27" s="7"/>
      <c r="E27" s="7"/>
      <c r="F27" s="7" t="s">
        <v>111</v>
      </c>
      <c r="G27" s="7" t="s">
        <v>112</v>
      </c>
      <c r="H27" s="7" t="s">
        <v>113</v>
      </c>
      <c r="I27" s="7" t="s">
        <v>114</v>
      </c>
    </row>
    <row r="28" spans="1:11">
      <c r="A28" s="11"/>
      <c r="B28" s="11"/>
      <c r="C28" s="7"/>
      <c r="D28" s="7"/>
      <c r="E28" s="7"/>
      <c r="F28" s="7" t="s">
        <v>25</v>
      </c>
      <c r="G28" s="7" t="s">
        <v>35</v>
      </c>
      <c r="H28" s="7" t="s">
        <v>56</v>
      </c>
      <c r="I28" s="7" t="s">
        <v>115</v>
      </c>
    </row>
    <row r="29" spans="1:11">
      <c r="A29" s="11" t="s">
        <v>178</v>
      </c>
      <c r="B29" s="11"/>
      <c r="C29" s="7"/>
      <c r="D29" s="7"/>
      <c r="E29" s="7"/>
      <c r="F29" s="7" t="s">
        <v>116</v>
      </c>
      <c r="G29" s="7">
        <v>5.8000000000000003E-2</v>
      </c>
      <c r="H29" s="7" t="s">
        <v>117</v>
      </c>
      <c r="I29" s="7" t="s">
        <v>118</v>
      </c>
      <c r="K29" s="1"/>
    </row>
    <row r="30" spans="1:11">
      <c r="A30" s="11"/>
      <c r="B30" s="11"/>
      <c r="C30" s="7"/>
      <c r="D30" s="7"/>
      <c r="E30" s="7"/>
      <c r="F30" s="7" t="s">
        <v>26</v>
      </c>
      <c r="G30" s="7" t="s">
        <v>36</v>
      </c>
      <c r="H30" s="7" t="s">
        <v>57</v>
      </c>
      <c r="I30" s="7" t="s">
        <v>119</v>
      </c>
    </row>
    <row r="31" spans="1:11">
      <c r="A31" s="11" t="s">
        <v>179</v>
      </c>
      <c r="B31" s="11"/>
      <c r="C31" s="7"/>
      <c r="D31" s="7"/>
      <c r="E31" s="7"/>
      <c r="F31" s="7">
        <v>0.193</v>
      </c>
      <c r="G31" s="7">
        <v>0.27800000000000002</v>
      </c>
      <c r="H31" s="7" t="s">
        <v>154</v>
      </c>
      <c r="I31" s="7" t="s">
        <v>120</v>
      </c>
      <c r="K31" s="1"/>
    </row>
    <row r="32" spans="1:11">
      <c r="A32" s="11"/>
      <c r="B32" s="11"/>
      <c r="C32" s="7"/>
      <c r="D32" s="7"/>
      <c r="E32" s="7"/>
      <c r="F32" s="7" t="s">
        <v>27</v>
      </c>
      <c r="G32" s="7" t="s">
        <v>37</v>
      </c>
      <c r="H32" s="7" t="s">
        <v>58</v>
      </c>
      <c r="I32" s="7" t="s">
        <v>121</v>
      </c>
    </row>
    <row r="33" spans="1:11">
      <c r="A33" s="11" t="s">
        <v>11</v>
      </c>
      <c r="B33" s="11"/>
      <c r="C33" s="7"/>
      <c r="D33" s="7"/>
      <c r="E33" s="7"/>
      <c r="F33" s="7" t="s">
        <v>122</v>
      </c>
      <c r="G33" s="7" t="s">
        <v>123</v>
      </c>
      <c r="H33" s="7" t="s">
        <v>124</v>
      </c>
      <c r="I33" s="7" t="s">
        <v>102</v>
      </c>
      <c r="K33" s="1"/>
    </row>
    <row r="34" spans="1:11">
      <c r="A34" s="2"/>
      <c r="B34" s="2"/>
      <c r="C34" s="7"/>
      <c r="D34" s="7"/>
      <c r="E34" s="7"/>
      <c r="F34" s="7" t="s">
        <v>28</v>
      </c>
      <c r="G34" s="7" t="s">
        <v>38</v>
      </c>
      <c r="H34" s="7" t="s">
        <v>59</v>
      </c>
      <c r="I34" s="7" t="s">
        <v>125</v>
      </c>
    </row>
    <row r="35" spans="1:11">
      <c r="A35" s="10" t="s">
        <v>180</v>
      </c>
      <c r="B35" s="10"/>
      <c r="C35" s="7"/>
      <c r="D35" s="7"/>
      <c r="E35" s="7"/>
      <c r="F35" s="7"/>
      <c r="G35" s="7"/>
      <c r="H35" s="7"/>
      <c r="I35" s="7"/>
    </row>
    <row r="36" spans="1:11">
      <c r="A36" s="11" t="s">
        <v>12</v>
      </c>
      <c r="B36" s="11"/>
      <c r="C36" s="7"/>
      <c r="D36" s="7"/>
      <c r="E36" s="7"/>
      <c r="F36" s="7"/>
      <c r="G36" s="7" t="s">
        <v>150</v>
      </c>
      <c r="H36" s="7">
        <v>0.39600000000000002</v>
      </c>
      <c r="I36" s="7">
        <v>5.2999999999999999E-2</v>
      </c>
      <c r="K36" s="1"/>
    </row>
    <row r="37" spans="1:11">
      <c r="A37" s="11"/>
      <c r="B37" s="11"/>
      <c r="C37" s="7"/>
      <c r="D37" s="7"/>
      <c r="E37" s="7"/>
      <c r="F37" s="7"/>
      <c r="G37" s="7" t="s">
        <v>39</v>
      </c>
      <c r="H37" s="7" t="s">
        <v>126</v>
      </c>
      <c r="I37" s="7" t="s">
        <v>127</v>
      </c>
    </row>
    <row r="38" spans="1:11">
      <c r="A38" s="11" t="s">
        <v>13</v>
      </c>
      <c r="B38" s="11"/>
      <c r="C38" s="7"/>
      <c r="D38" s="7"/>
      <c r="E38" s="7"/>
      <c r="F38" s="7"/>
      <c r="G38" s="7" t="s">
        <v>128</v>
      </c>
      <c r="H38" s="7">
        <v>0.19400000000000001</v>
      </c>
      <c r="I38" s="7">
        <v>6.7000000000000004E-2</v>
      </c>
      <c r="K38" s="1"/>
    </row>
    <row r="39" spans="1:11">
      <c r="A39" s="11"/>
      <c r="B39" s="11"/>
      <c r="C39" s="7"/>
      <c r="D39" s="7"/>
      <c r="E39" s="7"/>
      <c r="F39" s="7"/>
      <c r="G39" s="7" t="s">
        <v>40</v>
      </c>
      <c r="H39" s="7" t="s">
        <v>129</v>
      </c>
      <c r="I39" s="7" t="s">
        <v>130</v>
      </c>
    </row>
    <row r="40" spans="1:11">
      <c r="A40" s="11" t="s">
        <v>14</v>
      </c>
      <c r="B40" s="11"/>
      <c r="C40" s="7"/>
      <c r="D40" s="7"/>
      <c r="E40" s="7"/>
      <c r="F40" s="7"/>
      <c r="G40" s="7">
        <v>8.6999999999999994E-2</v>
      </c>
      <c r="H40" s="7" t="s">
        <v>131</v>
      </c>
      <c r="I40" s="7">
        <v>3.1E-2</v>
      </c>
      <c r="K40" s="1"/>
    </row>
    <row r="41" spans="1:11">
      <c r="A41" s="11"/>
      <c r="B41" s="11"/>
      <c r="C41" s="7"/>
      <c r="D41" s="7"/>
      <c r="E41" s="7"/>
      <c r="F41" s="7"/>
      <c r="G41" s="7" t="s">
        <v>41</v>
      </c>
      <c r="H41" s="7" t="s">
        <v>60</v>
      </c>
      <c r="I41" s="7" t="s">
        <v>132</v>
      </c>
    </row>
    <row r="42" spans="1:11">
      <c r="A42" s="11" t="s">
        <v>15</v>
      </c>
      <c r="B42" s="11"/>
      <c r="C42" s="7"/>
      <c r="D42" s="7"/>
      <c r="E42" s="7"/>
      <c r="F42" s="7"/>
      <c r="G42" s="7" t="s">
        <v>133</v>
      </c>
      <c r="H42" s="7" t="s">
        <v>134</v>
      </c>
      <c r="I42" s="7" t="s">
        <v>103</v>
      </c>
      <c r="K42" s="1"/>
    </row>
    <row r="43" spans="1:11">
      <c r="A43" s="2"/>
      <c r="B43" s="2"/>
      <c r="C43" s="7"/>
      <c r="D43" s="7"/>
      <c r="E43" s="7"/>
      <c r="F43" s="7"/>
      <c r="G43" s="7" t="s">
        <v>42</v>
      </c>
      <c r="H43" s="7" t="s">
        <v>135</v>
      </c>
      <c r="I43" s="7" t="s">
        <v>136</v>
      </c>
    </row>
    <row r="44" spans="1:11">
      <c r="A44" s="10" t="s">
        <v>181</v>
      </c>
      <c r="B44" s="10"/>
      <c r="C44" s="7"/>
      <c r="D44" s="7"/>
      <c r="E44" s="7"/>
      <c r="F44" s="7"/>
      <c r="G44" s="7"/>
      <c r="H44" s="7"/>
      <c r="I44" s="7"/>
    </row>
    <row r="45" spans="1:11">
      <c r="A45" s="11" t="s">
        <v>46</v>
      </c>
      <c r="B45" s="11"/>
      <c r="C45" s="7"/>
      <c r="D45" s="7"/>
      <c r="E45" s="7"/>
      <c r="F45" s="7"/>
      <c r="G45" s="7"/>
      <c r="H45" s="7" t="s">
        <v>137</v>
      </c>
      <c r="I45" s="7">
        <v>0.28499999999999998</v>
      </c>
      <c r="K45" s="1"/>
    </row>
    <row r="46" spans="1:11">
      <c r="A46" s="11"/>
      <c r="B46" s="11"/>
      <c r="C46" s="7"/>
      <c r="D46" s="7"/>
      <c r="E46" s="7"/>
      <c r="F46" s="7"/>
      <c r="G46" s="7"/>
      <c r="H46" s="7" t="s">
        <v>49</v>
      </c>
      <c r="I46" s="7" t="s">
        <v>138</v>
      </c>
    </row>
    <row r="47" spans="1:11">
      <c r="A47" s="11" t="s">
        <v>182</v>
      </c>
      <c r="B47" s="11"/>
      <c r="C47" s="7"/>
      <c r="D47" s="7"/>
      <c r="E47" s="7"/>
      <c r="F47" s="7"/>
      <c r="G47" s="7"/>
      <c r="H47" s="7" t="s">
        <v>139</v>
      </c>
      <c r="I47" s="7">
        <v>0.18099999999999999</v>
      </c>
      <c r="K47" s="1"/>
    </row>
    <row r="48" spans="1:11">
      <c r="A48" s="11"/>
      <c r="B48" s="11"/>
      <c r="C48" s="7"/>
      <c r="D48" s="7"/>
      <c r="E48" s="7"/>
      <c r="F48" s="7"/>
      <c r="G48" s="7"/>
      <c r="H48" s="7" t="s">
        <v>61</v>
      </c>
      <c r="I48" s="7" t="s">
        <v>140</v>
      </c>
    </row>
    <row r="49" spans="1:11">
      <c r="A49" s="11" t="s">
        <v>183</v>
      </c>
      <c r="B49" s="11"/>
      <c r="C49" s="7"/>
      <c r="D49" s="7"/>
      <c r="E49" s="7"/>
      <c r="F49" s="7"/>
      <c r="G49" s="7"/>
      <c r="H49" s="7" t="s">
        <v>141</v>
      </c>
      <c r="I49" s="7">
        <v>0.22500000000000001</v>
      </c>
      <c r="K49" s="1"/>
    </row>
    <row r="50" spans="1:11">
      <c r="C50" s="7"/>
      <c r="D50" s="7"/>
      <c r="E50" s="7"/>
      <c r="F50" s="7"/>
      <c r="G50" s="7"/>
      <c r="H50" s="7" t="s">
        <v>142</v>
      </c>
      <c r="I50" s="7" t="s">
        <v>143</v>
      </c>
      <c r="K50" s="1"/>
    </row>
    <row r="51" spans="1:11">
      <c r="A51" s="13" t="s">
        <v>184</v>
      </c>
      <c r="B51" s="13"/>
      <c r="C51" s="7"/>
      <c r="D51" s="7"/>
      <c r="E51" s="7"/>
      <c r="F51" s="7"/>
      <c r="G51" s="7"/>
    </row>
    <row r="52" spans="1:11">
      <c r="A52" s="11" t="s">
        <v>47</v>
      </c>
      <c r="B52" s="11"/>
      <c r="C52" s="7"/>
      <c r="D52" s="7"/>
      <c r="E52" s="7"/>
      <c r="F52" s="7"/>
      <c r="G52" s="7"/>
      <c r="H52" s="7"/>
      <c r="I52" s="7" t="s">
        <v>144</v>
      </c>
      <c r="K52" s="1"/>
    </row>
    <row r="53" spans="1:11">
      <c r="A53" s="11"/>
      <c r="B53" s="11"/>
      <c r="C53" s="7"/>
      <c r="D53" s="7"/>
      <c r="E53" s="7"/>
      <c r="F53" s="7"/>
      <c r="G53" s="7"/>
      <c r="H53" s="7"/>
      <c r="I53" s="7" t="s">
        <v>50</v>
      </c>
    </row>
    <row r="54" spans="1:11">
      <c r="A54" s="11" t="s">
        <v>48</v>
      </c>
      <c r="B54" s="11"/>
      <c r="C54" s="7"/>
      <c r="D54" s="7"/>
      <c r="E54" s="7"/>
      <c r="F54" s="7"/>
      <c r="G54" s="7"/>
      <c r="H54" s="7"/>
      <c r="I54" s="7" t="s">
        <v>68</v>
      </c>
      <c r="K54" s="1"/>
    </row>
    <row r="55" spans="1:11">
      <c r="A55" s="3"/>
      <c r="B55" s="3"/>
      <c r="C55" s="8"/>
      <c r="D55" s="8"/>
      <c r="E55" s="8"/>
      <c r="F55" s="8"/>
      <c r="G55" s="8"/>
      <c r="H55" s="8"/>
      <c r="I55" s="8" t="s">
        <v>145</v>
      </c>
    </row>
    <row r="56" spans="1:11">
      <c r="A56" s="2" t="s">
        <v>9</v>
      </c>
      <c r="B56" s="2">
        <v>133</v>
      </c>
      <c r="C56" s="2">
        <v>133</v>
      </c>
      <c r="D56" s="2">
        <v>133</v>
      </c>
      <c r="E56" s="2">
        <v>133</v>
      </c>
      <c r="F56" s="2">
        <v>133</v>
      </c>
      <c r="G56" s="2">
        <v>133</v>
      </c>
      <c r="H56" s="2">
        <v>133</v>
      </c>
      <c r="I56" s="2">
        <v>133</v>
      </c>
    </row>
    <row r="57" spans="1:11">
      <c r="A57" s="2" t="s">
        <v>186</v>
      </c>
      <c r="B57" s="2">
        <v>589.47799999999995</v>
      </c>
      <c r="C57" s="2">
        <v>583.73199999999997</v>
      </c>
      <c r="D57" s="2">
        <v>585.72</v>
      </c>
      <c r="E57" s="2">
        <v>545.54899999999998</v>
      </c>
      <c r="F57" s="2">
        <v>457.09800000000001</v>
      </c>
      <c r="G57" s="2">
        <v>434.83699999999999</v>
      </c>
      <c r="H57" s="2">
        <v>392.78</v>
      </c>
      <c r="I57" s="2">
        <v>345.89800000000002</v>
      </c>
    </row>
    <row r="58" spans="1:11">
      <c r="A58" s="3" t="s">
        <v>187</v>
      </c>
      <c r="B58" s="3"/>
      <c r="C58" s="9" t="s">
        <v>146</v>
      </c>
      <c r="D58" s="9" t="s">
        <v>147</v>
      </c>
      <c r="E58" s="9" t="s">
        <v>148</v>
      </c>
      <c r="F58" s="9">
        <v>1.5569999999999999</v>
      </c>
      <c r="G58" s="9">
        <v>3.2229999999999999</v>
      </c>
      <c r="H58" s="9">
        <v>1.391</v>
      </c>
      <c r="I58" s="9">
        <v>0.36899999999999999</v>
      </c>
    </row>
    <row r="59" spans="1:11">
      <c r="A59" s="6" t="s">
        <v>195</v>
      </c>
      <c r="B59" s="6"/>
    </row>
  </sheetData>
  <mergeCells count="1">
    <mergeCell ref="C2: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7D3AD-C60C-FA4E-8092-0FFEBB07376C}">
  <dimension ref="A1:T27"/>
  <sheetViews>
    <sheetView workbookViewId="0">
      <selection activeCell="B20" sqref="B20"/>
    </sheetView>
  </sheetViews>
  <sheetFormatPr baseColWidth="10" defaultRowHeight="16"/>
  <cols>
    <col min="2" max="2" width="25" customWidth="1"/>
  </cols>
  <sheetData>
    <row r="1" spans="1:20" ht="46" thickBot="1">
      <c r="B1" s="32" t="s">
        <v>208</v>
      </c>
      <c r="C1" s="33" t="s">
        <v>220</v>
      </c>
      <c r="D1" s="33" t="s">
        <v>221</v>
      </c>
      <c r="E1" s="33" t="s">
        <v>222</v>
      </c>
      <c r="F1" s="33" t="s">
        <v>223</v>
      </c>
      <c r="G1" s="33" t="s">
        <v>224</v>
      </c>
      <c r="H1" s="33" t="s">
        <v>225</v>
      </c>
      <c r="I1" s="33" t="s">
        <v>226</v>
      </c>
      <c r="J1" s="33" t="s">
        <v>227</v>
      </c>
      <c r="K1" s="33" t="s">
        <v>228</v>
      </c>
      <c r="L1" s="33" t="s">
        <v>229</v>
      </c>
      <c r="M1" s="33" t="s">
        <v>230</v>
      </c>
      <c r="N1" s="33" t="s">
        <v>231</v>
      </c>
      <c r="O1" s="33" t="s">
        <v>242</v>
      </c>
      <c r="P1" s="33" t="s">
        <v>232</v>
      </c>
      <c r="Q1" s="33" t="s">
        <v>233</v>
      </c>
      <c r="R1" s="33" t="s">
        <v>234</v>
      </c>
      <c r="S1" s="33" t="s">
        <v>235</v>
      </c>
      <c r="T1" s="33" t="s">
        <v>236</v>
      </c>
    </row>
    <row r="2" spans="1:20" ht="17" thickTop="1">
      <c r="A2" s="35" t="s">
        <v>245</v>
      </c>
      <c r="B2" s="34" t="s">
        <v>209</v>
      </c>
      <c r="C2" s="35">
        <v>1</v>
      </c>
      <c r="D2" s="46"/>
      <c r="E2" s="46"/>
      <c r="F2" s="46"/>
      <c r="G2" s="46"/>
      <c r="H2" s="46"/>
      <c r="I2" s="46"/>
      <c r="J2" s="46"/>
      <c r="K2" s="46"/>
      <c r="L2" s="46"/>
      <c r="M2" s="46"/>
      <c r="N2" s="46"/>
      <c r="O2" s="46"/>
      <c r="P2" s="46"/>
      <c r="Q2" s="46"/>
      <c r="R2" s="46"/>
      <c r="S2" s="46"/>
      <c r="T2" s="46"/>
    </row>
    <row r="3" spans="1:20">
      <c r="A3" s="35"/>
      <c r="B3" s="34" t="s">
        <v>210</v>
      </c>
      <c r="C3" s="35">
        <v>0.51</v>
      </c>
      <c r="D3" s="35">
        <v>1</v>
      </c>
      <c r="E3" s="45"/>
      <c r="F3" s="45"/>
      <c r="G3" s="45"/>
      <c r="H3" s="45"/>
      <c r="I3" s="45"/>
      <c r="J3" s="45"/>
      <c r="K3" s="45"/>
      <c r="L3" s="45"/>
      <c r="M3" s="45"/>
      <c r="N3" s="45"/>
      <c r="O3" s="45"/>
      <c r="P3" s="45"/>
      <c r="Q3" s="45"/>
      <c r="R3" s="45"/>
      <c r="S3" s="45"/>
      <c r="T3" s="45"/>
    </row>
    <row r="4" spans="1:20">
      <c r="A4" s="35" t="s">
        <v>246</v>
      </c>
      <c r="B4" s="34" t="s">
        <v>211</v>
      </c>
      <c r="C4" s="35">
        <v>-0.22</v>
      </c>
      <c r="D4" s="35">
        <v>-0.17899999999999999</v>
      </c>
      <c r="E4" s="35">
        <v>1</v>
      </c>
      <c r="F4" s="45"/>
      <c r="G4" s="45"/>
      <c r="H4" s="45"/>
      <c r="I4" s="45"/>
      <c r="J4" s="45"/>
      <c r="K4" s="45"/>
      <c r="L4" s="45"/>
      <c r="M4" s="45"/>
      <c r="N4" s="45"/>
      <c r="O4" s="45"/>
      <c r="P4" s="45"/>
      <c r="Q4" s="45"/>
      <c r="R4" s="45"/>
      <c r="S4" s="45"/>
      <c r="T4" s="45"/>
    </row>
    <row r="5" spans="1:20">
      <c r="A5" s="35"/>
      <c r="B5" s="34" t="s">
        <v>212</v>
      </c>
      <c r="C5" s="35">
        <v>2.7E-2</v>
      </c>
      <c r="D5" s="35">
        <v>-8.9999999999999993E-3</v>
      </c>
      <c r="E5" s="35">
        <v>-3.9E-2</v>
      </c>
      <c r="F5" s="35">
        <v>1</v>
      </c>
      <c r="G5" s="45"/>
      <c r="H5" s="45"/>
      <c r="I5" s="45"/>
      <c r="J5" s="45"/>
      <c r="K5" s="45"/>
      <c r="L5" s="45"/>
      <c r="M5" s="45"/>
      <c r="N5" s="45"/>
      <c r="O5" s="45"/>
      <c r="P5" s="45"/>
      <c r="Q5" s="45"/>
      <c r="R5" s="45"/>
      <c r="S5" s="45"/>
      <c r="T5" s="45"/>
    </row>
    <row r="6" spans="1:20">
      <c r="A6" s="35"/>
      <c r="B6" s="34" t="s">
        <v>213</v>
      </c>
      <c r="C6" s="35">
        <v>-0.27</v>
      </c>
      <c r="D6" s="35">
        <v>-0.32500000000000001</v>
      </c>
      <c r="E6" s="35">
        <v>0.04</v>
      </c>
      <c r="F6" s="35">
        <v>-5.0000000000000001E-3</v>
      </c>
      <c r="G6" s="35">
        <v>1</v>
      </c>
      <c r="H6" s="45"/>
      <c r="I6" s="45"/>
      <c r="J6" s="45"/>
      <c r="K6" s="45"/>
      <c r="L6" s="45"/>
      <c r="M6" s="45"/>
      <c r="N6" s="45"/>
      <c r="O6" s="45"/>
      <c r="P6" s="45"/>
      <c r="Q6" s="45"/>
      <c r="R6" s="45"/>
      <c r="S6" s="45"/>
      <c r="T6" s="45"/>
    </row>
    <row r="7" spans="1:20">
      <c r="A7" s="35"/>
      <c r="B7" s="34" t="s">
        <v>214</v>
      </c>
      <c r="C7" s="35">
        <v>-0.32400000000000001</v>
      </c>
      <c r="D7" s="35">
        <v>-0.44700000000000001</v>
      </c>
      <c r="E7" s="35">
        <v>4.1000000000000002E-2</v>
      </c>
      <c r="F7" s="35">
        <v>-9.2999999999999999E-2</v>
      </c>
      <c r="G7" s="35">
        <v>0.61499999999999999</v>
      </c>
      <c r="H7" s="35">
        <v>1</v>
      </c>
      <c r="I7" s="45"/>
      <c r="J7" s="45"/>
      <c r="K7" s="45"/>
      <c r="L7" s="45"/>
      <c r="M7" s="45"/>
      <c r="N7" s="45"/>
      <c r="O7" s="45"/>
      <c r="P7" s="45"/>
      <c r="Q7" s="45"/>
      <c r="R7" s="45"/>
      <c r="S7" s="45"/>
      <c r="T7" s="45"/>
    </row>
    <row r="8" spans="1:20">
      <c r="A8" s="35"/>
      <c r="B8" s="34" t="s">
        <v>237</v>
      </c>
      <c r="C8" s="35">
        <v>0.13</v>
      </c>
      <c r="D8" s="35">
        <v>0.20499999999999999</v>
      </c>
      <c r="E8" s="35">
        <v>2E-3</v>
      </c>
      <c r="F8" s="37">
        <v>-0.875</v>
      </c>
      <c r="G8" s="35">
        <v>-0.44900000000000001</v>
      </c>
      <c r="H8" s="35">
        <v>-0.32300000000000001</v>
      </c>
      <c r="I8" s="35">
        <v>1</v>
      </c>
      <c r="J8" s="45"/>
      <c r="K8" s="45"/>
      <c r="L8" s="45"/>
      <c r="M8" s="45"/>
      <c r="N8" s="45"/>
      <c r="O8" s="45"/>
      <c r="P8" s="45"/>
      <c r="Q8" s="45"/>
      <c r="R8" s="45"/>
      <c r="S8" s="45"/>
      <c r="T8" s="45"/>
    </row>
    <row r="9" spans="1:20">
      <c r="A9" s="35" t="s">
        <v>247</v>
      </c>
      <c r="B9" s="34" t="s">
        <v>215</v>
      </c>
      <c r="C9" s="35">
        <v>-0.33800000000000002</v>
      </c>
      <c r="D9" s="35">
        <v>-0.38300000000000001</v>
      </c>
      <c r="E9" s="35">
        <v>6.8000000000000005E-2</v>
      </c>
      <c r="F9" s="35">
        <v>-0.03</v>
      </c>
      <c r="G9" s="37">
        <v>0.92500000000000004</v>
      </c>
      <c r="H9" s="37">
        <v>0.63700000000000001</v>
      </c>
      <c r="I9" s="35">
        <v>-0.40300000000000002</v>
      </c>
      <c r="J9" s="35">
        <v>1</v>
      </c>
      <c r="K9" s="45"/>
      <c r="L9" s="45"/>
      <c r="M9" s="45"/>
      <c r="N9" s="45"/>
      <c r="O9" s="45"/>
      <c r="P9" s="45"/>
      <c r="Q9" s="45"/>
      <c r="R9" s="45"/>
      <c r="S9" s="45"/>
      <c r="T9" s="45"/>
    </row>
    <row r="10" spans="1:20">
      <c r="A10" s="35"/>
      <c r="B10" s="34" t="s">
        <v>216</v>
      </c>
      <c r="C10" s="35">
        <v>-0.16600000000000001</v>
      </c>
      <c r="D10" s="35">
        <v>-0.26500000000000001</v>
      </c>
      <c r="E10" s="35">
        <v>9.0999999999999998E-2</v>
      </c>
      <c r="F10" s="35">
        <v>0.16300000000000001</v>
      </c>
      <c r="G10" s="35">
        <v>-0.22600000000000001</v>
      </c>
      <c r="H10" s="35">
        <v>-0.152</v>
      </c>
      <c r="I10" s="35">
        <v>-3.4000000000000002E-2</v>
      </c>
      <c r="J10" s="35">
        <v>-0.159</v>
      </c>
      <c r="K10" s="35">
        <v>1</v>
      </c>
      <c r="L10" s="45"/>
      <c r="M10" s="45"/>
      <c r="N10" s="45"/>
      <c r="O10" s="45"/>
      <c r="P10" s="45"/>
      <c r="Q10" s="45"/>
      <c r="R10" s="45"/>
      <c r="S10" s="45"/>
      <c r="T10" s="45"/>
    </row>
    <row r="11" spans="1:20">
      <c r="A11" s="35"/>
      <c r="B11" s="34" t="s">
        <v>238</v>
      </c>
      <c r="C11" s="35">
        <v>0.39700000000000002</v>
      </c>
      <c r="D11" s="35">
        <v>0.39200000000000002</v>
      </c>
      <c r="E11" s="35">
        <v>-0.27200000000000002</v>
      </c>
      <c r="F11" s="35">
        <v>0.224</v>
      </c>
      <c r="G11" s="35">
        <v>-0.249</v>
      </c>
      <c r="H11" s="37">
        <v>-0.63100000000000001</v>
      </c>
      <c r="I11" s="35">
        <v>2.1000000000000001E-2</v>
      </c>
      <c r="J11" s="35">
        <v>-0.253</v>
      </c>
      <c r="K11" s="35">
        <v>0.13600000000000001</v>
      </c>
      <c r="L11" s="35">
        <v>1</v>
      </c>
      <c r="M11" s="45"/>
      <c r="N11" s="45"/>
      <c r="O11" s="45"/>
      <c r="P11" s="45"/>
      <c r="Q11" s="45"/>
      <c r="R11" s="45"/>
      <c r="S11" s="45"/>
      <c r="T11" s="45"/>
    </row>
    <row r="12" spans="1:20">
      <c r="A12" s="35"/>
      <c r="B12" s="34" t="s">
        <v>239</v>
      </c>
      <c r="C12" s="35">
        <v>0.13800000000000001</v>
      </c>
      <c r="D12" s="35">
        <v>7.2999999999999995E-2</v>
      </c>
      <c r="E12" s="35">
        <v>8.0000000000000002E-3</v>
      </c>
      <c r="F12" s="35">
        <v>0.46700000000000003</v>
      </c>
      <c r="G12" s="35">
        <v>-0.28499999999999998</v>
      </c>
      <c r="H12" s="35">
        <v>-0.36899999999999999</v>
      </c>
      <c r="I12" s="35">
        <v>-0.23699999999999999</v>
      </c>
      <c r="J12" s="35">
        <v>-0.28199999999999997</v>
      </c>
      <c r="K12" s="35">
        <v>0.50800000000000001</v>
      </c>
      <c r="L12" s="35">
        <v>0.47899999999999998</v>
      </c>
      <c r="M12" s="35">
        <v>1</v>
      </c>
      <c r="N12" s="45"/>
      <c r="O12" s="45"/>
      <c r="P12" s="45"/>
      <c r="Q12" s="45"/>
      <c r="R12" s="45"/>
      <c r="S12" s="45"/>
      <c r="T12" s="45"/>
    </row>
    <row r="13" spans="1:20">
      <c r="A13" s="35"/>
      <c r="B13" s="34" t="s">
        <v>240</v>
      </c>
      <c r="C13" s="35">
        <v>-0.16900000000000001</v>
      </c>
      <c r="D13" s="35">
        <v>-0.126</v>
      </c>
      <c r="E13" s="35">
        <v>-1.7999999999999999E-2</v>
      </c>
      <c r="F13" s="35">
        <v>-0.22900000000000001</v>
      </c>
      <c r="G13" s="35">
        <v>0.439</v>
      </c>
      <c r="H13" s="37">
        <v>0.67100000000000004</v>
      </c>
      <c r="I13" s="35">
        <v>-8.7999999999999995E-2</v>
      </c>
      <c r="J13" s="35">
        <v>0.36799999999999999</v>
      </c>
      <c r="K13" s="35">
        <v>-0.53</v>
      </c>
      <c r="L13" s="37">
        <v>-0.65300000000000002</v>
      </c>
      <c r="M13" s="37">
        <v>-0.65900000000000003</v>
      </c>
      <c r="N13" s="35">
        <v>1</v>
      </c>
      <c r="O13" s="45"/>
      <c r="P13" s="45"/>
      <c r="Q13" s="45"/>
      <c r="R13" s="45"/>
      <c r="S13" s="45"/>
      <c r="T13" s="45"/>
    </row>
    <row r="14" spans="1:20">
      <c r="A14" s="35" t="s">
        <v>248</v>
      </c>
      <c r="B14" s="34" t="s">
        <v>217</v>
      </c>
      <c r="C14" s="35">
        <v>0.48699999999999999</v>
      </c>
      <c r="D14" s="35">
        <v>0.52</v>
      </c>
      <c r="E14" s="35">
        <v>-0.253</v>
      </c>
      <c r="F14" s="35">
        <v>-0.374</v>
      </c>
      <c r="G14" s="35">
        <v>-0.32</v>
      </c>
      <c r="H14" s="35">
        <v>-0.26100000000000001</v>
      </c>
      <c r="I14" s="35">
        <v>0.49099999999999999</v>
      </c>
      <c r="J14" s="35">
        <v>-0.35599999999999998</v>
      </c>
      <c r="K14" s="35">
        <v>-0.45300000000000001</v>
      </c>
      <c r="L14" s="35">
        <v>0.23699999999999999</v>
      </c>
      <c r="M14" s="35">
        <v>-0.252</v>
      </c>
      <c r="N14" s="35">
        <v>0.185</v>
      </c>
      <c r="O14" s="35">
        <v>1</v>
      </c>
      <c r="P14" s="45"/>
      <c r="Q14" s="45"/>
      <c r="R14" s="45"/>
      <c r="S14" s="45"/>
      <c r="T14" s="45"/>
    </row>
    <row r="15" spans="1:20">
      <c r="A15" s="35"/>
      <c r="B15" s="34" t="s">
        <v>241</v>
      </c>
      <c r="C15" s="35">
        <v>-0.34899999999999998</v>
      </c>
      <c r="D15" s="35">
        <v>-0.37</v>
      </c>
      <c r="E15" s="35">
        <v>0.247</v>
      </c>
      <c r="F15" s="35">
        <v>0.42599999999999999</v>
      </c>
      <c r="G15" s="35">
        <v>0.317</v>
      </c>
      <c r="H15" s="35">
        <v>0.17</v>
      </c>
      <c r="I15" s="35">
        <v>-0.52300000000000002</v>
      </c>
      <c r="J15" s="35">
        <v>0.309</v>
      </c>
      <c r="K15" s="35">
        <v>0.45200000000000001</v>
      </c>
      <c r="L15" s="35">
        <v>-6.3E-2</v>
      </c>
      <c r="M15" s="35">
        <v>0.247</v>
      </c>
      <c r="N15" s="35">
        <v>-0.215</v>
      </c>
      <c r="O15" s="37">
        <v>-0.79400000000000004</v>
      </c>
      <c r="P15" s="35">
        <v>1</v>
      </c>
      <c r="Q15" s="45"/>
      <c r="R15" s="45"/>
      <c r="S15" s="45"/>
      <c r="T15" s="45"/>
    </row>
    <row r="16" spans="1:20">
      <c r="A16" s="35"/>
      <c r="B16" s="34" t="s">
        <v>218</v>
      </c>
      <c r="C16" s="35">
        <v>-0.33800000000000002</v>
      </c>
      <c r="D16" s="35">
        <v>-0.51400000000000001</v>
      </c>
      <c r="E16" s="35">
        <v>0.127</v>
      </c>
      <c r="F16" s="35">
        <v>9.0999999999999998E-2</v>
      </c>
      <c r="G16" s="35">
        <v>0.40699999999999997</v>
      </c>
      <c r="H16" s="35">
        <v>0.57599999999999996</v>
      </c>
      <c r="I16" s="35">
        <v>-0.33400000000000002</v>
      </c>
      <c r="J16" s="35">
        <v>0.45</v>
      </c>
      <c r="K16" s="35">
        <v>2.1000000000000001E-2</v>
      </c>
      <c r="L16" s="35">
        <v>-0.53100000000000003</v>
      </c>
      <c r="M16" s="35">
        <v>-0.20100000000000001</v>
      </c>
      <c r="N16" s="35">
        <v>0.39200000000000002</v>
      </c>
      <c r="O16" s="35">
        <v>-0.57599999999999996</v>
      </c>
      <c r="P16" s="35">
        <v>0.35399999999999998</v>
      </c>
      <c r="Q16" s="35">
        <v>1</v>
      </c>
      <c r="R16" s="45"/>
      <c r="S16" s="45"/>
      <c r="T16" s="45"/>
    </row>
    <row r="17" spans="1:20">
      <c r="A17" s="35"/>
      <c r="B17" s="34" t="s">
        <v>219</v>
      </c>
      <c r="C17" s="35">
        <v>-0.41699999999999998</v>
      </c>
      <c r="D17" s="35">
        <v>-0.48</v>
      </c>
      <c r="E17" s="35">
        <v>0.26800000000000002</v>
      </c>
      <c r="F17" s="35">
        <v>-0.17299999999999999</v>
      </c>
      <c r="G17" s="35">
        <v>0.36799999999999999</v>
      </c>
      <c r="H17" s="35">
        <v>0.46</v>
      </c>
      <c r="I17" s="35">
        <v>-6.4000000000000001E-2</v>
      </c>
      <c r="J17" s="35">
        <v>0.35299999999999998</v>
      </c>
      <c r="K17" s="35">
        <v>0.01</v>
      </c>
      <c r="L17" s="35">
        <v>-0.55400000000000005</v>
      </c>
      <c r="M17" s="35">
        <v>-0.20399999999999999</v>
      </c>
      <c r="N17" s="35">
        <v>0.28699999999999998</v>
      </c>
      <c r="O17" s="35">
        <v>-0.49399999999999999</v>
      </c>
      <c r="P17" s="35">
        <v>0.33900000000000002</v>
      </c>
      <c r="Q17" s="35">
        <v>0.48099999999999998</v>
      </c>
      <c r="R17" s="35">
        <v>1</v>
      </c>
      <c r="S17" s="45"/>
      <c r="T17" s="45"/>
    </row>
    <row r="18" spans="1:20" ht="30">
      <c r="A18" s="35" t="s">
        <v>184</v>
      </c>
      <c r="B18" s="34" t="s">
        <v>243</v>
      </c>
      <c r="C18" s="35">
        <v>7.2999999999999995E-2</v>
      </c>
      <c r="D18" s="35">
        <v>-0.01</v>
      </c>
      <c r="E18" s="35">
        <v>0.104</v>
      </c>
      <c r="F18" s="35">
        <v>0.311</v>
      </c>
      <c r="G18" s="35">
        <v>-0.27200000000000002</v>
      </c>
      <c r="H18" s="35">
        <v>-0.47199999999999998</v>
      </c>
      <c r="I18" s="35">
        <v>-8.2000000000000003E-2</v>
      </c>
      <c r="J18" s="35">
        <v>-0.223</v>
      </c>
      <c r="K18" s="37">
        <v>0.65</v>
      </c>
      <c r="L18" s="35">
        <v>0.52400000000000002</v>
      </c>
      <c r="M18" s="37">
        <v>0.67800000000000005</v>
      </c>
      <c r="N18" s="37">
        <v>-0.85699999999999998</v>
      </c>
      <c r="O18" s="35">
        <v>-0.41499999999999998</v>
      </c>
      <c r="P18" s="35">
        <v>0.48499999999999999</v>
      </c>
      <c r="Q18" s="35">
        <v>-0.16700000000000001</v>
      </c>
      <c r="R18" s="35">
        <v>-0.152</v>
      </c>
      <c r="S18" s="35">
        <v>1</v>
      </c>
      <c r="T18" s="36"/>
    </row>
    <row r="19" spans="1:20">
      <c r="A19" s="35"/>
      <c r="B19" s="34" t="s">
        <v>244</v>
      </c>
      <c r="C19" s="35">
        <v>0.32</v>
      </c>
      <c r="D19" s="35">
        <v>0.252</v>
      </c>
      <c r="E19" s="35">
        <v>-0.125</v>
      </c>
      <c r="F19" s="35">
        <v>0.158</v>
      </c>
      <c r="G19" s="35">
        <v>-0.317</v>
      </c>
      <c r="H19" s="35">
        <v>-0.51900000000000002</v>
      </c>
      <c r="I19" s="35">
        <v>7.4999999999999997E-2</v>
      </c>
      <c r="J19" s="35">
        <v>-0.27800000000000002</v>
      </c>
      <c r="K19" s="35">
        <v>0.22900000000000001</v>
      </c>
      <c r="L19" s="37">
        <v>0.63500000000000001</v>
      </c>
      <c r="M19" s="35">
        <v>0.46300000000000002</v>
      </c>
      <c r="N19" s="37">
        <v>-0.65800000000000003</v>
      </c>
      <c r="O19" s="35">
        <v>0.108</v>
      </c>
      <c r="P19" s="35">
        <v>-7.1999999999999995E-2</v>
      </c>
      <c r="Q19" s="35">
        <v>-0.44</v>
      </c>
      <c r="R19" s="35">
        <v>-0.40799999999999997</v>
      </c>
      <c r="S19" s="35">
        <v>0.48799999999999999</v>
      </c>
      <c r="T19" s="35">
        <v>1</v>
      </c>
    </row>
    <row r="20" spans="1:20" ht="45">
      <c r="A20" s="40" t="s">
        <v>181</v>
      </c>
      <c r="B20" s="41" t="s">
        <v>249</v>
      </c>
      <c r="C20" s="40">
        <v>-3.4000000000000002E-2</v>
      </c>
      <c r="D20" s="40">
        <v>-8.3400000000000002E-2</v>
      </c>
      <c r="E20" s="40">
        <v>8.5900000000000004E-2</v>
      </c>
      <c r="F20" s="42">
        <v>0.71220000000000006</v>
      </c>
      <c r="G20" s="40">
        <v>-0.27200000000000002</v>
      </c>
      <c r="H20" s="40">
        <v>-0.33150000000000002</v>
      </c>
      <c r="I20" s="40">
        <v>-0.47420000000000001</v>
      </c>
      <c r="J20" s="40">
        <v>-0.22919999999999999</v>
      </c>
      <c r="K20" s="42">
        <v>0.63780000000000003</v>
      </c>
      <c r="L20" s="40">
        <v>0.36270000000000002</v>
      </c>
      <c r="M20" s="42">
        <v>0.75829999999999997</v>
      </c>
      <c r="N20" s="42">
        <f>-0.7133</f>
        <v>-0.71330000000000005</v>
      </c>
      <c r="O20" s="40">
        <v>-0.59379999999999999</v>
      </c>
      <c r="P20" s="40">
        <v>0.59419999999999995</v>
      </c>
      <c r="Q20" s="40">
        <v>1.1900000000000001E-2</v>
      </c>
      <c r="R20" s="40">
        <v>-9.4600000000000004E-2</v>
      </c>
      <c r="S20" s="40">
        <v>0.82669999999999999</v>
      </c>
      <c r="T20" s="40">
        <v>0.39369999999999999</v>
      </c>
    </row>
    <row r="21" spans="1:20">
      <c r="B21" s="34"/>
      <c r="C21" s="35"/>
      <c r="D21" s="35"/>
      <c r="E21" s="35"/>
      <c r="F21" s="35"/>
      <c r="G21" s="35"/>
      <c r="H21" s="35"/>
      <c r="I21" s="35"/>
      <c r="J21" s="35"/>
      <c r="K21" s="35"/>
      <c r="L21" s="35"/>
      <c r="M21" s="35"/>
      <c r="N21" s="35"/>
      <c r="O21" s="35"/>
      <c r="P21" s="35"/>
      <c r="Q21" s="35"/>
      <c r="R21" s="35"/>
      <c r="S21" s="35"/>
      <c r="T21" s="35"/>
    </row>
    <row r="23" spans="1:20">
      <c r="B23" s="34"/>
    </row>
    <row r="24" spans="1:20">
      <c r="B24" s="34"/>
    </row>
    <row r="25" spans="1:20">
      <c r="B25" s="34"/>
    </row>
    <row r="26" spans="1:20">
      <c r="B26" s="34"/>
    </row>
    <row r="27" spans="1:20">
      <c r="B27" s="34"/>
    </row>
  </sheetData>
  <mergeCells count="16">
    <mergeCell ref="N12:T12"/>
    <mergeCell ref="I7:T7"/>
    <mergeCell ref="J8:T8"/>
    <mergeCell ref="K9:T9"/>
    <mergeCell ref="L10:T10"/>
    <mergeCell ref="M11:T11"/>
    <mergeCell ref="D2:T2"/>
    <mergeCell ref="E3:T3"/>
    <mergeCell ref="F4:T4"/>
    <mergeCell ref="G5:T5"/>
    <mergeCell ref="H6:T6"/>
    <mergeCell ref="P14:T14"/>
    <mergeCell ref="Q15:T15"/>
    <mergeCell ref="R16:T16"/>
    <mergeCell ref="S17:T17"/>
    <mergeCell ref="O13:T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7E1A0-7780-6E40-A5C4-A51724AACA14}">
  <dimension ref="A1:A6"/>
  <sheetViews>
    <sheetView workbookViewId="0">
      <selection sqref="A1:A6"/>
    </sheetView>
  </sheetViews>
  <sheetFormatPr baseColWidth="10" defaultRowHeight="16"/>
  <sheetData>
    <row r="1" spans="1:1" ht="270">
      <c r="A1" s="38" t="s">
        <v>250</v>
      </c>
    </row>
    <row r="2" spans="1:1" ht="225">
      <c r="A2" s="38" t="s">
        <v>251</v>
      </c>
    </row>
    <row r="3" spans="1:1" ht="165">
      <c r="A3" s="38" t="s">
        <v>252</v>
      </c>
    </row>
    <row r="4" spans="1:1" ht="409.6">
      <c r="A4" s="38" t="s">
        <v>253</v>
      </c>
    </row>
    <row r="5" spans="1:1" ht="150">
      <c r="A5" s="38" t="s">
        <v>254</v>
      </c>
    </row>
    <row r="6" spans="1:1">
      <c r="A6" s="39" t="s">
        <v>255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table1</vt:lpstr>
      <vt:lpstr>table2</vt:lpstr>
      <vt:lpstr>correlation matrix</vt:lpstr>
      <vt:lpstr>notes for correlation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2021-03-03T15:50:31Z</dcterms:created>
  <dcterms:modified xsi:type="dcterms:W3CDTF">2021-09-02T01:55:00Z</dcterms:modified>
</cp:coreProperties>
</file>