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Kennys Lapi\Desktop\PORTFOLIO\EXCEL\FINANCIAL STATSTICS PROJECT\"/>
    </mc:Choice>
  </mc:AlternateContent>
  <xr:revisionPtr revIDLastSave="0" documentId="13_ncr:1_{BE6455A0-27DD-418C-B206-006A3ACF4D3B}" xr6:coauthVersionLast="47" xr6:coauthVersionMax="47" xr10:uidLastSave="{00000000-0000-0000-0000-000000000000}"/>
  <bookViews>
    <workbookView xWindow="-120" yWindow="-120" windowWidth="20730" windowHeight="11040" tabRatio="960" activeTab="4" xr2:uid="{00000000-000D-0000-FFFF-FFFF00000000}"/>
  </bookViews>
  <sheets>
    <sheet name="Data Tables" sheetId="1" r:id="rId1"/>
    <sheet name="Pivot table" sheetId="6" state="hidden" r:id="rId2"/>
    <sheet name="Income Sources" sheetId="2" r:id="rId3"/>
    <sheet name="Geographically" sheetId="3" r:id="rId4"/>
    <sheet name="Sales Process" sheetId="4" r:id="rId5"/>
  </sheets>
  <definedNames>
    <definedName name="Slicer_Year">#N/A</definedName>
    <definedName name="Slicer_Year1">#N/A</definedName>
    <definedName name="Slicer_Year2">#N/A</definedName>
  </definedNames>
  <calcPr calcId="191029"/>
  <pivotCaches>
    <pivotCache cacheId="0" r:id="rId6"/>
    <pivotCache cacheId="1" r:id="rId7"/>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N101" i="6" l="1"/>
  <c r="AN100" i="6"/>
  <c r="AN99" i="6"/>
  <c r="AF111" i="6"/>
  <c r="AE111" i="6"/>
  <c r="AE107" i="6"/>
  <c r="AG107" i="6"/>
  <c r="AF107" i="6"/>
  <c r="AG112" i="6"/>
  <c r="AG111" i="6"/>
  <c r="AE112" i="6"/>
  <c r="AE99" i="6"/>
  <c r="AF112" i="6"/>
  <c r="AH112" i="6"/>
  <c r="AH111" i="6"/>
  <c r="AH107" i="6"/>
  <c r="AH106" i="6"/>
  <c r="AF106" i="6"/>
  <c r="AE106" i="6"/>
  <c r="AG106" i="6"/>
  <c r="AH100" i="6"/>
  <c r="AH99" i="6"/>
  <c r="AG100" i="6"/>
  <c r="AG99" i="6"/>
  <c r="AF100" i="6"/>
  <c r="AF99" i="6"/>
  <c r="AE100" i="6"/>
  <c r="T72" i="6"/>
  <c r="V73" i="6"/>
  <c r="W73" i="6"/>
  <c r="V74" i="6"/>
  <c r="W74" i="6"/>
  <c r="V75" i="6"/>
  <c r="W75" i="6"/>
  <c r="V76" i="6"/>
  <c r="W76" i="6"/>
  <c r="V77" i="6"/>
  <c r="W77" i="6"/>
  <c r="W72" i="6"/>
  <c r="V72" i="6"/>
  <c r="T73" i="6"/>
  <c r="U73" i="6"/>
  <c r="T74" i="6"/>
  <c r="U74" i="6"/>
  <c r="T75" i="6"/>
  <c r="U75" i="6"/>
  <c r="T76" i="6"/>
  <c r="U76" i="6"/>
  <c r="T77" i="6"/>
  <c r="U77" i="6"/>
  <c r="U72" i="6"/>
  <c r="G73" i="6"/>
  <c r="G74" i="6"/>
  <c r="G75" i="6"/>
  <c r="G76" i="6"/>
  <c r="G77" i="6"/>
  <c r="G72" i="6"/>
  <c r="F73" i="6"/>
  <c r="F74" i="6"/>
  <c r="F75" i="6"/>
  <c r="F76" i="6"/>
  <c r="F77" i="6"/>
  <c r="F72" i="6"/>
  <c r="AQ4" i="6"/>
  <c r="AR4" i="6"/>
  <c r="AQ5" i="6"/>
  <c r="AR5" i="6"/>
  <c r="AQ6" i="6"/>
  <c r="AR6" i="6"/>
  <c r="AQ7" i="6"/>
  <c r="AR7" i="6"/>
  <c r="AQ8" i="6"/>
  <c r="AR8" i="6"/>
  <c r="AQ9" i="6"/>
  <c r="AR9" i="6"/>
  <c r="AQ10" i="6"/>
  <c r="AR10" i="6"/>
  <c r="AQ11" i="6"/>
  <c r="AR11" i="6"/>
  <c r="AQ12" i="6"/>
  <c r="AR12" i="6"/>
  <c r="AQ13" i="6"/>
  <c r="AR13" i="6"/>
  <c r="AQ14" i="6"/>
  <c r="AR14" i="6"/>
  <c r="AQ15" i="6"/>
  <c r="AR15" i="6"/>
  <c r="AQ16" i="6"/>
  <c r="AR16" i="6"/>
  <c r="AQ17" i="6"/>
  <c r="AR17" i="6"/>
  <c r="AQ18" i="6"/>
  <c r="AR18" i="6"/>
  <c r="AQ19" i="6"/>
  <c r="AR19" i="6"/>
  <c r="AQ20" i="6"/>
  <c r="AR20" i="6"/>
  <c r="AQ21" i="6"/>
  <c r="AR21" i="6"/>
  <c r="AQ22" i="6"/>
  <c r="AR22" i="6"/>
  <c r="AQ23" i="6"/>
  <c r="AR23" i="6"/>
  <c r="AR3" i="6"/>
  <c r="AQ3" i="6"/>
  <c r="Y5" i="6"/>
  <c r="Z5" i="6" s="1"/>
  <c r="Y4" i="6"/>
  <c r="Z4" i="6" s="1"/>
  <c r="E29" i="6"/>
  <c r="M4" i="6"/>
  <c r="M5" i="6"/>
  <c r="M6" i="6"/>
  <c r="M7" i="6"/>
  <c r="M8" i="6"/>
  <c r="M9" i="6"/>
  <c r="L5" i="6"/>
  <c r="L6" i="6"/>
  <c r="L7" i="6"/>
  <c r="L8" i="6"/>
  <c r="L9" i="6"/>
  <c r="L4" i="6"/>
  <c r="I5" i="6"/>
  <c r="I6" i="6"/>
  <c r="I7" i="6"/>
  <c r="I8" i="6"/>
  <c r="I9" i="6"/>
  <c r="I4" i="6"/>
  <c r="H99" i="6"/>
  <c r="N72" i="6"/>
  <c r="H72" i="6"/>
  <c r="D25" i="6"/>
  <c r="J15" i="6"/>
  <c r="AH4" i="6"/>
  <c r="AN102" i="6" l="1"/>
  <c r="I99" i="6"/>
  <c r="K100" i="6"/>
  <c r="H104" i="6"/>
  <c r="M72" i="6"/>
  <c r="P73" i="6" s="1"/>
  <c r="Q73" i="6"/>
  <c r="AI4" i="6"/>
  <c r="AA4" i="6"/>
  <c r="AA5" i="6"/>
  <c r="E25" i="6"/>
  <c r="K4" i="6"/>
  <c r="K8" i="6"/>
  <c r="K7" i="6"/>
  <c r="K5" i="6"/>
  <c r="K9" i="6"/>
  <c r="K6" i="6"/>
  <c r="J4" i="6"/>
  <c r="J6" i="6"/>
  <c r="J8" i="6"/>
  <c r="J7" i="6"/>
  <c r="J9" i="6"/>
  <c r="J5" i="6"/>
  <c r="K99" i="6" l="1"/>
  <c r="I104" i="6"/>
</calcChain>
</file>

<file path=xl/sharedStrings.xml><?xml version="1.0" encoding="utf-8"?>
<sst xmlns="http://schemas.openxmlformats.org/spreadsheetml/2006/main" count="28800" uniqueCount="110">
  <si>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</si>
  <si>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</si>
  <si>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</si>
  <si>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</si>
  <si>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</si>
  <si>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</si>
  <si>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</si>
  <si>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</si>
  <si>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</si>
  <si>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</si>
  <si>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</si>
  <si>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</si>
  <si>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</si>
  <si>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</si>
  <si>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</si>
  <si>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</si>
  <si>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</si>
  <si>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</si>
  <si>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</si>
  <si>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</si>
  <si>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</si>
  <si>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</si>
  <si>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</si>
  <si>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</si>
  <si>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</si>
  <si>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</si>
  <si>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</si>
  <si>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</si>
  <si>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</si>
  <si>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</si>
  <si>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</si>
  <si>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</si>
  <si>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</si>
  <si>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</si>
  <si>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</si>
  <si>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</si>
  <si>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</si>
  <si>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</si>
  <si>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</si>
  <si>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</si>
  <si>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</si>
  <si>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</si>
  <si>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</si>
  <si>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</si>
  <si>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</si>
  <si>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</si>
  <si>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</si>
  <si>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</si>
  <si>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</si>
  <si>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</si>
  <si>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</si>
  <si>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Without_Max</t>
  </si>
  <si>
    <t>Sum of Target Income</t>
  </si>
  <si>
    <t>Target</t>
  </si>
  <si>
    <t>Sum of Counts</t>
  </si>
  <si>
    <t>Sum of Counts2</t>
  </si>
  <si>
    <t>Count</t>
  </si>
  <si>
    <t>Count%</t>
  </si>
  <si>
    <t>Àverage</t>
  </si>
  <si>
    <t>Sum of operating profit</t>
  </si>
  <si>
    <t xml:space="preserve"> </t>
  </si>
  <si>
    <t>Country</t>
  </si>
  <si>
    <t>Egypt</t>
  </si>
  <si>
    <t>USA</t>
  </si>
  <si>
    <t>Russia</t>
  </si>
  <si>
    <t>United Kingdom</t>
  </si>
  <si>
    <t>Brazil</t>
  </si>
  <si>
    <t>Canada</t>
  </si>
  <si>
    <t>Geographically space</t>
  </si>
  <si>
    <t>Sum of Amount</t>
  </si>
  <si>
    <t>Sum of Amount2</t>
  </si>
  <si>
    <t>Total sales</t>
  </si>
  <si>
    <t>Sum of Target</t>
  </si>
  <si>
    <t>Remaining %</t>
  </si>
  <si>
    <t>Achieved%</t>
  </si>
  <si>
    <t>Highest Country</t>
  </si>
  <si>
    <t>Non-Highest country</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</si>
  <si>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</si>
  <si>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</si>
  <si>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</si>
  <si>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</si>
  <si>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</si>
  <si>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</si>
  <si>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</si>
  <si>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</si>
  <si>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</si>
  <si>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</si>
  <si>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</si>
  <si>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</si>
  <si>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</si>
  <si>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</si>
  <si>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</si>
  <si>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</si>
  <si>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</si>
  <si>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</si>
  <si>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</si>
  <si>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</si>
  <si>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</si>
  <si>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</si>
  <si>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</si>
  <si>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</si>
  <si>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</si>
  <si>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Actual</t>
  </si>
  <si>
    <t>Label</t>
  </si>
  <si>
    <t>Count of POS</t>
  </si>
  <si>
    <t>Count of Payment Method</t>
  </si>
  <si>
    <t>Count of Registration Status</t>
  </si>
  <si>
    <t>line</t>
  </si>
  <si>
    <t>empty circle</t>
  </si>
  <si>
    <t>Count of Delivery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</si>
</sst>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 #,##0_);_(* \(#,##0\);_(* &quot;-&quot;??_);_(@_)"/>
    <numFmt numFmtId="166" formatCode="_-&quot;₦&quot;* #,##0_-;\-&quot;₦&quot;* #,##0_-;_-&quot;₦&quot;* &quot;-&quot;??_-;_-@_-"/>
    <numFmt numFmtId="167" formatCode="0.00000"/>
  </numFmts>
  <fonts count="2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8"/>
      <color theme="0"/>
      <name val="Franklin Gothic Book"/>
      <family val="2"/>
    </font>
    <font>
      <sz val="11"/>
      <color theme="0"/>
      <name val="Franklin Gothic Book"/>
      <family val="2"/>
    </font>
    <font>
      <sz val="7"/>
      <color theme="0"/>
      <name val="Franklin Gothic Book"/>
      <family val="2"/>
    </font>
    <font>
      <sz val="11"/>
      <color theme="1"/>
      <name val="Calibri"/>
      <family val="2"/>
    </font>
    <font>
      <sz val="11"/>
      <color theme="0"/>
      <name val="Arial"/>
      <family val="2"/>
    </font>
    <font>
      <sz val="11"/>
      <color theme="1"/>
      <name val="Arial"/>
      <family val="2"/>
    </font>
    <font>
      <sz val="11"/>
      <color theme="6" tint="-0.249977111117893"/>
      <name val="Arial"/>
      <family val="2"/>
    </font>
    <font>
      <b/>
      <sz val="14"/>
      <color theme="0"/>
      <name val="Franklin Gothic Book"/>
      <family val="2"/>
    </font>
    <font>
      <sz val="9"/>
      <color theme="0"/>
      <name val="Franklin Gothic Book"/>
      <family val="2"/>
    </font>
    <font>
      <sz val="9"/>
      <color theme="1"/>
      <name val="Franklin Gothic Book"/>
    </font>
    <font>
      <sz val="72"/>
      <color theme="0"/>
      <name val="Calibri"/>
      <family val="2"/>
    </font>
    <font>
      <sz val="28"/>
      <color theme="0"/>
      <name val="Calibri"/>
      <family val="2"/>
    </font>
    <font>
      <sz val="30"/>
      <color rgb="FFC240D8"/>
      <name val="Franklin Gothic Book"/>
      <family val="2"/>
    </font>
    <font>
      <sz val="30"/>
      <color rgb="FF5A097C"/>
      <name val="Franklin Gothic Book"/>
      <family val="2"/>
    </font>
    <font>
      <sz val="30"/>
      <color rgb="FF0F11A7"/>
      <name val="Franklin Gothic Book"/>
      <family val="2"/>
    </font>
    <font>
      <sz val="30"/>
      <color rgb="FF296EFC"/>
      <name val="Franklin Gothic Book"/>
      <family val="2"/>
    </font>
    <font>
      <sz val="11"/>
      <color theme="0"/>
      <name val="Arial"/>
    </font>
    <font>
      <sz val="11"/>
      <color theme="1"/>
      <name val="Arial"/>
    </font>
    <font>
      <sz val="18"/>
      <color theme="0"/>
      <name val="Candara Light"/>
      <family val="2"/>
    </font>
    <font>
      <sz val="11"/>
      <color theme="0"/>
      <name val="Calibri"/>
      <family val="2"/>
    </font>
    <font>
      <sz val="11"/>
      <name val="Calibri"/>
      <family val="2"/>
    </font>
    <font>
      <sz val="9"/>
      <color theme="1"/>
      <name val="Franklin Gothic Book"/>
      <family val="2"/>
    </font>
  </fonts>
  <fills count="10">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4"/>
        <bgColor theme="4"/>
      </patternFill>
    </fill>
    <fill>
      <patternFill patternType="solid">
        <fgColor theme="4"/>
        <bgColor indexed="64"/>
      </patternFill>
    </fill>
    <fill>
      <patternFill patternType="solid">
        <fgColor theme="3" tint="0.39997558519241921"/>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rgb="FFFFC00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19">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3" borderId="0" xfId="0" applyFont="1" applyFill="1"/>
    <xf numFmtId="165" fontId="5" fillId="3" borderId="0" xfId="1" applyNumberFormat="1" applyFont="1" applyFill="1" applyBorder="1" applyAlignment="1">
      <alignment vertical="center"/>
    </xf>
    <xf numFmtId="0" fontId="5" fillId="3" borderId="0" xfId="0" applyFont="1" applyFill="1" applyAlignment="1">
      <alignment vertical="center"/>
    </xf>
    <xf numFmtId="9" fontId="5" fillId="3" borderId="0" xfId="2" applyFont="1" applyFill="1" applyBorder="1" applyAlignment="1">
      <alignment vertical="center"/>
    </xf>
    <xf numFmtId="0" fontId="5" fillId="3" borderId="1" xfId="0" applyFont="1" applyFill="1" applyBorder="1" applyAlignment="1">
      <alignment vertical="center"/>
    </xf>
    <xf numFmtId="165" fontId="5" fillId="3" borderId="1" xfId="1" applyNumberFormat="1" applyFont="1" applyFill="1" applyBorder="1" applyAlignment="1">
      <alignment vertical="center"/>
    </xf>
    <xf numFmtId="9" fontId="5" fillId="3" borderId="1" xfId="2" applyFont="1" applyFill="1" applyBorder="1" applyAlignment="1">
      <alignment vertical="center"/>
    </xf>
    <xf numFmtId="0" fontId="6" fillId="3" borderId="0" xfId="0" applyFont="1" applyFill="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0" fontId="6" fillId="3" borderId="17" xfId="0" applyFont="1" applyFill="1" applyBorder="1" applyAlignment="1">
      <alignment vertical="center"/>
    </xf>
    <xf numFmtId="0" fontId="6" fillId="3" borderId="16" xfId="0" applyFont="1" applyFill="1" applyBorder="1" applyAlignment="1">
      <alignment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3" xfId="0" applyFont="1" applyFill="1" applyBorder="1" applyAlignment="1">
      <alignment vertical="center"/>
    </xf>
    <xf numFmtId="0" fontId="6" fillId="3" borderId="15" xfId="0" applyFont="1" applyFill="1" applyBorder="1" applyAlignment="1">
      <alignment vertical="center"/>
    </xf>
    <xf numFmtId="0" fontId="6" fillId="3" borderId="0" xfId="0" applyFont="1" applyFill="1" applyAlignment="1">
      <alignment horizontal="left" vertical="center"/>
    </xf>
    <xf numFmtId="165" fontId="6" fillId="3" borderId="5" xfId="0" applyNumberFormat="1" applyFont="1" applyFill="1" applyBorder="1" applyAlignment="1">
      <alignment vertical="center"/>
    </xf>
    <xf numFmtId="10" fontId="6" fillId="3" borderId="6" xfId="0" applyNumberFormat="1" applyFont="1" applyFill="1" applyBorder="1" applyAlignment="1">
      <alignment vertical="center"/>
    </xf>
    <xf numFmtId="164" fontId="6" fillId="3" borderId="0" xfId="0" applyNumberFormat="1" applyFont="1" applyFill="1" applyAlignment="1">
      <alignment vertical="center"/>
    </xf>
    <xf numFmtId="10" fontId="6" fillId="3" borderId="0" xfId="0" applyNumberFormat="1" applyFont="1" applyFill="1" applyAlignment="1">
      <alignment vertical="center"/>
    </xf>
    <xf numFmtId="0" fontId="6" fillId="3" borderId="12" xfId="0" applyFont="1" applyFill="1" applyBorder="1" applyAlignment="1">
      <alignment horizontal="left" vertical="center"/>
    </xf>
    <xf numFmtId="165" fontId="6" fillId="3" borderId="4" xfId="0" applyNumberFormat="1" applyFont="1" applyFill="1" applyBorder="1" applyAlignment="1">
      <alignment vertical="center"/>
    </xf>
    <xf numFmtId="9" fontId="6" fillId="3" borderId="6" xfId="0" applyNumberFormat="1" applyFont="1" applyFill="1" applyBorder="1" applyAlignment="1">
      <alignment vertical="center"/>
    </xf>
    <xf numFmtId="165" fontId="6" fillId="3" borderId="2" xfId="1" applyNumberFormat="1" applyFont="1" applyFill="1" applyBorder="1" applyAlignment="1">
      <alignment vertical="center"/>
    </xf>
    <xf numFmtId="9" fontId="6" fillId="3" borderId="2" xfId="2" applyFont="1" applyFill="1" applyBorder="1" applyAlignment="1">
      <alignment vertical="center"/>
    </xf>
    <xf numFmtId="165" fontId="6" fillId="3" borderId="0" xfId="0" applyNumberFormat="1" applyFont="1" applyFill="1" applyAlignment="1">
      <alignment vertical="center"/>
    </xf>
    <xf numFmtId="9" fontId="6" fillId="3" borderId="0" xfId="2" applyFont="1" applyFill="1" applyBorder="1"/>
    <xf numFmtId="9" fontId="6" fillId="3" borderId="0" xfId="2" applyFont="1" applyFill="1" applyBorder="1" applyAlignment="1">
      <alignment vertical="center"/>
    </xf>
    <xf numFmtId="0" fontId="6" fillId="3" borderId="0" xfId="0" applyFont="1" applyFill="1" applyAlignment="1">
      <alignment horizontal="left" vertical="center" indent="1"/>
    </xf>
    <xf numFmtId="10" fontId="6" fillId="3" borderId="8" xfId="0" applyNumberFormat="1" applyFont="1" applyFill="1" applyBorder="1" applyAlignment="1">
      <alignment vertical="center"/>
    </xf>
    <xf numFmtId="0" fontId="6" fillId="3" borderId="14" xfId="0" applyFont="1" applyFill="1" applyBorder="1" applyAlignment="1">
      <alignment horizontal="left" vertical="center"/>
    </xf>
    <xf numFmtId="165" fontId="6" fillId="3" borderId="7" xfId="0" applyNumberFormat="1" applyFont="1" applyFill="1" applyBorder="1" applyAlignment="1">
      <alignment vertical="center"/>
    </xf>
    <xf numFmtId="9" fontId="6" fillId="3" borderId="8" xfId="0" applyNumberFormat="1" applyFont="1" applyFill="1" applyBorder="1" applyAlignment="1">
      <alignment vertical="center"/>
    </xf>
    <xf numFmtId="0" fontId="6" fillId="3" borderId="3" xfId="0" applyFont="1" applyFill="1" applyBorder="1" applyAlignment="1">
      <alignment horizontal="left" vertical="center"/>
    </xf>
    <xf numFmtId="165" fontId="6" fillId="3" borderId="9" xfId="0" applyNumberFormat="1" applyFont="1" applyFill="1" applyBorder="1" applyAlignment="1">
      <alignment vertical="center"/>
    </xf>
    <xf numFmtId="10" fontId="6" fillId="3" borderId="11" xfId="0" applyNumberFormat="1" applyFont="1" applyFill="1" applyBorder="1" applyAlignment="1">
      <alignment vertical="center"/>
    </xf>
    <xf numFmtId="0" fontId="6" fillId="3" borderId="0" xfId="0" applyFont="1" applyFill="1"/>
    <xf numFmtId="0" fontId="6" fillId="3" borderId="9" xfId="0" applyFont="1" applyFill="1" applyBorder="1" applyAlignment="1">
      <alignment vertical="center"/>
    </xf>
    <xf numFmtId="0" fontId="6" fillId="3" borderId="10" xfId="0" applyFont="1" applyFill="1" applyBorder="1" applyAlignment="1">
      <alignment vertical="center"/>
    </xf>
    <xf numFmtId="0" fontId="6" fillId="3" borderId="11" xfId="0" applyFont="1" applyFill="1" applyBorder="1" applyAlignment="1">
      <alignment vertical="center"/>
    </xf>
    <xf numFmtId="165" fontId="6" fillId="3" borderId="12" xfId="0" applyNumberFormat="1" applyFont="1" applyFill="1" applyBorder="1" applyAlignment="1">
      <alignment vertical="center"/>
    </xf>
    <xf numFmtId="165" fontId="6" fillId="3" borderId="0" xfId="1" applyNumberFormat="1" applyFont="1" applyFill="1" applyBorder="1"/>
    <xf numFmtId="0" fontId="6" fillId="3" borderId="13" xfId="0" applyFont="1" applyFill="1" applyBorder="1" applyAlignment="1">
      <alignment horizontal="left" vertical="center"/>
    </xf>
    <xf numFmtId="165" fontId="6" fillId="3" borderId="13" xfId="0" applyNumberFormat="1" applyFont="1" applyFill="1" applyBorder="1" applyAlignment="1">
      <alignment vertical="center"/>
    </xf>
    <xf numFmtId="0" fontId="6" fillId="3" borderId="10" xfId="0" applyFont="1" applyFill="1" applyBorder="1"/>
    <xf numFmtId="0" fontId="6" fillId="3" borderId="16" xfId="0" applyFont="1" applyFill="1" applyBorder="1" applyAlignment="1">
      <alignment horizontal="left" vertical="center"/>
    </xf>
    <xf numFmtId="165" fontId="6" fillId="3" borderId="10" xfId="0" applyNumberFormat="1" applyFont="1" applyFill="1" applyBorder="1" applyAlignment="1">
      <alignment vertical="center"/>
    </xf>
    <xf numFmtId="9" fontId="6" fillId="3" borderId="0" xfId="2" applyFont="1" applyFill="1"/>
    <xf numFmtId="9" fontId="6" fillId="3" borderId="0" xfId="2" applyFont="1" applyFill="1" applyAlignment="1">
      <alignment vertical="center"/>
    </xf>
    <xf numFmtId="0" fontId="6" fillId="3" borderId="4" xfId="0" applyFont="1" applyFill="1" applyBorder="1"/>
    <xf numFmtId="0" fontId="6" fillId="3" borderId="5" xfId="0" applyFont="1" applyFill="1" applyBorder="1"/>
    <xf numFmtId="165" fontId="6" fillId="3" borderId="14" xfId="0" applyNumberFormat="1" applyFont="1" applyFill="1" applyBorder="1" applyAlignment="1">
      <alignment vertical="center"/>
    </xf>
    <xf numFmtId="165" fontId="6" fillId="3" borderId="6" xfId="0" applyNumberFormat="1" applyFont="1" applyFill="1" applyBorder="1" applyAlignment="1">
      <alignment vertical="center"/>
    </xf>
    <xf numFmtId="165" fontId="6" fillId="3" borderId="8" xfId="0" applyNumberFormat="1" applyFont="1" applyFill="1" applyBorder="1" applyAlignment="1">
      <alignment vertical="center"/>
    </xf>
    <xf numFmtId="165" fontId="6" fillId="3" borderId="11" xfId="0" applyNumberFormat="1" applyFont="1" applyFill="1" applyBorder="1" applyAlignment="1">
      <alignment vertical="center"/>
    </xf>
    <xf numFmtId="0" fontId="7" fillId="3" borderId="0" xfId="0" applyFont="1" applyFill="1" applyAlignment="1">
      <alignment vertical="center"/>
    </xf>
    <xf numFmtId="165" fontId="7" fillId="3" borderId="18" xfId="1" applyNumberFormat="1" applyFont="1" applyFill="1" applyBorder="1" applyAlignment="1">
      <alignment vertical="center"/>
    </xf>
    <xf numFmtId="9" fontId="7" fillId="3" borderId="19" xfId="2" applyFont="1" applyFill="1" applyBorder="1" applyAlignment="1">
      <alignment vertical="center"/>
    </xf>
    <xf numFmtId="165" fontId="7" fillId="3" borderId="20" xfId="1" applyNumberFormat="1" applyFont="1" applyFill="1" applyBorder="1" applyAlignment="1">
      <alignment vertical="center"/>
    </xf>
    <xf numFmtId="9" fontId="7" fillId="3" borderId="21" xfId="2" applyFont="1" applyFill="1" applyBorder="1" applyAlignment="1">
      <alignment vertical="center"/>
    </xf>
    <xf numFmtId="165" fontId="7" fillId="3" borderId="22" xfId="1" applyNumberFormat="1" applyFont="1" applyFill="1" applyBorder="1" applyAlignment="1">
      <alignment vertical="center"/>
    </xf>
    <xf numFmtId="9" fontId="7" fillId="3" borderId="23" xfId="2" applyFont="1" applyFill="1" applyBorder="1" applyAlignment="1">
      <alignment vertical="center"/>
    </xf>
    <xf numFmtId="0" fontId="6" fillId="3" borderId="6" xfId="0" applyFont="1" applyFill="1" applyBorder="1" applyAlignment="1">
      <alignment horizontal="left" vertical="center"/>
    </xf>
    <xf numFmtId="0" fontId="6" fillId="3" borderId="11" xfId="0" applyFont="1" applyFill="1" applyBorder="1" applyAlignment="1">
      <alignment horizontal="left" vertical="center"/>
    </xf>
    <xf numFmtId="0" fontId="8" fillId="3" borderId="0" xfId="0" applyFont="1" applyFill="1"/>
    <xf numFmtId="0" fontId="2" fillId="4" borderId="0" xfId="0" applyFont="1" applyFill="1" applyAlignment="1">
      <alignment horizontal="left" vertical="center"/>
    </xf>
    <xf numFmtId="0" fontId="9" fillId="4"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165" fontId="9" fillId="4" borderId="0" xfId="1" applyNumberFormat="1" applyFont="1" applyFill="1" applyAlignment="1">
      <alignment horizontal="center" vertical="center"/>
    </xf>
    <xf numFmtId="165" fontId="11" fillId="0" borderId="0" xfId="1" applyNumberFormat="1" applyFont="1" applyAlignment="1">
      <alignment horizontal="center" vertical="center"/>
    </xf>
    <xf numFmtId="165" fontId="10" fillId="0" borderId="0" xfId="1" applyNumberFormat="1" applyFont="1" applyAlignment="1">
      <alignment horizontal="center" vertical="center"/>
    </xf>
    <xf numFmtId="165" fontId="0" fillId="0" borderId="0" xfId="1" applyNumberFormat="1" applyFont="1" applyAlignment="1">
      <alignment horizontal="center" vertical="center"/>
    </xf>
    <xf numFmtId="0" fontId="0" fillId="0" borderId="0" xfId="0" pivotButton="1"/>
    <xf numFmtId="10" fontId="0" fillId="0" borderId="0" xfId="0" applyNumberFormat="1"/>
    <xf numFmtId="0" fontId="13" fillId="3" borderId="0" xfId="0" applyFont="1" applyFill="1" applyAlignment="1">
      <alignment vertical="center"/>
    </xf>
    <xf numFmtId="9" fontId="13" fillId="3" borderId="0" xfId="2" applyFont="1" applyFill="1" applyAlignment="1">
      <alignment vertical="center"/>
    </xf>
    <xf numFmtId="166" fontId="6" fillId="3" borderId="0" xfId="1" applyNumberFormat="1" applyFont="1" applyFill="1" applyAlignment="1">
      <alignment vertical="center"/>
    </xf>
    <xf numFmtId="0" fontId="6" fillId="5" borderId="2" xfId="0" applyFont="1" applyFill="1" applyBorder="1" applyAlignment="1">
      <alignment vertical="center"/>
    </xf>
    <xf numFmtId="167" fontId="6" fillId="3" borderId="0" xfId="0" applyNumberFormat="1" applyFont="1" applyFill="1" applyAlignment="1">
      <alignment vertical="center"/>
    </xf>
    <xf numFmtId="0" fontId="0" fillId="6" borderId="0" xfId="0" applyFill="1"/>
    <xf numFmtId="165" fontId="13" fillId="3" borderId="0" xfId="1" applyNumberFormat="1" applyFont="1" applyFill="1" applyAlignment="1">
      <alignment vertical="center"/>
    </xf>
    <xf numFmtId="0" fontId="14" fillId="0" borderId="24" xfId="0" applyFont="1" applyBorder="1" applyAlignment="1">
      <alignment horizontal="left"/>
    </xf>
    <xf numFmtId="0" fontId="15" fillId="3" borderId="0" xfId="0" applyFont="1" applyFill="1" applyAlignment="1">
      <alignment vertical="center"/>
    </xf>
    <xf numFmtId="0" fontId="16" fillId="3" borderId="0" xfId="0" applyFont="1" applyFill="1" applyAlignment="1">
      <alignment vertical="center"/>
    </xf>
    <xf numFmtId="0" fontId="17" fillId="3" borderId="2" xfId="0" applyFont="1" applyFill="1" applyBorder="1" applyAlignment="1">
      <alignment vertical="center"/>
    </xf>
    <xf numFmtId="0" fontId="18" fillId="3" borderId="25" xfId="0" applyFont="1" applyFill="1" applyBorder="1" applyAlignment="1">
      <alignment vertical="center"/>
    </xf>
    <xf numFmtId="0" fontId="19" fillId="3" borderId="2" xfId="0" applyFont="1" applyFill="1" applyBorder="1" applyAlignment="1">
      <alignment vertical="center"/>
    </xf>
    <xf numFmtId="0" fontId="20" fillId="3" borderId="2" xfId="0" applyFont="1" applyFill="1" applyBorder="1" applyAlignment="1">
      <alignment vertical="center"/>
    </xf>
    <xf numFmtId="0" fontId="22" fillId="0" borderId="0" xfId="0" applyFont="1" applyAlignment="1">
      <alignment horizontal="center" vertical="center"/>
    </xf>
    <xf numFmtId="0" fontId="21" fillId="7" borderId="0" xfId="0" applyFont="1" applyFill="1" applyAlignment="1">
      <alignment horizontal="left" vertical="center"/>
    </xf>
    <xf numFmtId="0" fontId="6" fillId="5" borderId="0" xfId="0" applyFont="1" applyFill="1" applyAlignment="1">
      <alignment vertical="center"/>
    </xf>
    <xf numFmtId="165" fontId="6" fillId="3" borderId="0" xfId="1" applyNumberFormat="1" applyFont="1" applyFill="1" applyAlignment="1">
      <alignment vertical="center"/>
    </xf>
    <xf numFmtId="9" fontId="6" fillId="3" borderId="0" xfId="0" applyNumberFormat="1" applyFont="1" applyFill="1" applyAlignment="1">
      <alignment vertical="center"/>
    </xf>
    <xf numFmtId="0" fontId="12" fillId="3" borderId="0" xfId="0" applyFont="1" applyFill="1" applyAlignment="1">
      <alignment horizontal="center" vertical="center"/>
    </xf>
    <xf numFmtId="0" fontId="0" fillId="0" borderId="0" xfId="0" applyNumberFormat="1"/>
    <xf numFmtId="0" fontId="23" fillId="3" borderId="0" xfId="0" applyFont="1" applyFill="1"/>
    <xf numFmtId="0" fontId="24" fillId="3" borderId="0" xfId="0" applyFont="1" applyFill="1"/>
    <xf numFmtId="0" fontId="6" fillId="8" borderId="0" xfId="0" applyFont="1" applyFill="1" applyAlignment="1">
      <alignment vertical="center"/>
    </xf>
    <xf numFmtId="0" fontId="6" fillId="9" borderId="2" xfId="0" applyFont="1" applyFill="1" applyBorder="1" applyAlignment="1">
      <alignment vertical="center"/>
    </xf>
    <xf numFmtId="0" fontId="24" fillId="9" borderId="2" xfId="0" applyFont="1" applyFill="1" applyBorder="1" applyAlignment="1">
      <alignment vertical="center"/>
    </xf>
    <xf numFmtId="0" fontId="25" fillId="9" borderId="2" xfId="0" applyFont="1" applyFill="1" applyBorder="1" applyAlignment="1">
      <alignment vertical="center"/>
    </xf>
    <xf numFmtId="165" fontId="26" fillId="0" borderId="0" xfId="0" applyNumberFormat="1" applyFont="1"/>
    <xf numFmtId="10" fontId="26" fillId="0" borderId="0" xfId="0" applyNumberFormat="1" applyFont="1"/>
    <xf numFmtId="0" fontId="26" fillId="0" borderId="0" xfId="0" applyFont="1" applyAlignment="1">
      <alignment horizontal="left"/>
    </xf>
    <xf numFmtId="165" fontId="0" fillId="0" borderId="0" xfId="1" applyNumberFormat="1" applyFont="1"/>
    <xf numFmtId="1" fontId="0" fillId="0" borderId="0" xfId="0" applyNumberFormat="1"/>
  </cellXfs>
  <cellStyles count="3">
    <cellStyle name="Comma" xfId="1" builtinId="3"/>
    <cellStyle name="Normal" xfId="0" builtinId="0"/>
    <cellStyle name="Percent" xfId="2" builtinId="5"/>
  </cellStyles>
  <dxfs count="328">
    <dxf>
      <numFmt numFmtId="1" formatCode="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numFmt numFmtId="14" formatCode="0.0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numFmt numFmtId="14" formatCode="0.00%"/>
    </dxf>
    <dxf>
      <numFmt numFmtId="13"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numFmt numFmtId="14" formatCode="0.0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numFmt numFmtId="164" formatCode="_(* #,##0.00_);_(* \(#,##0.0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numFmt numFmtId="14" formatCode="0.0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_(* \(#,##0\);_(* &quot;-&quot;??_);_(@_)"/>
    </dxf>
    <dxf>
      <fill>
        <patternFill>
          <bgColor theme="1"/>
        </patternFill>
      </fill>
    </dxf>
    <dxf>
      <fill>
        <patternFill>
          <bgColor theme="1"/>
        </patternFill>
      </fill>
    </dxf>
    <dxf>
      <fill>
        <patternFill>
          <bgColor theme="1"/>
        </patternFill>
      </fill>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numFmt numFmtId="164" formatCode="_(* #,##0.00_);_(* \(#,##0.0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font>
        <name val="Franklin Gothic Book"/>
        <family val="2"/>
        <scheme val="none"/>
      </font>
    </dxf>
    <dxf>
      <numFmt numFmtId="165" formatCode="_(* #,##0_);_(* \(#,##0\);_(* &quot;-&quot;??_);_(@_)"/>
    </dxf>
    <dxf>
      <font>
        <sz val="9"/>
      </font>
    </dxf>
    <dxf>
      <font>
        <sz val="9"/>
      </font>
    </dxf>
    <dxf>
      <font>
        <name val="Franklin Gothic Book"/>
        <scheme val="none"/>
      </font>
    </dxf>
    <dxf>
      <font>
        <name val="Franklin Gothic Book"/>
        <scheme val="none"/>
      </font>
    </dxf>
    <dxf>
      <numFmt numFmtId="14" formatCode="0.00%"/>
    </dxf>
    <dxf>
      <numFmt numFmtId="165" formatCode="_(* #,##0_);_(* \(#,##0\);_(* &quot;-&quot;??_);_(@_)"/>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435CC773-FF0C-4604-92FE-A73C58D0832D}">
      <tableStyleElement type="headerRow" dxfId="327"/>
      <tableStyleElement type="firstRowStripe" dxfId="326"/>
      <tableStyleElement type="secondRowStripe" dxfId="325"/>
    </tableStyle>
    <tableStyle name="PivotStyleMedium4 2" table="0" count="13" xr9:uid="{FB926C91-FE76-4EA3-9571-7594AA2C6406}">
      <tableStyleElement type="wholeTable" dxfId="324"/>
      <tableStyleElement type="headerRow" dxfId="323"/>
      <tableStyleElement type="totalRow" dxfId="322"/>
      <tableStyleElement type="firstRowStripe" dxfId="321"/>
      <tableStyleElement type="firstColumnStripe" dxfId="320"/>
      <tableStyleElement type="firstHeaderCell" dxfId="319"/>
      <tableStyleElement type="firstSubtotalRow" dxfId="318"/>
      <tableStyleElement type="secondSubtotalRow" dxfId="317"/>
      <tableStyleElement type="firstColumnSubheading" dxfId="316"/>
      <tableStyleElement type="firstRowSubheading" dxfId="315"/>
      <tableStyleElement type="secondRowSubheading" dxfId="314"/>
      <tableStyleElement type="pageFieldLabels" dxfId="313"/>
      <tableStyleElement type="pageFieldValues" dxfId="312"/>
    </tableStyle>
    <tableStyle name="SlicerStyleDark3 2" pivot="0" table="0" count="10" xr9:uid="{121FABF3-A958-D640-8CBA-0DEC14FEA7B5}">
      <tableStyleElement type="wholeTable" dxfId="311"/>
      <tableStyleElement type="headerRow" dxfId="310"/>
    </tableStyle>
  </tableStyles>
  <colors>
    <mruColors>
      <color rgb="FF00F1DF"/>
      <color rgb="FF9947F7"/>
      <color rgb="FF194AFE"/>
      <color rgb="FF0F8B6D"/>
      <color rgb="FF119F7D"/>
      <color rgb="FF31832D"/>
      <color rgb="FFDC25FA"/>
      <color rgb="FFC23FD8"/>
      <color rgb="FF0F11A7"/>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16000">
                  <a:srgbClr val="100D83"/>
                </a:gs>
                <a:gs pos="0">
                  <a:srgbClr val="100D83"/>
                </a:gs>
                <a:gs pos="87000">
                  <a:srgbClr val="7417BD"/>
                </a:gs>
              </a:gsLst>
              <a:path path="circle">
                <a:fillToRect l="100000" t="100000"/>
              </a:path>
              <a:tileRect r="-100000" b="-100000"/>
            </a:gradFill>
            <a:ln w="12700">
              <a:solidFill>
                <a:srgbClr val="100D83"/>
              </a:solidFill>
            </a:ln>
            <a:effectLst>
              <a:outerShdw blurRad="254000" sx="109000" sy="109000" algn="ctr" rotWithShape="0">
                <a:srgbClr val="7417BD">
                  <a:alpha val="80000"/>
                </a:srgbClr>
              </a:outerShdw>
            </a:effectLst>
          </c:spPr>
          <c:invertIfNegative val="0"/>
          <c:dLbls>
            <c:dLbl>
              <c:idx val="0"/>
              <c:tx>
                <c:rich>
                  <a:bodyPr/>
                  <a:lstStyle/>
                  <a:p>
                    <a:fld id="{2C8223A1-3A5C-4BFE-BBC2-631C21CBC12F}"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7B30-4693-8396-11CF09C0F4E6}"/>
                </c:ext>
              </c:extLst>
            </c:dLbl>
            <c:dLbl>
              <c:idx val="1"/>
              <c:tx>
                <c:rich>
                  <a:bodyPr/>
                  <a:lstStyle/>
                  <a:p>
                    <a:fld id="{99244272-83E5-4625-8190-9B3F4D964A07}"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B30-4693-8396-11CF09C0F4E6}"/>
                </c:ext>
              </c:extLst>
            </c:dLbl>
            <c:dLbl>
              <c:idx val="2"/>
              <c:tx>
                <c:rich>
                  <a:bodyPr/>
                  <a:lstStyle/>
                  <a:p>
                    <a:fld id="{C9AF3CDB-B548-4509-BE09-D112F425EC71}"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B30-4693-8396-11CF09C0F4E6}"/>
                </c:ext>
              </c:extLst>
            </c:dLbl>
            <c:dLbl>
              <c:idx val="3"/>
              <c:tx>
                <c:rich>
                  <a:bodyPr/>
                  <a:lstStyle/>
                  <a:p>
                    <a:fld id="{7AAE21DB-1162-42B2-B5B0-1D495A066E49}"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B30-4693-8396-11CF09C0F4E6}"/>
                </c:ext>
              </c:extLst>
            </c:dLbl>
            <c:dLbl>
              <c:idx val="4"/>
              <c:tx>
                <c:rich>
                  <a:bodyPr/>
                  <a:lstStyle/>
                  <a:p>
                    <a:fld id="{A0B4AE8B-9A11-4928-8C29-93B3EA98B457}"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B30-4693-8396-11CF09C0F4E6}"/>
                </c:ext>
              </c:extLst>
            </c:dLbl>
            <c:dLbl>
              <c:idx val="5"/>
              <c:tx>
                <c:rich>
                  <a:bodyPr/>
                  <a:lstStyle/>
                  <a:p>
                    <a:fld id="{D7364B53-3DAC-4BD8-AF74-FD3934D306F1}"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B30-4693-8396-11CF09C0F4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table'!$G$4:$G$9</c:f>
              <c:numCache>
                <c:formatCode>General</c:formatCode>
                <c:ptCount val="6"/>
                <c:pt idx="0">
                  <c:v>1</c:v>
                </c:pt>
                <c:pt idx="1">
                  <c:v>7</c:v>
                </c:pt>
                <c:pt idx="2">
                  <c:v>4</c:v>
                </c:pt>
                <c:pt idx="3">
                  <c:v>2</c:v>
                </c:pt>
                <c:pt idx="4">
                  <c:v>6</c:v>
                </c:pt>
                <c:pt idx="5">
                  <c:v>5</c:v>
                </c:pt>
              </c:numCache>
            </c:numRef>
          </c:xVal>
          <c:yVal>
            <c:numRef>
              <c:f>'Pivot table'!$H$4:$H$9</c:f>
              <c:numCache>
                <c:formatCode>General</c:formatCode>
                <c:ptCount val="6"/>
                <c:pt idx="0">
                  <c:v>3</c:v>
                </c:pt>
                <c:pt idx="1">
                  <c:v>2</c:v>
                </c:pt>
                <c:pt idx="2">
                  <c:v>1</c:v>
                </c:pt>
                <c:pt idx="3">
                  <c:v>8</c:v>
                </c:pt>
                <c:pt idx="4">
                  <c:v>6</c:v>
                </c:pt>
                <c:pt idx="5">
                  <c:v>9</c:v>
                </c:pt>
              </c:numCache>
            </c:numRef>
          </c:yVal>
          <c:bubbleSize>
            <c:numRef>
              <c:f>'Pivot table'!$I$4:$I$9</c:f>
              <c:numCache>
                <c:formatCode>_(* #,##0_);_(* \(#,##0\);_(* "-"??_);_(@_)</c:formatCode>
                <c:ptCount val="6"/>
                <c:pt idx="0">
                  <c:v>177100</c:v>
                </c:pt>
                <c:pt idx="1">
                  <c:v>182598.13500000007</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 table'!$K$4:$K$9</c15:f>
                <c15:dlblRangeCache>
                  <c:ptCount val="6"/>
                  <c:pt idx="0">
                    <c:v> 177,100 </c:v>
                  </c:pt>
                  <c:pt idx="1">
                    <c:v>  </c:v>
                  </c:pt>
                  <c:pt idx="2">
                    <c:v> 61,204 </c:v>
                  </c:pt>
                  <c:pt idx="3">
                    <c:v> 157,387 </c:v>
                  </c:pt>
                  <c:pt idx="4">
                    <c:v> 77,422 </c:v>
                  </c:pt>
                  <c:pt idx="5">
                    <c:v> 117,541 </c:v>
                  </c:pt>
                </c15:dlblRangeCache>
              </c15:datalabelsRange>
            </c:ext>
            <c:ext xmlns:c16="http://schemas.microsoft.com/office/drawing/2014/chart" uri="{C3380CC4-5D6E-409C-BE32-E72D297353CC}">
              <c16:uniqueId val="{00000000-7B30-4693-8396-11CF09C0F4E6}"/>
            </c:ext>
          </c:extLst>
        </c:ser>
        <c:ser>
          <c:idx val="1"/>
          <c:order val="1"/>
          <c:tx>
            <c:v>Max</c:v>
          </c:tx>
          <c:spPr>
            <a:gradFill>
              <a:gsLst>
                <a:gs pos="16000">
                  <a:srgbClr val="100D83"/>
                </a:gs>
                <a:gs pos="0">
                  <a:srgbClr val="100D83"/>
                </a:gs>
                <a:gs pos="87000">
                  <a:srgbClr val="7417BD"/>
                </a:gs>
              </a:gsLst>
              <a:path path="circle">
                <a:fillToRect l="100000" t="100000"/>
              </a:path>
            </a:gradFill>
            <a:ln w="25400">
              <a:noFill/>
            </a:ln>
            <a:effectLst/>
          </c:spPr>
          <c:invertIfNegative val="0"/>
          <c:dPt>
            <c:idx val="1"/>
            <c:invertIfNegative val="0"/>
            <c:bubble3D val="0"/>
            <c:spPr>
              <a:gradFill>
                <a:gsLst>
                  <a:gs pos="16000">
                    <a:srgbClr val="100D83"/>
                  </a:gs>
                  <a:gs pos="0">
                    <a:srgbClr val="100D83"/>
                  </a:gs>
                  <a:gs pos="87000">
                    <a:srgbClr val="7417BD"/>
                  </a:gs>
                </a:gsLst>
                <a:path path="circle">
                  <a:fillToRect l="100000" t="100000"/>
                </a:path>
              </a:gradFill>
              <a:ln w="25400">
                <a:noFill/>
              </a:ln>
              <a:effectLst>
                <a:outerShdw blurRad="152400" sx="105000" sy="105000" algn="ctr" rotWithShape="0">
                  <a:srgbClr val="DD115E">
                    <a:alpha val="88000"/>
                  </a:srgbClr>
                </a:outerShdw>
              </a:effectLst>
            </c:spPr>
            <c:extLst>
              <c:ext xmlns:c16="http://schemas.microsoft.com/office/drawing/2014/chart" uri="{C3380CC4-5D6E-409C-BE32-E72D297353CC}">
                <c16:uniqueId val="{00000004-7B30-4693-8396-11CF09C0F4E6}"/>
              </c:ext>
            </c:extLst>
          </c:dPt>
          <c:dLbls>
            <c:dLbl>
              <c:idx val="0"/>
              <c:tx>
                <c:rich>
                  <a:bodyPr/>
                  <a:lstStyle/>
                  <a:p>
                    <a:fld id="{87B14BC2-D41B-4B87-9C30-BCEE891D4677}"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B30-4693-8396-11CF09C0F4E6}"/>
                </c:ext>
              </c:extLst>
            </c:dLbl>
            <c:dLbl>
              <c:idx val="1"/>
              <c:tx>
                <c:rich>
                  <a:bodyPr/>
                  <a:lstStyle/>
                  <a:p>
                    <a:fld id="{91E92F9A-B99E-4A61-B0A6-3F841517A5D1}"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B30-4693-8396-11CF09C0F4E6}"/>
                </c:ext>
              </c:extLst>
            </c:dLbl>
            <c:dLbl>
              <c:idx val="2"/>
              <c:tx>
                <c:rich>
                  <a:bodyPr/>
                  <a:lstStyle/>
                  <a:p>
                    <a:fld id="{51C0CCAD-C375-4815-B713-29935DF0B18F}"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B30-4693-8396-11CF09C0F4E6}"/>
                </c:ext>
              </c:extLst>
            </c:dLbl>
            <c:dLbl>
              <c:idx val="3"/>
              <c:tx>
                <c:rich>
                  <a:bodyPr/>
                  <a:lstStyle/>
                  <a:p>
                    <a:fld id="{F98F5310-1E98-40C5-A375-A036D12FF289}"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B30-4693-8396-11CF09C0F4E6}"/>
                </c:ext>
              </c:extLst>
            </c:dLbl>
            <c:dLbl>
              <c:idx val="4"/>
              <c:tx>
                <c:rich>
                  <a:bodyPr/>
                  <a:lstStyle/>
                  <a:p>
                    <a:fld id="{C1663E41-DE66-4D5B-A2A5-BA33E0765A81}"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B30-4693-8396-11CF09C0F4E6}"/>
                </c:ext>
              </c:extLst>
            </c:dLbl>
            <c:dLbl>
              <c:idx val="5"/>
              <c:tx>
                <c:rich>
                  <a:bodyPr/>
                  <a:lstStyle/>
                  <a:p>
                    <a:fld id="{859E5F87-5CA6-4CEE-B2C9-8F17918BC63D}"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B30-4693-8396-11CF09C0F4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table'!$G$4:$G$9</c:f>
              <c:numCache>
                <c:formatCode>General</c:formatCode>
                <c:ptCount val="6"/>
                <c:pt idx="0">
                  <c:v>1</c:v>
                </c:pt>
                <c:pt idx="1">
                  <c:v>7</c:v>
                </c:pt>
                <c:pt idx="2">
                  <c:v>4</c:v>
                </c:pt>
                <c:pt idx="3">
                  <c:v>2</c:v>
                </c:pt>
                <c:pt idx="4">
                  <c:v>6</c:v>
                </c:pt>
                <c:pt idx="5">
                  <c:v>5</c:v>
                </c:pt>
              </c:numCache>
            </c:numRef>
          </c:xVal>
          <c:yVal>
            <c:numRef>
              <c:f>'Pivot table'!$H$4:$H$9</c:f>
              <c:numCache>
                <c:formatCode>General</c:formatCode>
                <c:ptCount val="6"/>
                <c:pt idx="0">
                  <c:v>3</c:v>
                </c:pt>
                <c:pt idx="1">
                  <c:v>2</c:v>
                </c:pt>
                <c:pt idx="2">
                  <c:v>1</c:v>
                </c:pt>
                <c:pt idx="3">
                  <c:v>8</c:v>
                </c:pt>
                <c:pt idx="4">
                  <c:v>6</c:v>
                </c:pt>
                <c:pt idx="5">
                  <c:v>9</c:v>
                </c:pt>
              </c:numCache>
            </c:numRef>
          </c:yVal>
          <c:bubbleSize>
            <c:numRef>
              <c:f>'Pivot table'!$J$4:$J$9</c:f>
              <c:numCache>
                <c:formatCode>_(* #,##0_);_(* \(#,##0\);_(* "-"??_);_(@_)</c:formatCode>
                <c:ptCount val="6"/>
                <c:pt idx="0">
                  <c:v>0</c:v>
                </c:pt>
                <c:pt idx="1">
                  <c:v>182598.13500000007</c:v>
                </c:pt>
                <c:pt idx="2">
                  <c:v>0</c:v>
                </c:pt>
                <c:pt idx="3">
                  <c:v>0</c:v>
                </c:pt>
                <c:pt idx="4">
                  <c:v>0</c:v>
                </c:pt>
                <c:pt idx="5">
                  <c:v>0</c:v>
                </c:pt>
              </c:numCache>
            </c:numRef>
          </c:bubbleSize>
          <c:bubble3D val="0"/>
          <c:extLst>
            <c:ext xmlns:c15="http://schemas.microsoft.com/office/drawing/2012/chart" uri="{02D57815-91ED-43cb-92C2-25804820EDAC}">
              <c15:datalabelsRange>
                <c15:f>'Pivot table'!$J$4:$J$9</c15:f>
                <c15:dlblRangeCache>
                  <c:ptCount val="6"/>
                  <c:pt idx="0">
                    <c:v>  </c:v>
                  </c:pt>
                  <c:pt idx="1">
                    <c:v> 182,598 </c:v>
                  </c:pt>
                  <c:pt idx="2">
                    <c:v>  </c:v>
                  </c:pt>
                  <c:pt idx="3">
                    <c:v>  </c:v>
                  </c:pt>
                  <c:pt idx="4">
                    <c:v>  </c:v>
                  </c:pt>
                  <c:pt idx="5">
                    <c:v>  </c:v>
                  </c:pt>
                </c15:dlblRangeCache>
              </c15:datalabelsRange>
            </c:ext>
            <c:ext xmlns:c16="http://schemas.microsoft.com/office/drawing/2014/chart" uri="{C3380CC4-5D6E-409C-BE32-E72D297353CC}">
              <c16:uniqueId val="{00000002-7B30-4693-8396-11CF09C0F4E6}"/>
            </c:ext>
          </c:extLst>
        </c:ser>
        <c:dLbls>
          <c:showLegendKey val="0"/>
          <c:showVal val="0"/>
          <c:showCatName val="0"/>
          <c:showSerName val="0"/>
          <c:showPercent val="0"/>
          <c:showBubbleSize val="0"/>
        </c:dLbls>
        <c:bubbleScale val="70"/>
        <c:showNegBubbles val="0"/>
        <c:axId val="1248166160"/>
        <c:axId val="1251850880"/>
      </c:bubbleChart>
      <c:valAx>
        <c:axId val="1248166160"/>
        <c:scaling>
          <c:orientation val="minMax"/>
          <c:max val="10"/>
          <c:min val="0"/>
        </c:scaling>
        <c:delete val="1"/>
        <c:axPos val="b"/>
        <c:numFmt formatCode="General" sourceLinked="1"/>
        <c:majorTickMark val="none"/>
        <c:minorTickMark val="none"/>
        <c:tickLblPos val="nextTo"/>
        <c:crossAx val="1251850880"/>
        <c:crosses val="autoZero"/>
        <c:crossBetween val="midCat"/>
        <c:majorUnit val="1"/>
      </c:valAx>
      <c:valAx>
        <c:axId val="1251850880"/>
        <c:scaling>
          <c:orientation val="minMax"/>
          <c:max val="10"/>
          <c:min val="0"/>
        </c:scaling>
        <c:delete val="1"/>
        <c:axPos val="l"/>
        <c:numFmt formatCode="General" sourceLinked="1"/>
        <c:majorTickMark val="none"/>
        <c:minorTickMark val="none"/>
        <c:tickLblPos val="nextTo"/>
        <c:crossAx val="124816616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gradFill flip="none" rotWithShape="1">
              <a:gsLst>
                <a:gs pos="0">
                  <a:srgbClr val="DC25FA"/>
                </a:gs>
                <a:gs pos="59000">
                  <a:srgbClr val="9947F7"/>
                </a:gs>
              </a:gsLst>
              <a:path path="circle">
                <a:fillToRect l="100000" t="100000"/>
              </a:path>
              <a:tileRect r="-100000" b="-100000"/>
            </a:gradFill>
            <a:ln w="95250">
              <a:solidFill>
                <a:schemeClr val="tx1"/>
              </a:solidFill>
            </a:ln>
          </c:spPr>
          <c:dPt>
            <c:idx val="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1-0AE0-4AFC-9486-149AB1F5178D}"/>
              </c:ext>
            </c:extLst>
          </c:dPt>
          <c:dPt>
            <c:idx val="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3-0AE0-4AFC-9486-149AB1F5178D}"/>
              </c:ext>
            </c:extLst>
          </c:dPt>
          <c:dPt>
            <c:idx val="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5-0AE0-4AFC-9486-149AB1F5178D}"/>
              </c:ext>
            </c:extLst>
          </c:dPt>
          <c:dPt>
            <c:idx val="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7-0AE0-4AFC-9486-149AB1F5178D}"/>
              </c:ext>
            </c:extLst>
          </c:dPt>
          <c:dPt>
            <c:idx val="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9-0AE0-4AFC-9486-149AB1F5178D}"/>
              </c:ext>
            </c:extLst>
          </c:dPt>
          <c:dPt>
            <c:idx val="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B-0AE0-4AFC-9486-149AB1F5178D}"/>
              </c:ext>
            </c:extLst>
          </c:dPt>
          <c:dPt>
            <c:idx val="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D-0AE0-4AFC-9486-149AB1F5178D}"/>
              </c:ext>
            </c:extLst>
          </c:dPt>
          <c:dPt>
            <c:idx val="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F-0AE0-4AFC-9486-149AB1F5178D}"/>
              </c:ext>
            </c:extLst>
          </c:dPt>
          <c:dPt>
            <c:idx val="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1-0AE0-4AFC-9486-149AB1F5178D}"/>
              </c:ext>
            </c:extLst>
          </c:dPt>
          <c:dPt>
            <c:idx val="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3-0AE0-4AFC-9486-149AB1F5178D}"/>
              </c:ext>
            </c:extLst>
          </c:dPt>
          <c:dPt>
            <c:idx val="1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5-0AE0-4AFC-9486-149AB1F5178D}"/>
              </c:ext>
            </c:extLst>
          </c:dPt>
          <c:dPt>
            <c:idx val="1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7-0AE0-4AFC-9486-149AB1F5178D}"/>
              </c:ext>
            </c:extLst>
          </c:dPt>
          <c:dPt>
            <c:idx val="1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9-0AE0-4AFC-9486-149AB1F5178D}"/>
              </c:ext>
            </c:extLst>
          </c:dPt>
          <c:dPt>
            <c:idx val="1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B-0AE0-4AFC-9486-149AB1F5178D}"/>
              </c:ext>
            </c:extLst>
          </c:dPt>
          <c:dPt>
            <c:idx val="1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D-0AE0-4AFC-9486-149AB1F5178D}"/>
              </c:ext>
            </c:extLst>
          </c:dPt>
          <c:dPt>
            <c:idx val="1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F-0AE0-4AFC-9486-149AB1F5178D}"/>
              </c:ext>
            </c:extLst>
          </c:dPt>
          <c:dPt>
            <c:idx val="1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1-0AE0-4AFC-9486-149AB1F5178D}"/>
              </c:ext>
            </c:extLst>
          </c:dPt>
          <c:dPt>
            <c:idx val="1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3-0AE0-4AFC-9486-149AB1F5178D}"/>
              </c:ext>
            </c:extLst>
          </c:dPt>
          <c:dPt>
            <c:idx val="1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5-0AE0-4AFC-9486-149AB1F5178D}"/>
              </c:ext>
            </c:extLst>
          </c:dPt>
          <c:dPt>
            <c:idx val="1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7-0AE0-4AFC-9486-149AB1F5178D}"/>
              </c:ext>
            </c:extLst>
          </c:dPt>
          <c:dPt>
            <c:idx val="2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9-0AE0-4AFC-9486-149AB1F5178D}"/>
              </c:ext>
            </c:extLst>
          </c:dPt>
          <c:dPt>
            <c:idx val="2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B-0AE0-4AFC-9486-149AB1F5178D}"/>
              </c:ext>
            </c:extLst>
          </c:dPt>
          <c:dPt>
            <c:idx val="2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D-0AE0-4AFC-9486-149AB1F5178D}"/>
              </c:ext>
            </c:extLst>
          </c:dPt>
          <c:dPt>
            <c:idx val="2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F-0AE0-4AFC-9486-149AB1F5178D}"/>
              </c:ext>
            </c:extLst>
          </c:dPt>
          <c:dPt>
            <c:idx val="2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1-0AE0-4AFC-9486-149AB1F5178D}"/>
              </c:ext>
            </c:extLst>
          </c:dPt>
          <c:dPt>
            <c:idx val="2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3-0AE0-4AFC-9486-149AB1F5178D}"/>
              </c:ext>
            </c:extLst>
          </c:dPt>
          <c:dPt>
            <c:idx val="2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5-0AE0-4AFC-9486-149AB1F5178D}"/>
              </c:ext>
            </c:extLst>
          </c:dPt>
          <c:dPt>
            <c:idx val="2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7-0AE0-4AFC-9486-149AB1F5178D}"/>
              </c:ext>
            </c:extLst>
          </c:dPt>
          <c:dPt>
            <c:idx val="2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9-0AE0-4AFC-9486-149AB1F5178D}"/>
              </c:ext>
            </c:extLst>
          </c:dPt>
          <c:dPt>
            <c:idx val="2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B-0AE0-4AFC-9486-149AB1F5178D}"/>
              </c:ext>
            </c:extLst>
          </c:dPt>
          <c:dPt>
            <c:idx val="3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D-0AE0-4AFC-9486-149AB1F5178D}"/>
              </c:ext>
            </c:extLst>
          </c:dPt>
          <c:dPt>
            <c:idx val="3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F-0AE0-4AFC-9486-149AB1F5178D}"/>
              </c:ext>
            </c:extLst>
          </c:dPt>
          <c:dPt>
            <c:idx val="3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1-0AE0-4AFC-9486-149AB1F5178D}"/>
              </c:ext>
            </c:extLst>
          </c:dPt>
          <c:dPt>
            <c:idx val="3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3-0AE0-4AFC-9486-149AB1F5178D}"/>
              </c:ext>
            </c:extLst>
          </c:dPt>
          <c:dPt>
            <c:idx val="3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5-0AE0-4AFC-9486-149AB1F5178D}"/>
              </c:ext>
            </c:extLst>
          </c:dPt>
          <c:dPt>
            <c:idx val="3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7-0AE0-4AFC-9486-149AB1F5178D}"/>
              </c:ext>
            </c:extLst>
          </c:dPt>
          <c:dPt>
            <c:idx val="3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9-0AE0-4AFC-9486-149AB1F5178D}"/>
              </c:ext>
            </c:extLst>
          </c:dPt>
          <c:dPt>
            <c:idx val="3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B-0AE0-4AFC-9486-149AB1F5178D}"/>
              </c:ext>
            </c:extLst>
          </c:dPt>
          <c:dPt>
            <c:idx val="3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D-0AE0-4AFC-9486-149AB1F5178D}"/>
              </c:ext>
            </c:extLst>
          </c:dPt>
          <c:dPt>
            <c:idx val="3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F-0AE0-4AFC-9486-149AB1F5178D}"/>
              </c:ext>
            </c:extLst>
          </c:dPt>
          <c:dPt>
            <c:idx val="4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1-0AE0-4AFC-9486-149AB1F5178D}"/>
              </c:ext>
            </c:extLst>
          </c:dPt>
          <c:dPt>
            <c:idx val="4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3-0AE0-4AFC-9486-149AB1F5178D}"/>
              </c:ext>
            </c:extLst>
          </c:dPt>
          <c:dPt>
            <c:idx val="4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5-0AE0-4AFC-9486-149AB1F5178D}"/>
              </c:ext>
            </c:extLst>
          </c:dPt>
          <c:dPt>
            <c:idx val="4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7-0AE0-4AFC-9486-149AB1F5178D}"/>
              </c:ext>
            </c:extLst>
          </c:dPt>
          <c:dPt>
            <c:idx val="4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9-0AE0-4AFC-9486-149AB1F5178D}"/>
              </c:ext>
            </c:extLst>
          </c:dPt>
          <c:dPt>
            <c:idx val="4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B-0AE0-4AFC-9486-149AB1F5178D}"/>
              </c:ext>
            </c:extLst>
          </c:dPt>
          <c:dPt>
            <c:idx val="4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D-0AE0-4AFC-9486-149AB1F5178D}"/>
              </c:ext>
            </c:extLst>
          </c:dPt>
          <c:dPt>
            <c:idx val="4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F-0AE0-4AFC-9486-149AB1F5178D}"/>
              </c:ext>
            </c:extLst>
          </c:dPt>
          <c:dPt>
            <c:idx val="4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1-0AE0-4AFC-9486-149AB1F5178D}"/>
              </c:ext>
            </c:extLst>
          </c:dPt>
          <c:dPt>
            <c:idx val="4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3-0AE0-4AFC-9486-149AB1F5178D}"/>
              </c:ext>
            </c:extLst>
          </c:dPt>
          <c:dPt>
            <c:idx val="5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5-0AE0-4AFC-9486-149AB1F5178D}"/>
              </c:ext>
            </c:extLst>
          </c:dPt>
          <c:dPt>
            <c:idx val="5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7-0AE0-4AFC-9486-149AB1F5178D}"/>
              </c:ext>
            </c:extLst>
          </c:dPt>
          <c:dPt>
            <c:idx val="5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9-0AE0-4AFC-9486-149AB1F5178D}"/>
              </c:ext>
            </c:extLst>
          </c:dPt>
          <c:dPt>
            <c:idx val="5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B-0AE0-4AFC-9486-149AB1F5178D}"/>
              </c:ext>
            </c:extLst>
          </c:dPt>
          <c:dPt>
            <c:idx val="5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D-0AE0-4AFC-9486-149AB1F5178D}"/>
              </c:ext>
            </c:extLst>
          </c:dPt>
          <c:dPt>
            <c:idx val="5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F-0AE0-4AFC-9486-149AB1F5178D}"/>
              </c:ext>
            </c:extLst>
          </c:dPt>
          <c:dPt>
            <c:idx val="5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71-0AE0-4AFC-9486-149AB1F5178D}"/>
              </c:ext>
            </c:extLst>
          </c:dPt>
          <c:val>
            <c:numLit>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Lit>
          </c:val>
          <c:extLst>
            <c:ext xmlns:c16="http://schemas.microsoft.com/office/drawing/2014/chart" uri="{C3380CC4-5D6E-409C-BE32-E72D297353CC}">
              <c16:uniqueId val="{00000072-0AE0-4AFC-9486-149AB1F5178D}"/>
            </c:ext>
          </c:extLst>
        </c:ser>
        <c:dLbls>
          <c:showLegendKey val="0"/>
          <c:showVal val="0"/>
          <c:showCatName val="0"/>
          <c:showSerName val="0"/>
          <c:showPercent val="0"/>
          <c:showBubbleSize val="0"/>
          <c:showLeaderLines val="1"/>
        </c:dLbls>
        <c:firstSliceAng val="0"/>
        <c:holeSize val="76"/>
      </c:doughnutChart>
      <c:doughnutChart>
        <c:varyColors val="1"/>
        <c:ser>
          <c:idx val="1"/>
          <c:order val="1"/>
          <c:tx>
            <c:v>percentage</c:v>
          </c:tx>
          <c:spPr>
            <a:ln>
              <a:solidFill>
                <a:schemeClr val="tx1"/>
              </a:solid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4-0AE0-4AFC-9486-149AB1F5178D}"/>
              </c:ext>
            </c:extLst>
          </c:dPt>
          <c:dPt>
            <c:idx val="1"/>
            <c:bubble3D val="0"/>
            <c:spPr>
              <a:solidFill>
                <a:srgbClr val="DC25FA">
                  <a:alpha val="50000"/>
                </a:srgbClr>
              </a:solidFill>
              <a:ln w="19050">
                <a:solidFill>
                  <a:schemeClr val="tx1"/>
                </a:solidFill>
              </a:ln>
              <a:effectLst/>
            </c:spPr>
            <c:extLst>
              <c:ext xmlns:c16="http://schemas.microsoft.com/office/drawing/2014/chart" uri="{C3380CC4-5D6E-409C-BE32-E72D297353CC}">
                <c16:uniqueId val="{00000076-0AE0-4AFC-9486-149AB1F5178D}"/>
              </c:ext>
            </c:extLst>
          </c:dPt>
          <c:val>
            <c:numRef>
              <c:f>'Pivot table'!$AH$4:$AI$4</c:f>
              <c:numCache>
                <c:formatCode>0%</c:formatCode>
                <c:ptCount val="2"/>
                <c:pt idx="0">
                  <c:v>0.86019029274161363</c:v>
                </c:pt>
                <c:pt idx="1">
                  <c:v>0.13980970725838637</c:v>
                </c:pt>
              </c:numCache>
            </c:numRef>
          </c:val>
          <c:extLst>
            <c:ext xmlns:c16="http://schemas.microsoft.com/office/drawing/2014/chart" uri="{C3380CC4-5D6E-409C-BE32-E72D297353CC}">
              <c16:uniqueId val="{00000077-0AE0-4AFC-9486-149AB1F5178D}"/>
            </c:ext>
          </c:extLst>
        </c:ser>
        <c:dLbls>
          <c:showLegendKey val="0"/>
          <c:showVal val="0"/>
          <c:showCatName val="0"/>
          <c:showSerName val="0"/>
          <c:showPercent val="0"/>
          <c:showBubbleSize val="0"/>
          <c:showLeaderLines val="1"/>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692127679490778E-2"/>
          <c:y val="4.2951839826839824E-2"/>
          <c:w val="0.96730787232050919"/>
          <c:h val="0.95704816017316019"/>
        </c:manualLayout>
      </c:layout>
      <c:bubbleChart>
        <c:varyColors val="0"/>
        <c:ser>
          <c:idx val="0"/>
          <c:order val="0"/>
          <c:tx>
            <c:v>Income Sources</c:v>
          </c:tx>
          <c:spPr>
            <a:gradFill flip="none" rotWithShape="1">
              <a:gsLst>
                <a:gs pos="16000">
                  <a:srgbClr val="100D83"/>
                </a:gs>
                <a:gs pos="0">
                  <a:srgbClr val="100D83"/>
                </a:gs>
                <a:gs pos="88000">
                  <a:srgbClr val="7417BD"/>
                </a:gs>
              </a:gsLst>
              <a:path path="circle">
                <a:fillToRect l="100000" t="100000"/>
              </a:path>
              <a:tileRect r="-100000" b="-100000"/>
            </a:gradFill>
            <a:ln w="12700">
              <a:noFill/>
            </a:ln>
            <a:effectLst>
              <a:outerShdw blurRad="254000" sx="109000" sy="109000" algn="ctr" rotWithShape="0">
                <a:srgbClr val="7417BD">
                  <a:alpha val="80000"/>
                </a:srgbClr>
              </a:outerShdw>
            </a:effectLst>
          </c:spPr>
          <c:invertIfNegative val="0"/>
          <c:dLbls>
            <c:dLbl>
              <c:idx val="0"/>
              <c:tx>
                <c:rich>
                  <a:bodyPr/>
                  <a:lstStyle/>
                  <a:p>
                    <a:fld id="{0F71A355-617E-474F-B5CF-7706A2767301}"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B31-485A-BC7E-6366FBBE84A6}"/>
                </c:ext>
              </c:extLst>
            </c:dLbl>
            <c:dLbl>
              <c:idx val="1"/>
              <c:layout>
                <c:manualLayout>
                  <c:x val="-7.6605509475849209E-2"/>
                  <c:y val="-1.4182559695175474E-2"/>
                </c:manualLayout>
              </c:layout>
              <c:tx>
                <c:rich>
                  <a:bodyPr/>
                  <a:lstStyle/>
                  <a:p>
                    <a:fld id="{CE8C15C9-9710-4511-A883-7722502CDAFC}"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31-485A-BC7E-6366FBBE84A6}"/>
                </c:ext>
              </c:extLst>
            </c:dLbl>
            <c:dLbl>
              <c:idx val="2"/>
              <c:layout>
                <c:manualLayout>
                  <c:x val="-6.0673944881336796E-2"/>
                  <c:y val="-1.15608025968508E-2"/>
                </c:manualLayout>
              </c:layout>
              <c:tx>
                <c:rich>
                  <a:bodyPr/>
                  <a:lstStyle/>
                  <a:p>
                    <a:fld id="{815C1B00-D888-4212-9CAB-760F0BD05E67}"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B31-485A-BC7E-6366FBBE84A6}"/>
                </c:ext>
              </c:extLst>
            </c:dLbl>
            <c:dLbl>
              <c:idx val="3"/>
              <c:tx>
                <c:rich>
                  <a:bodyPr/>
                  <a:lstStyle/>
                  <a:p>
                    <a:fld id="{1B4A0564-21A3-424F-B537-911B0D7F0414}"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B31-485A-BC7E-6366FBBE84A6}"/>
                </c:ext>
              </c:extLst>
            </c:dLbl>
            <c:dLbl>
              <c:idx val="4"/>
              <c:layout>
                <c:manualLayout>
                  <c:x val="-6.5690390828494288E-2"/>
                  <c:y val="-1.4182559695175526E-2"/>
                </c:manualLayout>
              </c:layout>
              <c:tx>
                <c:rich>
                  <a:bodyPr/>
                  <a:lstStyle/>
                  <a:p>
                    <a:fld id="{CBF655BB-B35C-4DC6-B95A-8FD7DBDBFDE4}"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B31-485A-BC7E-6366FBBE84A6}"/>
                </c:ext>
              </c:extLst>
            </c:dLbl>
            <c:dLbl>
              <c:idx val="5"/>
              <c:layout>
                <c:manualLayout>
                  <c:x val="-7.4711311677517447E-2"/>
                  <c:y val="-1.9855583573245662E-2"/>
                </c:manualLayout>
              </c:layout>
              <c:tx>
                <c:rich>
                  <a:bodyPr/>
                  <a:lstStyle/>
                  <a:p>
                    <a:fld id="{00328B9F-2F2F-43A1-8E65-863D5549914D}"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B31-485A-BC7E-6366FBBE84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table'!$G$4:$G$9</c:f>
              <c:numCache>
                <c:formatCode>General</c:formatCode>
                <c:ptCount val="6"/>
                <c:pt idx="0">
                  <c:v>1</c:v>
                </c:pt>
                <c:pt idx="1">
                  <c:v>7</c:v>
                </c:pt>
                <c:pt idx="2">
                  <c:v>4</c:v>
                </c:pt>
                <c:pt idx="3">
                  <c:v>2</c:v>
                </c:pt>
                <c:pt idx="4">
                  <c:v>6</c:v>
                </c:pt>
                <c:pt idx="5">
                  <c:v>5</c:v>
                </c:pt>
              </c:numCache>
            </c:numRef>
          </c:xVal>
          <c:yVal>
            <c:numRef>
              <c:f>'Pivot table'!$H$4:$H$9</c:f>
              <c:numCache>
                <c:formatCode>General</c:formatCode>
                <c:ptCount val="6"/>
                <c:pt idx="0">
                  <c:v>3</c:v>
                </c:pt>
                <c:pt idx="1">
                  <c:v>2</c:v>
                </c:pt>
                <c:pt idx="2">
                  <c:v>1</c:v>
                </c:pt>
                <c:pt idx="3">
                  <c:v>8</c:v>
                </c:pt>
                <c:pt idx="4">
                  <c:v>6</c:v>
                </c:pt>
                <c:pt idx="5">
                  <c:v>9</c:v>
                </c:pt>
              </c:numCache>
            </c:numRef>
          </c:yVal>
          <c:bubbleSize>
            <c:numRef>
              <c:f>'Pivot table'!$I$4:$I$9</c:f>
              <c:numCache>
                <c:formatCode>_(* #,##0_);_(* \(#,##0\);_(* "-"??_);_(@_)</c:formatCode>
                <c:ptCount val="6"/>
                <c:pt idx="0">
                  <c:v>177100</c:v>
                </c:pt>
                <c:pt idx="1">
                  <c:v>182598.13500000007</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 table'!$K$4:$K$9</c15:f>
                <c15:dlblRangeCache>
                  <c:ptCount val="6"/>
                  <c:pt idx="0">
                    <c:v> 177,100 </c:v>
                  </c:pt>
                  <c:pt idx="1">
                    <c:v>  </c:v>
                  </c:pt>
                  <c:pt idx="2">
                    <c:v> 61,204 </c:v>
                  </c:pt>
                  <c:pt idx="3">
                    <c:v> 157,387 </c:v>
                  </c:pt>
                  <c:pt idx="4">
                    <c:v> 77,422 </c:v>
                  </c:pt>
                  <c:pt idx="5">
                    <c:v> 117,541 </c:v>
                  </c:pt>
                </c15:dlblRangeCache>
              </c15:datalabelsRange>
            </c:ext>
            <c:ext xmlns:c16="http://schemas.microsoft.com/office/drawing/2014/chart" uri="{C3380CC4-5D6E-409C-BE32-E72D297353CC}">
              <c16:uniqueId val="{00000006-CB31-485A-BC7E-6366FBBE84A6}"/>
            </c:ext>
          </c:extLst>
        </c:ser>
        <c:ser>
          <c:idx val="1"/>
          <c:order val="1"/>
          <c:tx>
            <c:v>Max</c:v>
          </c:tx>
          <c:spPr>
            <a:gradFill>
              <a:gsLst>
                <a:gs pos="13000">
                  <a:srgbClr val="100D83"/>
                </a:gs>
                <a:gs pos="12000">
                  <a:srgbClr val="100D83"/>
                </a:gs>
                <a:gs pos="77000">
                  <a:srgbClr val="DD11BE"/>
                </a:gs>
              </a:gsLst>
              <a:path path="circle">
                <a:fillToRect l="100000" t="100000"/>
              </a:path>
            </a:gradFill>
            <a:ln w="25400">
              <a:noFill/>
            </a:ln>
            <a:effectLst>
              <a:outerShdw blurRad="127000" sx="102000" sy="102000" algn="ctr" rotWithShape="0">
                <a:srgbClr val="DD11BE">
                  <a:alpha val="80000"/>
                </a:srgbClr>
              </a:outerShdw>
            </a:effectLst>
          </c:spPr>
          <c:invertIfNegative val="0"/>
          <c:dPt>
            <c:idx val="1"/>
            <c:invertIfNegative val="0"/>
            <c:bubble3D val="0"/>
            <c:spPr>
              <a:gradFill>
                <a:gsLst>
                  <a:gs pos="13000">
                    <a:srgbClr val="100D83"/>
                  </a:gs>
                  <a:gs pos="12000">
                    <a:srgbClr val="100D83"/>
                  </a:gs>
                  <a:gs pos="77000">
                    <a:srgbClr val="DD11BE"/>
                  </a:gs>
                </a:gsLst>
                <a:path path="circle">
                  <a:fillToRect l="100000" t="100000"/>
                </a:path>
              </a:gradFill>
              <a:ln w="25400">
                <a:noFill/>
              </a:ln>
              <a:effectLst>
                <a:outerShdw blurRad="127000" sx="102000" sy="102000" algn="ctr" rotWithShape="0">
                  <a:srgbClr val="DD11BE">
                    <a:alpha val="80000"/>
                  </a:srgbClr>
                </a:outerShdw>
              </a:effectLst>
            </c:spPr>
            <c:extLst>
              <c:ext xmlns:c16="http://schemas.microsoft.com/office/drawing/2014/chart" uri="{C3380CC4-5D6E-409C-BE32-E72D297353CC}">
                <c16:uniqueId val="{00000008-CB31-485A-BC7E-6366FBBE84A6}"/>
              </c:ext>
            </c:extLst>
          </c:dPt>
          <c:dPt>
            <c:idx val="5"/>
            <c:invertIfNegative val="0"/>
            <c:bubble3D val="0"/>
            <c:spPr>
              <a:gradFill>
                <a:gsLst>
                  <a:gs pos="13000">
                    <a:srgbClr val="100D83"/>
                  </a:gs>
                  <a:gs pos="12000">
                    <a:srgbClr val="100D83"/>
                  </a:gs>
                  <a:gs pos="54000">
                    <a:srgbClr val="DD11BE"/>
                  </a:gs>
                </a:gsLst>
                <a:path path="circle">
                  <a:fillToRect l="100000" t="100000"/>
                </a:path>
              </a:gradFill>
              <a:ln w="25400">
                <a:noFill/>
              </a:ln>
              <a:effectLst>
                <a:outerShdw blurRad="127000" sx="102000" sy="102000" algn="ctr" rotWithShape="0">
                  <a:srgbClr val="DD11BE">
                    <a:alpha val="80000"/>
                  </a:srgbClr>
                </a:outerShdw>
              </a:effectLst>
            </c:spPr>
            <c:extLst>
              <c:ext xmlns:c16="http://schemas.microsoft.com/office/drawing/2014/chart" uri="{C3380CC4-5D6E-409C-BE32-E72D297353CC}">
                <c16:uniqueId val="{0000000D-CB31-485A-BC7E-6366FBBE84A6}"/>
              </c:ext>
            </c:extLst>
          </c:dPt>
          <c:dLbls>
            <c:dLbl>
              <c:idx val="0"/>
              <c:tx>
                <c:rich>
                  <a:bodyPr/>
                  <a:lstStyle/>
                  <a:p>
                    <a:fld id="{93CB910F-0468-4830-9ACA-CA91A590F0A5}"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B31-485A-BC7E-6366FBBE84A6}"/>
                </c:ext>
              </c:extLst>
            </c:dLbl>
            <c:dLbl>
              <c:idx val="1"/>
              <c:tx>
                <c:rich>
                  <a:bodyPr/>
                  <a:lstStyle/>
                  <a:p>
                    <a:fld id="{B740385F-2D31-495B-9D63-5D44E507F7E0}"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B31-485A-BC7E-6366FBBE84A6}"/>
                </c:ext>
              </c:extLst>
            </c:dLbl>
            <c:dLbl>
              <c:idx val="2"/>
              <c:tx>
                <c:rich>
                  <a:bodyPr/>
                  <a:lstStyle/>
                  <a:p>
                    <a:fld id="{5EEC5594-34EC-40DD-B3FC-98B1215505E4}"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B31-485A-BC7E-6366FBBE84A6}"/>
                </c:ext>
              </c:extLst>
            </c:dLbl>
            <c:dLbl>
              <c:idx val="3"/>
              <c:tx>
                <c:rich>
                  <a:bodyPr/>
                  <a:lstStyle/>
                  <a:p>
                    <a:fld id="{390B3DA2-C5ED-4A9C-A5AA-E54ED9586FBF}"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B31-485A-BC7E-6366FBBE84A6}"/>
                </c:ext>
              </c:extLst>
            </c:dLbl>
            <c:dLbl>
              <c:idx val="4"/>
              <c:tx>
                <c:rich>
                  <a:bodyPr/>
                  <a:lstStyle/>
                  <a:p>
                    <a:fld id="{17A9DFE1-F314-48A1-A173-67BD151D979E}"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B31-485A-BC7E-6366FBBE84A6}"/>
                </c:ext>
              </c:extLst>
            </c:dLbl>
            <c:dLbl>
              <c:idx val="5"/>
              <c:tx>
                <c:rich>
                  <a:bodyPr/>
                  <a:lstStyle/>
                  <a:p>
                    <a:fld id="{4D80ADFA-8BF6-4EAC-9F37-816448670E57}"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B31-485A-BC7E-6366FBBE84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table'!$G$4:$G$9</c:f>
              <c:numCache>
                <c:formatCode>General</c:formatCode>
                <c:ptCount val="6"/>
                <c:pt idx="0">
                  <c:v>1</c:v>
                </c:pt>
                <c:pt idx="1">
                  <c:v>7</c:v>
                </c:pt>
                <c:pt idx="2">
                  <c:v>4</c:v>
                </c:pt>
                <c:pt idx="3">
                  <c:v>2</c:v>
                </c:pt>
                <c:pt idx="4">
                  <c:v>6</c:v>
                </c:pt>
                <c:pt idx="5">
                  <c:v>5</c:v>
                </c:pt>
              </c:numCache>
            </c:numRef>
          </c:xVal>
          <c:yVal>
            <c:numRef>
              <c:f>'Pivot table'!$H$4:$H$9</c:f>
              <c:numCache>
                <c:formatCode>General</c:formatCode>
                <c:ptCount val="6"/>
                <c:pt idx="0">
                  <c:v>3</c:v>
                </c:pt>
                <c:pt idx="1">
                  <c:v>2</c:v>
                </c:pt>
                <c:pt idx="2">
                  <c:v>1</c:v>
                </c:pt>
                <c:pt idx="3">
                  <c:v>8</c:v>
                </c:pt>
                <c:pt idx="4">
                  <c:v>6</c:v>
                </c:pt>
                <c:pt idx="5">
                  <c:v>9</c:v>
                </c:pt>
              </c:numCache>
            </c:numRef>
          </c:yVal>
          <c:bubbleSize>
            <c:numRef>
              <c:f>'Pivot table'!$J$4:$J$9</c:f>
              <c:numCache>
                <c:formatCode>_(* #,##0_);_(* \(#,##0\);_(* "-"??_);_(@_)</c:formatCode>
                <c:ptCount val="6"/>
                <c:pt idx="0">
                  <c:v>0</c:v>
                </c:pt>
                <c:pt idx="1">
                  <c:v>182598.13500000007</c:v>
                </c:pt>
                <c:pt idx="2">
                  <c:v>0</c:v>
                </c:pt>
                <c:pt idx="3">
                  <c:v>0</c:v>
                </c:pt>
                <c:pt idx="4">
                  <c:v>0</c:v>
                </c:pt>
                <c:pt idx="5">
                  <c:v>0</c:v>
                </c:pt>
              </c:numCache>
            </c:numRef>
          </c:bubbleSize>
          <c:bubble3D val="0"/>
          <c:extLst>
            <c:ext xmlns:c15="http://schemas.microsoft.com/office/drawing/2012/chart" uri="{02D57815-91ED-43cb-92C2-25804820EDAC}">
              <c15:datalabelsRange>
                <c15:f>'Pivot table'!$J$4:$J$9</c15:f>
                <c15:dlblRangeCache>
                  <c:ptCount val="6"/>
                  <c:pt idx="0">
                    <c:v>  </c:v>
                  </c:pt>
                  <c:pt idx="1">
                    <c:v> 182,598 </c:v>
                  </c:pt>
                  <c:pt idx="2">
                    <c:v>  </c:v>
                  </c:pt>
                  <c:pt idx="3">
                    <c:v>  </c:v>
                  </c:pt>
                  <c:pt idx="4">
                    <c:v>  </c:v>
                  </c:pt>
                  <c:pt idx="5">
                    <c:v>  </c:v>
                  </c:pt>
                </c15:dlblRangeCache>
              </c15:datalabelsRange>
            </c:ext>
            <c:ext xmlns:c16="http://schemas.microsoft.com/office/drawing/2014/chart" uri="{C3380CC4-5D6E-409C-BE32-E72D297353CC}">
              <c16:uniqueId val="{0000000E-CB31-485A-BC7E-6366FBBE84A6}"/>
            </c:ext>
          </c:extLst>
        </c:ser>
        <c:dLbls>
          <c:showLegendKey val="0"/>
          <c:showVal val="0"/>
          <c:showCatName val="0"/>
          <c:showSerName val="0"/>
          <c:showPercent val="0"/>
          <c:showBubbleSize val="0"/>
        </c:dLbls>
        <c:bubbleScale val="70"/>
        <c:showNegBubbles val="0"/>
        <c:axId val="1248166160"/>
        <c:axId val="1251850880"/>
      </c:bubbleChart>
      <c:valAx>
        <c:axId val="1248166160"/>
        <c:scaling>
          <c:orientation val="minMax"/>
          <c:max val="10"/>
          <c:min val="0"/>
        </c:scaling>
        <c:delete val="1"/>
        <c:axPos val="b"/>
        <c:numFmt formatCode="General" sourceLinked="1"/>
        <c:majorTickMark val="none"/>
        <c:minorTickMark val="none"/>
        <c:tickLblPos val="nextTo"/>
        <c:crossAx val="1251850880"/>
        <c:crosses val="autoZero"/>
        <c:crossBetween val="midCat"/>
        <c:majorUnit val="1"/>
      </c:valAx>
      <c:valAx>
        <c:axId val="1251850880"/>
        <c:scaling>
          <c:orientation val="minMax"/>
          <c:max val="10"/>
          <c:min val="0"/>
        </c:scaling>
        <c:delete val="1"/>
        <c:axPos val="l"/>
        <c:numFmt formatCode="General" sourceLinked="1"/>
        <c:majorTickMark val="none"/>
        <c:minorTickMark val="none"/>
        <c:tickLblPos val="nextTo"/>
        <c:crossAx val="124816616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tx1"/>
              </a:gs>
              <a:gs pos="36000">
                <a:srgbClr val="0070C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tx1"/>
              </a:gs>
              <a:gs pos="36000">
                <a:srgbClr val="0070C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88000">
                <a:schemeClr val="tx1"/>
              </a:gs>
              <a:gs pos="2000">
                <a:srgbClr val="0070C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table'!$C$28</c:f>
              <c:strCache>
                <c:ptCount val="1"/>
                <c:pt idx="0">
                  <c:v>Sum of Income</c:v>
                </c:pt>
              </c:strCache>
            </c:strRef>
          </c:tx>
          <c:spPr>
            <a:solidFill>
              <a:schemeClr val="accent1"/>
            </a:solidFill>
            <a:ln>
              <a:noFill/>
            </a:ln>
            <a:effectLst/>
          </c:spPr>
          <c:cat>
            <c:strRef>
              <c:f>'Pivot table'!$B$29:$B$41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table'!$C$29:$C$41</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C5D8-488B-B6C8-D34567EC4345}"/>
            </c:ext>
          </c:extLst>
        </c:ser>
        <c:ser>
          <c:idx val="1"/>
          <c:order val="1"/>
          <c:tx>
            <c:strRef>
              <c:f>'Pivot table'!$D$28</c:f>
              <c:strCache>
                <c:ptCount val="1"/>
                <c:pt idx="0">
                  <c:v>Sum of Income2</c:v>
                </c:pt>
              </c:strCache>
            </c:strRef>
          </c:tx>
          <c:spPr>
            <a:gradFill>
              <a:gsLst>
                <a:gs pos="88000">
                  <a:schemeClr val="tx1"/>
                </a:gs>
                <a:gs pos="2000">
                  <a:srgbClr val="0070C0"/>
                </a:gs>
              </a:gsLst>
              <a:lin ang="5400000" scaled="1"/>
            </a:gradFill>
            <a:ln>
              <a:noFill/>
            </a:ln>
            <a:effectLst/>
          </c:spPr>
          <c:cat>
            <c:strRef>
              <c:f>'Pivot table'!$B$29:$B$41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table'!$D$29:$D$41</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C5D8-488B-B6C8-D34567EC4345}"/>
            </c:ext>
          </c:extLst>
        </c:ser>
        <c:dLbls>
          <c:showLegendKey val="0"/>
          <c:showVal val="0"/>
          <c:showCatName val="0"/>
          <c:showSerName val="0"/>
          <c:showPercent val="0"/>
          <c:showBubbleSize val="0"/>
        </c:dLbls>
        <c:axId val="434451168"/>
        <c:axId val="53827216"/>
      </c:areaChart>
      <c:catAx>
        <c:axId val="43445116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NG"/>
          </a:p>
        </c:txPr>
        <c:crossAx val="53827216"/>
        <c:crosses val="autoZero"/>
        <c:auto val="1"/>
        <c:lblAlgn val="ctr"/>
        <c:lblOffset val="100"/>
        <c:noMultiLvlLbl val="0"/>
      </c:catAx>
      <c:valAx>
        <c:axId val="53827216"/>
        <c:scaling>
          <c:orientation val="minMax"/>
        </c:scaling>
        <c:delete val="1"/>
        <c:axPos val="l"/>
        <c:numFmt formatCode="_(* #,##0_);_(* \(#,##0\);_(* &quot;-&quot;??_);_(@_)" sourceLinked="1"/>
        <c:majorTickMark val="none"/>
        <c:minorTickMark val="none"/>
        <c:tickLblPos val="nextTo"/>
        <c:crossAx val="434451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2000">
                <a:srgbClr val="C240D8"/>
              </a:gs>
              <a:gs pos="22000">
                <a:srgbClr val="9BF8F2"/>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Franklin Gothic Book" panose="020B050302010202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table'!$I$14</c:f>
              <c:strCache>
                <c:ptCount val="1"/>
                <c:pt idx="0">
                  <c:v>Total</c:v>
                </c:pt>
              </c:strCache>
            </c:strRef>
          </c:tx>
          <c:spPr>
            <a:gradFill flip="none" rotWithShape="1">
              <a:gsLst>
                <a:gs pos="52000">
                  <a:srgbClr val="C240D8"/>
                </a:gs>
                <a:gs pos="22000">
                  <a:srgbClr val="9BF8F2"/>
                </a:gs>
              </a:gsLst>
              <a:path path="circle">
                <a:fillToRect l="100000" t="100000"/>
              </a:path>
              <a:tileRect r="-100000" b="-100000"/>
            </a:gradFill>
            <a:ln>
              <a:noFill/>
            </a:ln>
            <a:effectLst/>
          </c:spPr>
          <c:invertIfNegative val="0"/>
          <c:cat>
            <c:strRef>
              <c:f>'Pivot table'!$H$15:$H$27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table'!$I$15:$I$27</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9108-4B6F-9DEF-87E794E6C434}"/>
            </c:ext>
          </c:extLst>
        </c:ser>
        <c:dLbls>
          <c:showLegendKey val="0"/>
          <c:showVal val="0"/>
          <c:showCatName val="0"/>
          <c:showSerName val="0"/>
          <c:showPercent val="0"/>
          <c:showBubbleSize val="0"/>
        </c:dLbls>
        <c:gapWidth val="230"/>
        <c:axId val="678616816"/>
        <c:axId val="526538720"/>
      </c:barChart>
      <c:catAx>
        <c:axId val="67861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Franklin Gothic Book" panose="020B0503020102020204" pitchFamily="34" charset="0"/>
                <a:ea typeface="+mn-ea"/>
                <a:cs typeface="+mn-cs"/>
              </a:defRPr>
            </a:pPr>
            <a:endParaRPr lang="en-NG"/>
          </a:p>
        </c:txPr>
        <c:crossAx val="526538720"/>
        <c:crosses val="autoZero"/>
        <c:auto val="1"/>
        <c:lblAlgn val="ctr"/>
        <c:lblOffset val="100"/>
        <c:noMultiLvlLbl val="0"/>
      </c:catAx>
      <c:valAx>
        <c:axId val="526538720"/>
        <c:scaling>
          <c:orientation val="minMax"/>
        </c:scaling>
        <c:delete val="1"/>
        <c:axPos val="b"/>
        <c:numFmt formatCode="_(* #,##0_);_(* \(#,##0\);_(* &quot;-&quot;??_);_(@_)" sourceLinked="1"/>
        <c:majorTickMark val="none"/>
        <c:minorTickMark val="none"/>
        <c:tickLblPos val="nextTo"/>
        <c:crossAx val="67861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solidFill>
            <a:schemeClr val="bg1"/>
          </a:solidFill>
          <a:latin typeface="Franklin Gothic Book" panose="020B05030201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table!PivotTable6</c:name>
    <c:fmtId val="2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rgbClr val="9BF8F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w="19050">
            <a:solidFill>
              <a:sysClr val="windowText" lastClr="000000"/>
            </a:solidFill>
          </a:ln>
          <a:effectLst/>
        </c:spPr>
      </c:pivotFmt>
      <c:pivotFmt>
        <c:idx val="17"/>
        <c:spPr>
          <a:solidFill>
            <a:srgbClr val="9BF8F2"/>
          </a:solidFill>
          <a:ln w="19050">
            <a:solidFill>
              <a:sysClr val="windowText" lastClr="000000"/>
            </a:solidFill>
          </a:ln>
          <a:effectLst/>
        </c:spPr>
      </c:pivotFmt>
    </c:pivotFmts>
    <c:plotArea>
      <c:layout/>
      <c:doughnutChart>
        <c:varyColors val="1"/>
        <c:ser>
          <c:idx val="0"/>
          <c:order val="0"/>
          <c:tx>
            <c:strRef>
              <c:f>'Pivot table'!$V$3</c:f>
              <c:strCache>
                <c:ptCount val="1"/>
                <c:pt idx="0">
                  <c:v>Sum of Income</c:v>
                </c:pt>
              </c:strCache>
            </c:strRef>
          </c:tx>
          <c:spPr>
            <a:ln>
              <a:solidFill>
                <a:schemeClr val="tx1"/>
              </a:solidFill>
            </a:ln>
          </c:spPr>
          <c:dPt>
            <c:idx val="0"/>
            <c:bubble3D val="0"/>
            <c:spPr>
              <a:solidFill>
                <a:srgbClr val="0070C0"/>
              </a:solidFill>
              <a:ln w="19050">
                <a:solidFill>
                  <a:schemeClr val="tx1"/>
                </a:solidFill>
              </a:ln>
              <a:effectLst/>
            </c:spPr>
            <c:extLst>
              <c:ext xmlns:c16="http://schemas.microsoft.com/office/drawing/2014/chart" uri="{C3380CC4-5D6E-409C-BE32-E72D297353CC}">
                <c16:uniqueId val="{00000001-BAC0-4567-A15C-9B106B8CD18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BAC0-4567-A15C-9B106B8CD189}"/>
              </c:ext>
            </c:extLst>
          </c:dPt>
          <c:cat>
            <c:strRef>
              <c:f>'Pivot table'!$U$4:$U$6</c:f>
              <c:strCache>
                <c:ptCount val="2"/>
                <c:pt idx="0">
                  <c:v>B2B</c:v>
                </c:pt>
                <c:pt idx="1">
                  <c:v>B2C</c:v>
                </c:pt>
              </c:strCache>
            </c:strRef>
          </c:cat>
          <c:val>
            <c:numRef>
              <c:f>'Pivot table'!$V$4:$V$6</c:f>
              <c:numCache>
                <c:formatCode>_(* #,##0_);_(* \(#,##0\);_(* "-"??_);_(@_)</c:formatCode>
                <c:ptCount val="2"/>
                <c:pt idx="0">
                  <c:v>261479.2175</c:v>
                </c:pt>
                <c:pt idx="1">
                  <c:v>511773.11500000011</c:v>
                </c:pt>
              </c:numCache>
            </c:numRef>
          </c:val>
          <c:extLst>
            <c:ext xmlns:c16="http://schemas.microsoft.com/office/drawing/2014/chart" uri="{C3380CC4-5D6E-409C-BE32-E72D297353CC}">
              <c16:uniqueId val="{00000004-BAC0-4567-A15C-9B106B8CD189}"/>
            </c:ext>
          </c:extLst>
        </c:ser>
        <c:ser>
          <c:idx val="1"/>
          <c:order val="1"/>
          <c:tx>
            <c:strRef>
              <c:f>'Pivot table'!$W$3</c:f>
              <c:strCache>
                <c:ptCount val="1"/>
                <c:pt idx="0">
                  <c:v>Sum of Income2</c:v>
                </c:pt>
              </c:strCache>
            </c:strRef>
          </c:tx>
          <c:spPr>
            <a:solidFill>
              <a:srgbClr val="9BF8F2"/>
            </a:solidFill>
            <a:ln>
              <a:solidFill>
                <a:sysClr val="windowText" lastClr="000000"/>
              </a:solidFill>
            </a:ln>
          </c:spPr>
          <c:dPt>
            <c:idx val="0"/>
            <c:bubble3D val="0"/>
            <c:spPr>
              <a:solidFill>
                <a:srgbClr val="0070C0"/>
              </a:solidFill>
              <a:ln w="19050">
                <a:solidFill>
                  <a:sysClr val="windowText" lastClr="000000"/>
                </a:solidFill>
              </a:ln>
              <a:effectLst/>
            </c:spPr>
            <c:extLst>
              <c:ext xmlns:c16="http://schemas.microsoft.com/office/drawing/2014/chart" uri="{C3380CC4-5D6E-409C-BE32-E72D297353CC}">
                <c16:uniqueId val="{00000006-BAC0-4567-A15C-9B106B8CD189}"/>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8-BAC0-4567-A15C-9B106B8CD189}"/>
              </c:ext>
            </c:extLst>
          </c:dPt>
          <c:cat>
            <c:strRef>
              <c:f>'Pivot table'!$U$4:$U$6</c:f>
              <c:strCache>
                <c:ptCount val="2"/>
                <c:pt idx="0">
                  <c:v>B2B</c:v>
                </c:pt>
                <c:pt idx="1">
                  <c:v>B2C</c:v>
                </c:pt>
              </c:strCache>
            </c:strRef>
          </c:cat>
          <c:val>
            <c:numRef>
              <c:f>'Pivot table'!$W$4:$W$6</c:f>
              <c:numCache>
                <c:formatCode>0%</c:formatCode>
                <c:ptCount val="2"/>
                <c:pt idx="0">
                  <c:v>0.33815509699739565</c:v>
                </c:pt>
                <c:pt idx="1">
                  <c:v>0.66184490300260423</c:v>
                </c:pt>
              </c:numCache>
            </c:numRef>
          </c:val>
          <c:extLst>
            <c:ext xmlns:c16="http://schemas.microsoft.com/office/drawing/2014/chart" uri="{C3380CC4-5D6E-409C-BE32-E72D297353CC}">
              <c16:uniqueId val="{00000009-BAC0-4567-A15C-9B106B8CD1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3DBE-49E7-ADC8-95DAEB965B94}"/>
              </c:ext>
            </c:extLst>
          </c:dPt>
          <c:dPt>
            <c:idx val="1"/>
            <c:bubble3D val="0"/>
            <c:spPr>
              <a:gradFill flip="none" rotWithShape="1">
                <a:gsLst>
                  <a:gs pos="63000">
                    <a:srgbClr val="9BF8F2"/>
                  </a:gs>
                  <a:gs pos="23000">
                    <a:schemeClr val="accent5">
                      <a:lumMod val="75000"/>
                    </a:schemeClr>
                  </a:gs>
                </a:gsLst>
                <a:lin ang="5400000" scaled="1"/>
                <a:tileRect/>
              </a:gradFill>
              <a:ln w="19050">
                <a:noFill/>
              </a:ln>
              <a:effectLst/>
            </c:spPr>
            <c:extLst>
              <c:ext xmlns:c16="http://schemas.microsoft.com/office/drawing/2014/chart" uri="{C3380CC4-5D6E-409C-BE32-E72D297353CC}">
                <c16:uniqueId val="{00000003-3DBE-49E7-ADC8-95DAEB965B94}"/>
              </c:ext>
            </c:extLst>
          </c:dPt>
          <c:cat>
            <c:strRef>
              <c:f>'Pivot table'!$M$71:$N$71</c:f>
              <c:strCache>
                <c:ptCount val="2"/>
                <c:pt idx="0">
                  <c:v>Remaining %</c:v>
                </c:pt>
                <c:pt idx="1">
                  <c:v>Achieved%</c:v>
                </c:pt>
              </c:strCache>
            </c:strRef>
          </c:cat>
          <c:val>
            <c:numRef>
              <c:f>'Pivot table'!$M$72:$N$72</c:f>
              <c:numCache>
                <c:formatCode>0%</c:formatCode>
                <c:ptCount val="2"/>
                <c:pt idx="0">
                  <c:v>0.26795265721834105</c:v>
                </c:pt>
                <c:pt idx="1">
                  <c:v>0.73204734278165895</c:v>
                </c:pt>
              </c:numCache>
            </c:numRef>
          </c:val>
          <c:extLst>
            <c:ext xmlns:c16="http://schemas.microsoft.com/office/drawing/2014/chart" uri="{C3380CC4-5D6E-409C-BE32-E72D297353CC}">
              <c16:uniqueId val="{00000004-3DBE-49E7-ADC8-95DAEB965B94}"/>
            </c:ext>
          </c:extLst>
        </c:ser>
        <c:dLbls>
          <c:showLegendKey val="0"/>
          <c:showVal val="0"/>
          <c:showCatName val="0"/>
          <c:showSerName val="0"/>
          <c:showPercent val="0"/>
          <c:showBubbleSize val="0"/>
          <c:showLeaderLines val="1"/>
        </c:dLbls>
        <c:firstSliceAng val="4"/>
        <c:holeSize val="78"/>
      </c:doughnutChart>
      <c:scatterChart>
        <c:scatterStyle val="lineMarker"/>
        <c:varyColors val="0"/>
        <c:ser>
          <c:idx val="1"/>
          <c:order val="1"/>
          <c:tx>
            <c:v>X&amp;Y</c:v>
          </c:tx>
          <c:spPr>
            <a:ln w="25400" cap="rnd">
              <a:noFill/>
              <a:round/>
            </a:ln>
            <a:effectLst/>
          </c:spPr>
          <c:marker>
            <c:symbol val="circle"/>
            <c:size val="21"/>
            <c:spPr>
              <a:solidFill>
                <a:schemeClr val="accent2"/>
              </a:solidFill>
              <a:ln w="9525">
                <a:solidFill>
                  <a:schemeClr val="accent2"/>
                </a:solidFill>
              </a:ln>
              <a:effectLst/>
            </c:spPr>
          </c:marker>
          <c:dPt>
            <c:idx val="0"/>
            <c:marker>
              <c:symbol val="circle"/>
              <c:size val="21"/>
              <c:spPr>
                <a:solidFill>
                  <a:schemeClr val="accent5">
                    <a:lumMod val="75000"/>
                  </a:schemeClr>
                </a:solidFill>
                <a:ln w="9525">
                  <a:noFill/>
                </a:ln>
                <a:effectLst/>
              </c:spPr>
            </c:marker>
            <c:bubble3D val="0"/>
            <c:extLst>
              <c:ext xmlns:c16="http://schemas.microsoft.com/office/drawing/2014/chart" uri="{C3380CC4-5D6E-409C-BE32-E72D297353CC}">
                <c16:uniqueId val="{00000005-3DBE-49E7-ADC8-95DAEB965B94}"/>
              </c:ext>
            </c:extLst>
          </c:dPt>
          <c:dPt>
            <c:idx val="1"/>
            <c:marker>
              <c:symbol val="circle"/>
              <c:size val="21"/>
              <c:spPr>
                <a:solidFill>
                  <a:srgbClr val="9BF8F2"/>
                </a:solidFill>
                <a:ln w="9525">
                  <a:noFill/>
                </a:ln>
                <a:effectLst/>
              </c:spPr>
            </c:marker>
            <c:bubble3D val="0"/>
            <c:spPr>
              <a:ln w="25400" cap="rnd">
                <a:noFill/>
                <a:round/>
              </a:ln>
              <a:effectLst/>
            </c:spPr>
            <c:extLst>
              <c:ext xmlns:c16="http://schemas.microsoft.com/office/drawing/2014/chart" uri="{C3380CC4-5D6E-409C-BE32-E72D297353CC}">
                <c16:uniqueId val="{00000007-3DBE-49E7-ADC8-95DAEB965B94}"/>
              </c:ext>
            </c:extLst>
          </c:dPt>
          <c:xVal>
            <c:numRef>
              <c:f>'Pivot table'!$P$72:$P$73</c:f>
              <c:numCache>
                <c:formatCode>0.00000</c:formatCode>
                <c:ptCount val="2"/>
                <c:pt idx="0" formatCode="General">
                  <c:v>0</c:v>
                </c:pt>
                <c:pt idx="1">
                  <c:v>0.99364483721177543</c:v>
                </c:pt>
              </c:numCache>
            </c:numRef>
          </c:xVal>
          <c:yVal>
            <c:numRef>
              <c:f>'Pivot table'!$Q$72:$Q$73</c:f>
              <c:numCache>
                <c:formatCode>0.00000</c:formatCode>
                <c:ptCount val="2"/>
                <c:pt idx="0" formatCode="General">
                  <c:v>1</c:v>
                </c:pt>
                <c:pt idx="1">
                  <c:v>-0.11256081681644099</c:v>
                </c:pt>
              </c:numCache>
            </c:numRef>
          </c:yVal>
          <c:smooth val="0"/>
          <c:extLst>
            <c:ext xmlns:c16="http://schemas.microsoft.com/office/drawing/2014/chart" uri="{C3380CC4-5D6E-409C-BE32-E72D297353CC}">
              <c16:uniqueId val="{00000008-3DBE-49E7-ADC8-95DAEB965B94}"/>
            </c:ext>
          </c:extLst>
        </c:ser>
        <c:dLbls>
          <c:showLegendKey val="0"/>
          <c:showVal val="0"/>
          <c:showCatName val="0"/>
          <c:showSerName val="0"/>
          <c:showPercent val="0"/>
          <c:showBubbleSize val="0"/>
        </c:dLbls>
        <c:axId val="642539216"/>
        <c:axId val="642526736"/>
      </c:scatterChart>
      <c:valAx>
        <c:axId val="642526736"/>
        <c:scaling>
          <c:orientation val="minMax"/>
          <c:max val="1.1500000000000001"/>
          <c:min val="-1.1500000000000001"/>
        </c:scaling>
        <c:delete val="1"/>
        <c:axPos val="l"/>
        <c:numFmt formatCode="General" sourceLinked="1"/>
        <c:majorTickMark val="out"/>
        <c:minorTickMark val="none"/>
        <c:tickLblPos val="nextTo"/>
        <c:crossAx val="642539216"/>
        <c:crosses val="autoZero"/>
        <c:crossBetween val="midCat"/>
      </c:valAx>
      <c:valAx>
        <c:axId val="642539216"/>
        <c:scaling>
          <c:orientation val="minMax"/>
          <c:max val="1.1500000000000001"/>
          <c:min val="-1.1500000000000001"/>
        </c:scaling>
        <c:delete val="1"/>
        <c:axPos val="b"/>
        <c:numFmt formatCode="General" sourceLinked="1"/>
        <c:majorTickMark val="out"/>
        <c:minorTickMark val="none"/>
        <c:tickLblPos val="nextTo"/>
        <c:crossAx val="64252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759961127308066E-2"/>
          <c:y val="0.105896470092396"/>
          <c:w val="0.91448007774538387"/>
          <c:h val="0.2202169020469022"/>
        </c:manualLayout>
      </c:layout>
      <c:barChart>
        <c:barDir val="bar"/>
        <c:grouping val="percentStacked"/>
        <c:varyColors val="0"/>
        <c:ser>
          <c:idx val="0"/>
          <c:order val="0"/>
          <c:tx>
            <c:strRef>
              <c:f>'Pivot table'!$E$72</c:f>
              <c:strCache>
                <c:ptCount val="1"/>
                <c:pt idx="0">
                  <c:v>Brazil</c:v>
                </c:pt>
              </c:strCache>
            </c:strRef>
          </c:tx>
          <c:spPr>
            <a:gradFill flip="none" rotWithShape="1">
              <a:gsLst>
                <a:gs pos="87000">
                  <a:srgbClr val="C569C7"/>
                </a:gs>
                <a:gs pos="62000">
                  <a:srgbClr val="7030A0"/>
                </a:gs>
              </a:gsLst>
              <a:lin ang="2700000" scaled="1"/>
              <a:tileRect/>
            </a:gradFill>
            <a:ln>
              <a:noFill/>
            </a:ln>
            <a:effectLst/>
          </c:spPr>
          <c:invertIfNegative val="0"/>
          <c:val>
            <c:numRef>
              <c:f>'Pivot table'!$F$72</c:f>
              <c:numCache>
                <c:formatCode>0%</c:formatCode>
                <c:ptCount val="1"/>
                <c:pt idx="0">
                  <c:v>9.6588369667775731E-2</c:v>
                </c:pt>
              </c:numCache>
            </c:numRef>
          </c:val>
          <c:extLst>
            <c:ext xmlns:c16="http://schemas.microsoft.com/office/drawing/2014/chart" uri="{C3380CC4-5D6E-409C-BE32-E72D297353CC}">
              <c16:uniqueId val="{00000000-38ED-45B0-90BE-1832694289AC}"/>
            </c:ext>
          </c:extLst>
        </c:ser>
        <c:ser>
          <c:idx val="1"/>
          <c:order val="1"/>
          <c:tx>
            <c:strRef>
              <c:f>'Pivot table'!$E$73</c:f>
              <c:strCache>
                <c:ptCount val="1"/>
                <c:pt idx="0">
                  <c:v>Canada</c:v>
                </c:pt>
              </c:strCache>
            </c:strRef>
          </c:tx>
          <c:spPr>
            <a:gradFill>
              <a:gsLst>
                <a:gs pos="98000">
                  <a:schemeClr val="accent2">
                    <a:lumMod val="60000"/>
                    <a:lumOff val="40000"/>
                  </a:schemeClr>
                </a:gs>
                <a:gs pos="58000">
                  <a:schemeClr val="accent2">
                    <a:lumMod val="50000"/>
                  </a:schemeClr>
                </a:gs>
              </a:gsLst>
              <a:lin ang="2700000" scaled="1"/>
            </a:gradFill>
            <a:ln>
              <a:noFill/>
            </a:ln>
            <a:effectLst/>
          </c:spPr>
          <c:invertIfNegative val="0"/>
          <c:val>
            <c:numRef>
              <c:f>'Pivot table'!$F$73</c:f>
              <c:numCache>
                <c:formatCode>0%</c:formatCode>
                <c:ptCount val="1"/>
                <c:pt idx="0">
                  <c:v>9.6613199582857426E-2</c:v>
                </c:pt>
              </c:numCache>
            </c:numRef>
          </c:val>
          <c:extLst>
            <c:ext xmlns:c16="http://schemas.microsoft.com/office/drawing/2014/chart" uri="{C3380CC4-5D6E-409C-BE32-E72D297353CC}">
              <c16:uniqueId val="{00000001-38ED-45B0-90BE-1832694289AC}"/>
            </c:ext>
          </c:extLst>
        </c:ser>
        <c:ser>
          <c:idx val="2"/>
          <c:order val="2"/>
          <c:tx>
            <c:strRef>
              <c:f>'Pivot table'!$E$74</c:f>
              <c:strCache>
                <c:ptCount val="1"/>
                <c:pt idx="0">
                  <c:v>Egypt</c:v>
                </c:pt>
              </c:strCache>
            </c:strRef>
          </c:tx>
          <c:spPr>
            <a:gradFill>
              <a:gsLst>
                <a:gs pos="87000">
                  <a:schemeClr val="tx2">
                    <a:lumMod val="20000"/>
                    <a:lumOff val="80000"/>
                  </a:schemeClr>
                </a:gs>
                <a:gs pos="58000">
                  <a:schemeClr val="accent3">
                    <a:lumMod val="75000"/>
                  </a:schemeClr>
                </a:gs>
              </a:gsLst>
              <a:lin ang="2700000" scaled="1"/>
            </a:gradFill>
            <a:ln>
              <a:noFill/>
            </a:ln>
            <a:effectLst/>
          </c:spPr>
          <c:invertIfNegative val="0"/>
          <c:val>
            <c:numRef>
              <c:f>'Pivot table'!$F$74</c:f>
              <c:numCache>
                <c:formatCode>0%</c:formatCode>
                <c:ptCount val="1"/>
                <c:pt idx="0">
                  <c:v>0.29544495207826388</c:v>
                </c:pt>
              </c:numCache>
            </c:numRef>
          </c:val>
          <c:extLst>
            <c:ext xmlns:c16="http://schemas.microsoft.com/office/drawing/2014/chart" uri="{C3380CC4-5D6E-409C-BE32-E72D297353CC}">
              <c16:uniqueId val="{00000002-38ED-45B0-90BE-1832694289AC}"/>
            </c:ext>
          </c:extLst>
        </c:ser>
        <c:ser>
          <c:idx val="3"/>
          <c:order val="3"/>
          <c:tx>
            <c:strRef>
              <c:f>'Pivot table'!$E$75</c:f>
              <c:strCache>
                <c:ptCount val="1"/>
                <c:pt idx="0">
                  <c:v>Russia</c:v>
                </c:pt>
              </c:strCache>
            </c:strRef>
          </c:tx>
          <c:spPr>
            <a:gradFill>
              <a:gsLst>
                <a:gs pos="87000">
                  <a:srgbClr val="FF696D"/>
                </a:gs>
                <a:gs pos="62000">
                  <a:srgbClr val="C00000"/>
                </a:gs>
              </a:gsLst>
              <a:lin ang="2700000" scaled="1"/>
            </a:gradFill>
            <a:ln>
              <a:noFill/>
            </a:ln>
            <a:effectLst/>
          </c:spPr>
          <c:invertIfNegative val="0"/>
          <c:val>
            <c:numRef>
              <c:f>'Pivot table'!$F$75</c:f>
              <c:numCache>
                <c:formatCode>0%</c:formatCode>
                <c:ptCount val="1"/>
                <c:pt idx="0">
                  <c:v>0.17477156478124845</c:v>
                </c:pt>
              </c:numCache>
            </c:numRef>
          </c:val>
          <c:extLst>
            <c:ext xmlns:c16="http://schemas.microsoft.com/office/drawing/2014/chart" uri="{C3380CC4-5D6E-409C-BE32-E72D297353CC}">
              <c16:uniqueId val="{00000003-38ED-45B0-90BE-1832694289AC}"/>
            </c:ext>
          </c:extLst>
        </c:ser>
        <c:ser>
          <c:idx val="4"/>
          <c:order val="4"/>
          <c:tx>
            <c:strRef>
              <c:f>'Pivot table'!$E$76</c:f>
              <c:strCache>
                <c:ptCount val="1"/>
                <c:pt idx="0">
                  <c:v>United Kingdom</c:v>
                </c:pt>
              </c:strCache>
            </c:strRef>
          </c:tx>
          <c:spPr>
            <a:gradFill>
              <a:gsLst>
                <a:gs pos="90000">
                  <a:schemeClr val="accent5"/>
                </a:gs>
                <a:gs pos="62000">
                  <a:schemeClr val="accent5">
                    <a:lumMod val="50000"/>
                  </a:schemeClr>
                </a:gs>
              </a:gsLst>
              <a:lin ang="2700000" scaled="1"/>
            </a:gradFill>
            <a:ln>
              <a:noFill/>
            </a:ln>
            <a:effectLst/>
          </c:spPr>
          <c:invertIfNegative val="0"/>
          <c:val>
            <c:numRef>
              <c:f>'Pivot table'!$F$76</c:f>
              <c:numCache>
                <c:formatCode>0%</c:formatCode>
                <c:ptCount val="1"/>
                <c:pt idx="0">
                  <c:v>0.1659693598847892</c:v>
                </c:pt>
              </c:numCache>
            </c:numRef>
          </c:val>
          <c:extLst>
            <c:ext xmlns:c16="http://schemas.microsoft.com/office/drawing/2014/chart" uri="{C3380CC4-5D6E-409C-BE32-E72D297353CC}">
              <c16:uniqueId val="{00000004-38ED-45B0-90BE-1832694289AC}"/>
            </c:ext>
          </c:extLst>
        </c:ser>
        <c:ser>
          <c:idx val="5"/>
          <c:order val="5"/>
          <c:tx>
            <c:strRef>
              <c:f>'Pivot table'!$E$77</c:f>
              <c:strCache>
                <c:ptCount val="1"/>
                <c:pt idx="0">
                  <c:v>USA</c:v>
                </c:pt>
              </c:strCache>
            </c:strRef>
          </c:tx>
          <c:spPr>
            <a:gradFill>
              <a:gsLst>
                <a:gs pos="90000">
                  <a:schemeClr val="accent6">
                    <a:lumMod val="75000"/>
                  </a:schemeClr>
                </a:gs>
                <a:gs pos="62000">
                  <a:schemeClr val="accent6">
                    <a:lumMod val="50000"/>
                  </a:schemeClr>
                </a:gs>
              </a:gsLst>
              <a:lin ang="2700000" scaled="1"/>
            </a:gradFill>
            <a:ln>
              <a:noFill/>
            </a:ln>
            <a:effectLst/>
          </c:spPr>
          <c:invertIfNegative val="0"/>
          <c:val>
            <c:numRef>
              <c:f>'Pivot table'!$F$77</c:f>
              <c:numCache>
                <c:formatCode>0%</c:formatCode>
                <c:ptCount val="1"/>
                <c:pt idx="0">
                  <c:v>0.17061255400506531</c:v>
                </c:pt>
              </c:numCache>
            </c:numRef>
          </c:val>
          <c:extLst>
            <c:ext xmlns:c16="http://schemas.microsoft.com/office/drawing/2014/chart" uri="{C3380CC4-5D6E-409C-BE32-E72D297353CC}">
              <c16:uniqueId val="{00000005-38ED-45B0-90BE-1832694289AC}"/>
            </c:ext>
          </c:extLst>
        </c:ser>
        <c:dLbls>
          <c:showLegendKey val="0"/>
          <c:showVal val="0"/>
          <c:showCatName val="0"/>
          <c:showSerName val="0"/>
          <c:showPercent val="0"/>
          <c:showBubbleSize val="0"/>
        </c:dLbls>
        <c:gapWidth val="150"/>
        <c:overlap val="100"/>
        <c:axId val="953265664"/>
        <c:axId val="559703872"/>
      </c:barChart>
      <c:catAx>
        <c:axId val="953265664"/>
        <c:scaling>
          <c:orientation val="minMax"/>
        </c:scaling>
        <c:delete val="1"/>
        <c:axPos val="l"/>
        <c:numFmt formatCode="General" sourceLinked="1"/>
        <c:majorTickMark val="none"/>
        <c:minorTickMark val="none"/>
        <c:tickLblPos val="nextTo"/>
        <c:crossAx val="559703872"/>
        <c:crosses val="autoZero"/>
        <c:auto val="1"/>
        <c:lblAlgn val="ctr"/>
        <c:lblOffset val="100"/>
        <c:noMultiLvlLbl val="0"/>
      </c:catAx>
      <c:valAx>
        <c:axId val="559703872"/>
        <c:scaling>
          <c:orientation val="minMax"/>
        </c:scaling>
        <c:delete val="1"/>
        <c:axPos val="b"/>
        <c:numFmt formatCode="0%" sourceLinked="1"/>
        <c:majorTickMark val="none"/>
        <c:minorTickMark val="none"/>
        <c:tickLblPos val="nextTo"/>
        <c:crossAx val="9532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70000">
                  <a:srgbClr val="9947F7"/>
                </a:gs>
              </a:gsLst>
              <a:lin ang="10800000" scaled="1"/>
              <a:tileRect/>
            </a:gradFill>
            <a:ln w="114300">
              <a:solidFill>
                <a:schemeClr val="tx1"/>
              </a:solidFill>
            </a:ln>
          </c:spPr>
          <c:dPt>
            <c:idx val="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1-8C40-4CD9-BE1D-5CE4B66FC162}"/>
              </c:ext>
            </c:extLst>
          </c:dPt>
          <c:dPt>
            <c:idx val="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3-8C40-4CD9-BE1D-5CE4B66FC162}"/>
              </c:ext>
            </c:extLst>
          </c:dPt>
          <c:dPt>
            <c:idx val="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5-8C40-4CD9-BE1D-5CE4B66FC162}"/>
              </c:ext>
            </c:extLst>
          </c:dPt>
          <c:dPt>
            <c:idx val="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7-8C40-4CD9-BE1D-5CE4B66FC162}"/>
              </c:ext>
            </c:extLst>
          </c:dPt>
          <c:dPt>
            <c:idx val="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9-8C40-4CD9-BE1D-5CE4B66FC162}"/>
              </c:ext>
            </c:extLst>
          </c:dPt>
          <c:dPt>
            <c:idx val="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B-8C40-4CD9-BE1D-5CE4B66FC162}"/>
              </c:ext>
            </c:extLst>
          </c:dPt>
          <c:dPt>
            <c:idx val="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D-8C40-4CD9-BE1D-5CE4B66FC162}"/>
              </c:ext>
            </c:extLst>
          </c:dPt>
          <c:dPt>
            <c:idx val="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F-8C40-4CD9-BE1D-5CE4B66FC162}"/>
              </c:ext>
            </c:extLst>
          </c:dPt>
          <c:dPt>
            <c:idx val="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1-8C40-4CD9-BE1D-5CE4B66FC162}"/>
              </c:ext>
            </c:extLst>
          </c:dPt>
          <c:dPt>
            <c:idx val="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3-8C40-4CD9-BE1D-5CE4B66FC162}"/>
              </c:ext>
            </c:extLst>
          </c:dPt>
          <c:dPt>
            <c:idx val="1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5-8C40-4CD9-BE1D-5CE4B66FC162}"/>
              </c:ext>
            </c:extLst>
          </c:dPt>
          <c:dPt>
            <c:idx val="1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7-8C40-4CD9-BE1D-5CE4B66FC162}"/>
              </c:ext>
            </c:extLst>
          </c:dPt>
          <c:dPt>
            <c:idx val="1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9-8C40-4CD9-BE1D-5CE4B66FC162}"/>
              </c:ext>
            </c:extLst>
          </c:dPt>
          <c:dPt>
            <c:idx val="1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B-8C40-4CD9-BE1D-5CE4B66FC162}"/>
              </c:ext>
            </c:extLst>
          </c:dPt>
          <c:dPt>
            <c:idx val="1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D-8C40-4CD9-BE1D-5CE4B66FC162}"/>
              </c:ext>
            </c:extLst>
          </c:dPt>
          <c:dPt>
            <c:idx val="1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F-8C40-4CD9-BE1D-5CE4B66FC162}"/>
              </c:ext>
            </c:extLst>
          </c:dPt>
          <c:dPt>
            <c:idx val="1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1-8C40-4CD9-BE1D-5CE4B66FC162}"/>
              </c:ext>
            </c:extLst>
          </c:dPt>
          <c:dPt>
            <c:idx val="1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3-8C40-4CD9-BE1D-5CE4B66FC162}"/>
              </c:ext>
            </c:extLst>
          </c:dPt>
          <c:dPt>
            <c:idx val="1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5-8C40-4CD9-BE1D-5CE4B66FC162}"/>
              </c:ext>
            </c:extLst>
          </c:dPt>
          <c:dPt>
            <c:idx val="1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7-8C40-4CD9-BE1D-5CE4B66FC162}"/>
              </c:ext>
            </c:extLst>
          </c:dPt>
          <c:dPt>
            <c:idx val="2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9-8C40-4CD9-BE1D-5CE4B66FC162}"/>
              </c:ext>
            </c:extLst>
          </c:dPt>
          <c:dPt>
            <c:idx val="2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B-8C40-4CD9-BE1D-5CE4B66FC162}"/>
              </c:ext>
            </c:extLst>
          </c:dPt>
          <c:dPt>
            <c:idx val="2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D-8C40-4CD9-BE1D-5CE4B66FC162}"/>
              </c:ext>
            </c:extLst>
          </c:dPt>
          <c:dPt>
            <c:idx val="2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F-8C40-4CD9-BE1D-5CE4B66FC162}"/>
              </c:ext>
            </c:extLst>
          </c:dPt>
          <c:dPt>
            <c:idx val="2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1-8C40-4CD9-BE1D-5CE4B66FC162}"/>
              </c:ext>
            </c:extLst>
          </c:dPt>
          <c:dPt>
            <c:idx val="2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3-8C40-4CD9-BE1D-5CE4B66FC162}"/>
              </c:ext>
            </c:extLst>
          </c:dPt>
          <c:dPt>
            <c:idx val="2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5-8C40-4CD9-BE1D-5CE4B66FC162}"/>
              </c:ext>
            </c:extLst>
          </c:dPt>
          <c:dPt>
            <c:idx val="2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7-8C40-4CD9-BE1D-5CE4B66FC162}"/>
              </c:ext>
            </c:extLst>
          </c:dPt>
          <c:dPt>
            <c:idx val="2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9-8C40-4CD9-BE1D-5CE4B66FC162}"/>
              </c:ext>
            </c:extLst>
          </c:dPt>
          <c:dPt>
            <c:idx val="2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B-8C40-4CD9-BE1D-5CE4B66FC162}"/>
              </c:ext>
            </c:extLst>
          </c:dPt>
          <c:dPt>
            <c:idx val="3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D-8C40-4CD9-BE1D-5CE4B66FC162}"/>
              </c:ext>
            </c:extLst>
          </c:dPt>
          <c:dPt>
            <c:idx val="3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F-8C40-4CD9-BE1D-5CE4B66FC162}"/>
              </c:ext>
            </c:extLst>
          </c:dPt>
          <c:dPt>
            <c:idx val="3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1-8C40-4CD9-BE1D-5CE4B66FC162}"/>
              </c:ext>
            </c:extLst>
          </c:dPt>
          <c:dPt>
            <c:idx val="3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3-8C40-4CD9-BE1D-5CE4B66FC162}"/>
              </c:ext>
            </c:extLst>
          </c:dPt>
          <c:dPt>
            <c:idx val="3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5-8C40-4CD9-BE1D-5CE4B66FC162}"/>
              </c:ext>
            </c:extLst>
          </c:dPt>
          <c:dPt>
            <c:idx val="3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7-8C40-4CD9-BE1D-5CE4B66FC162}"/>
              </c:ext>
            </c:extLst>
          </c:dPt>
          <c:dPt>
            <c:idx val="3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9-8C40-4CD9-BE1D-5CE4B66FC162}"/>
              </c:ext>
            </c:extLst>
          </c:dPt>
          <c:dPt>
            <c:idx val="3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B-8C40-4CD9-BE1D-5CE4B66FC162}"/>
              </c:ext>
            </c:extLst>
          </c:dPt>
          <c:dPt>
            <c:idx val="3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D-8C40-4CD9-BE1D-5CE4B66FC162}"/>
              </c:ext>
            </c:extLst>
          </c:dPt>
          <c:dPt>
            <c:idx val="3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F-8C40-4CD9-BE1D-5CE4B66FC162}"/>
              </c:ext>
            </c:extLst>
          </c:dPt>
          <c:dPt>
            <c:idx val="4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1-8C40-4CD9-BE1D-5CE4B66FC162}"/>
              </c:ext>
            </c:extLst>
          </c:dPt>
          <c:dPt>
            <c:idx val="4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3-8C40-4CD9-BE1D-5CE4B66FC162}"/>
              </c:ext>
            </c:extLst>
          </c:dPt>
          <c:dPt>
            <c:idx val="4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5-8C40-4CD9-BE1D-5CE4B66FC162}"/>
              </c:ext>
            </c:extLst>
          </c:dPt>
          <c:dPt>
            <c:idx val="4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7-8C40-4CD9-BE1D-5CE4B66FC162}"/>
              </c:ext>
            </c:extLst>
          </c:dPt>
          <c:dPt>
            <c:idx val="4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9-8C40-4CD9-BE1D-5CE4B66FC162}"/>
              </c:ext>
            </c:extLst>
          </c:dPt>
          <c:dPt>
            <c:idx val="4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B-8C40-4CD9-BE1D-5CE4B66FC162}"/>
              </c:ext>
            </c:extLst>
          </c:dPt>
          <c:dPt>
            <c:idx val="4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D-8C40-4CD9-BE1D-5CE4B66FC162}"/>
              </c:ext>
            </c:extLst>
          </c:dPt>
          <c:dPt>
            <c:idx val="4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F-8C40-4CD9-BE1D-5CE4B66FC162}"/>
              </c:ext>
            </c:extLst>
          </c:dPt>
          <c:dPt>
            <c:idx val="4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1-8C40-4CD9-BE1D-5CE4B66FC162}"/>
              </c:ext>
            </c:extLst>
          </c:dPt>
          <c:dPt>
            <c:idx val="4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3-8C40-4CD9-BE1D-5CE4B66FC162}"/>
              </c:ext>
            </c:extLst>
          </c:dPt>
          <c:dPt>
            <c:idx val="5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5-8C40-4CD9-BE1D-5CE4B66FC162}"/>
              </c:ext>
            </c:extLst>
          </c:dPt>
          <c:dPt>
            <c:idx val="5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7-8C40-4CD9-BE1D-5CE4B66FC162}"/>
              </c:ext>
            </c:extLst>
          </c:dPt>
          <c:dPt>
            <c:idx val="5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9-8C40-4CD9-BE1D-5CE4B66FC162}"/>
              </c:ext>
            </c:extLst>
          </c:dPt>
          <c:dPt>
            <c:idx val="5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B-8C40-4CD9-BE1D-5CE4B66FC162}"/>
              </c:ext>
            </c:extLst>
          </c:dPt>
          <c:dPt>
            <c:idx val="5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D-8C40-4CD9-BE1D-5CE4B66FC162}"/>
              </c:ext>
            </c:extLst>
          </c:dPt>
          <c:dPt>
            <c:idx val="5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F-8C40-4CD9-BE1D-5CE4B66FC162}"/>
              </c:ext>
            </c:extLst>
          </c:dPt>
          <c:dPt>
            <c:idx val="5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71-8C40-4CD9-BE1D-5CE4B66FC162}"/>
              </c:ext>
            </c:extLst>
          </c:dPt>
          <c:val>
            <c:numLit>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Lit>
          </c:val>
          <c:extLst>
            <c:ext xmlns:c16="http://schemas.microsoft.com/office/drawing/2014/chart" uri="{C3380CC4-5D6E-409C-BE32-E72D297353CC}">
              <c16:uniqueId val="{00000072-8C40-4CD9-BE1D-5CE4B66FC162}"/>
            </c:ext>
          </c:extLst>
        </c:ser>
        <c:dLbls>
          <c:showLegendKey val="0"/>
          <c:showVal val="0"/>
          <c:showCatName val="0"/>
          <c:showSerName val="0"/>
          <c:showPercent val="0"/>
          <c:showBubbleSize val="0"/>
          <c:showLeaderLines val="1"/>
        </c:dLbls>
        <c:firstSliceAng val="0"/>
        <c:holeSize val="76"/>
      </c:doughnutChart>
      <c:pieChart>
        <c:varyColors val="1"/>
        <c:ser>
          <c:idx val="1"/>
          <c:order val="1"/>
          <c:tx>
            <c:v>2ND</c:v>
          </c:tx>
          <c:dPt>
            <c:idx val="0"/>
            <c:bubble3D val="0"/>
            <c:spPr>
              <a:noFill/>
              <a:ln w="19050">
                <a:noFill/>
              </a:ln>
              <a:effectLst/>
            </c:spPr>
            <c:extLst>
              <c:ext xmlns:c16="http://schemas.microsoft.com/office/drawing/2014/chart" uri="{C3380CC4-5D6E-409C-BE32-E72D297353CC}">
                <c16:uniqueId val="{00000074-8C40-4CD9-BE1D-5CE4B66FC162}"/>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6-8C40-4CD9-BE1D-5CE4B66FC162}"/>
              </c:ext>
            </c:extLst>
          </c:dPt>
          <c:val>
            <c:numRef>
              <c:f>'Pivot table'!$H$99:$I$99</c:f>
              <c:numCache>
                <c:formatCode>0%</c:formatCode>
                <c:ptCount val="2"/>
                <c:pt idx="0">
                  <c:v>0.7237268919106209</c:v>
                </c:pt>
                <c:pt idx="1">
                  <c:v>0.2762731080893791</c:v>
                </c:pt>
              </c:numCache>
            </c:numRef>
          </c:val>
          <c:extLst>
            <c:ext xmlns:c16="http://schemas.microsoft.com/office/drawing/2014/chart" uri="{C3380CC4-5D6E-409C-BE32-E72D297353CC}">
              <c16:uniqueId val="{00000077-8C40-4CD9-BE1D-5CE4B66FC162}"/>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4"/>
            <c:spPr>
              <a:solidFill>
                <a:schemeClr val="tx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Pt>
            <c:idx val="0"/>
            <c:marker>
              <c:symbol val="circle"/>
              <c:size val="44"/>
              <c:spPr>
                <a:solidFill>
                  <a:schemeClr val="tx1"/>
                </a:solidFill>
                <a:ln w="9525">
                  <a:gradFill>
                    <a:gsLst>
                      <a:gs pos="7000">
                        <a:srgbClr val="0F8B6D"/>
                      </a:gs>
                      <a:gs pos="78000">
                        <a:schemeClr val="accent6"/>
                      </a:gs>
                    </a:gsLst>
                    <a:lin ang="5400000" scaled="1"/>
                  </a:gradFill>
                </a:ln>
                <a:effectLst/>
              </c:spPr>
            </c:marker>
            <c:bubble3D val="0"/>
            <c:extLst>
              <c:ext xmlns:c16="http://schemas.microsoft.com/office/drawing/2014/chart" uri="{C3380CC4-5D6E-409C-BE32-E72D297353CC}">
                <c16:uniqueId val="{00000078-8C40-4CD9-BE1D-5CE4B66FC162}"/>
              </c:ext>
            </c:extLst>
          </c:dPt>
          <c:dPt>
            <c:idx val="1"/>
            <c:marker>
              <c:symbol val="circle"/>
              <c:size val="44"/>
              <c:spPr>
                <a:solidFill>
                  <a:schemeClr val="tx1"/>
                </a:solidFill>
                <a:ln w="9525">
                  <a:gradFill>
                    <a:gsLst>
                      <a:gs pos="2000">
                        <a:srgbClr val="FFFF00"/>
                      </a:gs>
                      <a:gs pos="61000">
                        <a:schemeClr val="accent4"/>
                      </a:gs>
                    </a:gsLst>
                    <a:lin ang="5400000" scaled="1"/>
                  </a:gradFill>
                </a:ln>
                <a:effectLst/>
              </c:spPr>
            </c:marker>
            <c:bubble3D val="0"/>
            <c:extLst>
              <c:ext xmlns:c16="http://schemas.microsoft.com/office/drawing/2014/chart" uri="{C3380CC4-5D6E-409C-BE32-E72D297353CC}">
                <c16:uniqueId val="{00000079-8C40-4CD9-BE1D-5CE4B66FC162}"/>
              </c:ext>
            </c:extLst>
          </c:dPt>
          <c:dLbls>
            <c:dLbl>
              <c:idx val="0"/>
              <c:tx>
                <c:rich>
                  <a:bodyPr/>
                  <a:lstStyle/>
                  <a:p>
                    <a:fld id="{075779CC-16BB-406E-A90D-58B8143EAC40}" type="CELLRANGE">
                      <a:rPr lang="en-US"/>
                      <a:pPr/>
                      <a:t>[CELLRANGE]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8-8C40-4CD9-BE1D-5CE4B66FC162}"/>
                </c:ext>
              </c:extLst>
            </c:dLbl>
            <c:dLbl>
              <c:idx val="1"/>
              <c:tx>
                <c:rich>
                  <a:bodyPr/>
                  <a:lstStyle/>
                  <a:p>
                    <a:fld id="{8B9FF7AD-4DC2-48C7-87C9-F828C09529DC}" type="CELLRANGE">
                      <a:rPr lang="en-US"/>
                      <a:pPr/>
                      <a:t>[CELLRANGE]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9-8C40-4CD9-BE1D-5CE4B66FC16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table'!$H$103:$H$104</c:f>
              <c:numCache>
                <c:formatCode>General</c:formatCode>
                <c:ptCount val="2"/>
                <c:pt idx="0" formatCode="_(* #,##0_);_(* \(#,##0\);_(* &quot;-&quot;??_);_(@_)">
                  <c:v>0</c:v>
                </c:pt>
                <c:pt idx="1">
                  <c:v>-0.98640540809564292</c:v>
                </c:pt>
              </c:numCache>
            </c:numRef>
          </c:xVal>
          <c:yVal>
            <c:numRef>
              <c:f>'Pivot table'!$I$103:$I$104</c:f>
              <c:numCache>
                <c:formatCode>General</c:formatCode>
                <c:ptCount val="2"/>
                <c:pt idx="0" formatCode="_(* #,##0_);_(* \(#,##0\);_(* &quot;-&quot;??_);_(@_)">
                  <c:v>1</c:v>
                </c:pt>
                <c:pt idx="1">
                  <c:v>-0.16433006687660123</c:v>
                </c:pt>
              </c:numCache>
            </c:numRef>
          </c:yVal>
          <c:smooth val="0"/>
          <c:extLst>
            <c:ext xmlns:c15="http://schemas.microsoft.com/office/drawing/2012/chart" uri="{02D57815-91ED-43cb-92C2-25804820EDAC}">
              <c15:datalabelsRange>
                <c15:f>'Pivot table'!$K$99:$K$100</c15:f>
                <c15:dlblRangeCache>
                  <c:ptCount val="2"/>
                  <c:pt idx="0">
                    <c:v>28%</c:v>
                  </c:pt>
                  <c:pt idx="1">
                    <c:v>72%</c:v>
                  </c:pt>
                </c15:dlblRangeCache>
              </c15:datalabelsRange>
            </c:ext>
            <c:ext xmlns:c16="http://schemas.microsoft.com/office/drawing/2014/chart" uri="{C3380CC4-5D6E-409C-BE32-E72D297353CC}">
              <c16:uniqueId val="{0000007A-8C40-4CD9-BE1D-5CE4B66FC162}"/>
            </c:ext>
          </c:extLst>
        </c:ser>
        <c:dLbls>
          <c:showLegendKey val="0"/>
          <c:showVal val="0"/>
          <c:showCatName val="0"/>
          <c:showSerName val="0"/>
          <c:showPercent val="0"/>
          <c:showBubbleSize val="0"/>
        </c:dLbls>
        <c:axId val="658752864"/>
        <c:axId val="658739904"/>
      </c:scatterChart>
      <c:valAx>
        <c:axId val="658739904"/>
        <c:scaling>
          <c:orientation val="minMax"/>
          <c:max val="1.1500000000000001"/>
          <c:min val="-1.1500000000000001"/>
        </c:scaling>
        <c:delete val="1"/>
        <c:axPos val="l"/>
        <c:numFmt formatCode="_(* #,##0_);_(* \(#,##0\);_(* &quot;-&quot;??_);_(@_)" sourceLinked="1"/>
        <c:majorTickMark val="out"/>
        <c:minorTickMark val="none"/>
        <c:tickLblPos val="nextTo"/>
        <c:crossAx val="658752864"/>
        <c:crosses val="autoZero"/>
        <c:crossBetween val="midCat"/>
      </c:valAx>
      <c:valAx>
        <c:axId val="658752864"/>
        <c:scaling>
          <c:orientation val="minMax"/>
          <c:max val="1.1500000000000001"/>
          <c:min val="-1.1500000000000001"/>
        </c:scaling>
        <c:delete val="1"/>
        <c:axPos val="b"/>
        <c:numFmt formatCode="_(* #,##0_);_(* \(#,##0\);_(* &quot;-&quot;??_);_(@_)" sourceLinked="1"/>
        <c:majorTickMark val="out"/>
        <c:minorTickMark val="none"/>
        <c:tickLblPos val="nextTo"/>
        <c:crossAx val="658739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hgchfg</c:v>
          </c:tx>
          <c:spPr>
            <a:gradFill>
              <a:gsLst>
                <a:gs pos="0">
                  <a:srgbClr val="9947F7"/>
                </a:gs>
                <a:gs pos="100000">
                  <a:srgbClr val="00F1DF">
                    <a:alpha val="60000"/>
                  </a:srgbClr>
                </a:gs>
              </a:gsLst>
              <a:lin ang="10800000" scaled="1"/>
            </a:gra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table'!$AM$99:$AM$101</c:f>
              <c:strCache>
                <c:ptCount val="3"/>
                <c:pt idx="0">
                  <c:v>Branch </c:v>
                </c:pt>
                <c:pt idx="1">
                  <c:v>Download</c:v>
                </c:pt>
                <c:pt idx="2">
                  <c:v>Shipment</c:v>
                </c:pt>
              </c:strCache>
            </c:strRef>
          </c:cat>
          <c:val>
            <c:numRef>
              <c:f>'Pivot table'!$AN$106:$AN$108</c:f>
              <c:numCache>
                <c:formatCode>0</c:formatCode>
                <c:ptCount val="3"/>
                <c:pt idx="0">
                  <c:v>383</c:v>
                </c:pt>
                <c:pt idx="1">
                  <c:v>382</c:v>
                </c:pt>
                <c:pt idx="2">
                  <c:v>388</c:v>
                </c:pt>
              </c:numCache>
            </c:numRef>
          </c:val>
          <c:extLst>
            <c:ext xmlns:c16="http://schemas.microsoft.com/office/drawing/2014/chart" uri="{C3380CC4-5D6E-409C-BE32-E72D297353CC}">
              <c16:uniqueId val="{00000000-8189-4A80-BA9E-5DC46BDED25D}"/>
            </c:ext>
          </c:extLst>
        </c:ser>
        <c:dLbls>
          <c:dLblPos val="outEnd"/>
          <c:showLegendKey val="0"/>
          <c:showVal val="1"/>
          <c:showCatName val="0"/>
          <c:showSerName val="0"/>
          <c:showPercent val="0"/>
          <c:showBubbleSize val="0"/>
        </c:dLbls>
        <c:gapWidth val="402"/>
        <c:overlap val="-30"/>
        <c:axId val="1923758511"/>
        <c:axId val="1082851663"/>
      </c:barChart>
      <c:catAx>
        <c:axId val="19237585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solidFill>
                <a:latin typeface="Franklin Gothic Book" panose="020B0503020102020204" pitchFamily="34" charset="0"/>
                <a:ea typeface="+mn-ea"/>
                <a:cs typeface="+mn-cs"/>
              </a:defRPr>
            </a:pPr>
            <a:endParaRPr lang="en-NG"/>
          </a:p>
        </c:txPr>
        <c:crossAx val="1082851663"/>
        <c:crosses val="autoZero"/>
        <c:auto val="1"/>
        <c:lblAlgn val="ctr"/>
        <c:lblOffset val="100"/>
        <c:noMultiLvlLbl val="0"/>
      </c:catAx>
      <c:valAx>
        <c:axId val="1082851663"/>
        <c:scaling>
          <c:orientation val="minMax"/>
        </c:scaling>
        <c:delete val="1"/>
        <c:axPos val="b"/>
        <c:numFmt formatCode="0" sourceLinked="1"/>
        <c:majorTickMark val="none"/>
        <c:minorTickMark val="none"/>
        <c:tickLblPos val="nextTo"/>
        <c:crossAx val="19237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tx1"/>
              </a:gs>
              <a:gs pos="36000">
                <a:srgbClr val="0070C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table'!$C$28</c:f>
              <c:strCache>
                <c:ptCount val="1"/>
                <c:pt idx="0">
                  <c:v>Sum of Income</c:v>
                </c:pt>
              </c:strCache>
            </c:strRef>
          </c:tx>
          <c:spPr>
            <a:solidFill>
              <a:schemeClr val="accent1"/>
            </a:solidFill>
            <a:ln>
              <a:noFill/>
            </a:ln>
            <a:effectLst/>
          </c:spPr>
          <c:cat>
            <c:strRef>
              <c:f>'Pivot table'!$B$29:$B$41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table'!$C$29:$C$41</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F89C-4072-A882-A6C3339211BB}"/>
            </c:ext>
          </c:extLst>
        </c:ser>
        <c:ser>
          <c:idx val="1"/>
          <c:order val="1"/>
          <c:tx>
            <c:strRef>
              <c:f>'Pivot table'!$D$28</c:f>
              <c:strCache>
                <c:ptCount val="1"/>
                <c:pt idx="0">
                  <c:v>Sum of Income2</c:v>
                </c:pt>
              </c:strCache>
            </c:strRef>
          </c:tx>
          <c:spPr>
            <a:gradFill>
              <a:gsLst>
                <a:gs pos="100000">
                  <a:schemeClr val="tx1"/>
                </a:gs>
                <a:gs pos="36000">
                  <a:srgbClr val="0070C0"/>
                </a:gs>
              </a:gsLst>
              <a:lin ang="5400000" scaled="1"/>
            </a:gradFill>
            <a:ln>
              <a:noFill/>
            </a:ln>
            <a:effectLst/>
          </c:spPr>
          <c:cat>
            <c:strRef>
              <c:f>'Pivot table'!$B$29:$B$41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table'!$D$29:$D$41</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F89C-4072-A882-A6C3339211BB}"/>
            </c:ext>
          </c:extLst>
        </c:ser>
        <c:dLbls>
          <c:showLegendKey val="0"/>
          <c:showVal val="0"/>
          <c:showCatName val="0"/>
          <c:showSerName val="0"/>
          <c:showPercent val="0"/>
          <c:showBubbleSize val="0"/>
        </c:dLbls>
        <c:axId val="434451168"/>
        <c:axId val="53827216"/>
      </c:areaChart>
      <c:catAx>
        <c:axId val="4344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827216"/>
        <c:crosses val="autoZero"/>
        <c:auto val="1"/>
        <c:lblAlgn val="ctr"/>
        <c:lblOffset val="100"/>
        <c:noMultiLvlLbl val="0"/>
      </c:catAx>
      <c:valAx>
        <c:axId val="538272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4451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table!PivotTable5</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table'!$I$14</c:f>
              <c:strCache>
                <c:ptCount val="1"/>
                <c:pt idx="0">
                  <c:v>Total</c:v>
                </c:pt>
              </c:strCache>
            </c:strRef>
          </c:tx>
          <c:spPr>
            <a:solidFill>
              <a:schemeClr val="accent1"/>
            </a:solidFill>
            <a:ln>
              <a:noFill/>
            </a:ln>
            <a:effectLst/>
          </c:spPr>
          <c:invertIfNegative val="0"/>
          <c:cat>
            <c:strRef>
              <c:f>'Pivot table'!$H$15:$H$27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table'!$I$15:$I$27</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F8DC-4031-8859-FEE7E6D7BFB6}"/>
            </c:ext>
          </c:extLst>
        </c:ser>
        <c:dLbls>
          <c:showLegendKey val="0"/>
          <c:showVal val="0"/>
          <c:showCatName val="0"/>
          <c:showSerName val="0"/>
          <c:showPercent val="0"/>
          <c:showBubbleSize val="0"/>
        </c:dLbls>
        <c:gapWidth val="182"/>
        <c:axId val="678616816"/>
        <c:axId val="526538720"/>
      </c:barChart>
      <c:catAx>
        <c:axId val="67861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38720"/>
        <c:crosses val="autoZero"/>
        <c:auto val="1"/>
        <c:lblAlgn val="ctr"/>
        <c:lblOffset val="100"/>
        <c:noMultiLvlLbl val="0"/>
      </c:catAx>
      <c:valAx>
        <c:axId val="52653872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6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Systems_v2.xlsx]Pivot table!PivotTable6</c:name>
    <c:fmtId val="2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rgbClr val="0070C0"/>
          </a:solidFill>
          <a:ln w="19050">
            <a:solidFill>
              <a:schemeClr val="lt1"/>
            </a:solidFill>
          </a:ln>
          <a:effectLst/>
        </c:spPr>
      </c:pivotFmt>
    </c:pivotFmts>
    <c:plotArea>
      <c:layout/>
      <c:doughnutChart>
        <c:varyColors val="1"/>
        <c:ser>
          <c:idx val="0"/>
          <c:order val="0"/>
          <c:tx>
            <c:strRef>
              <c:f>'Pivot table'!$V$3</c:f>
              <c:strCache>
                <c:ptCount val="1"/>
                <c:pt idx="0">
                  <c:v>Sum of Income</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6-5FF1-4616-A9CC-FF13A7E262BD}"/>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5FF1-4616-A9CC-FF13A7E262BD}"/>
              </c:ext>
            </c:extLst>
          </c:dPt>
          <c:cat>
            <c:strRef>
              <c:f>'Pivot table'!$U$4:$U$6</c:f>
              <c:strCache>
                <c:ptCount val="2"/>
                <c:pt idx="0">
                  <c:v>B2B</c:v>
                </c:pt>
                <c:pt idx="1">
                  <c:v>B2C</c:v>
                </c:pt>
              </c:strCache>
            </c:strRef>
          </c:cat>
          <c:val>
            <c:numRef>
              <c:f>'Pivot table'!$V$4:$V$6</c:f>
              <c:numCache>
                <c:formatCode>_(* #,##0_);_(* \(#,##0\);_(* "-"??_);_(@_)</c:formatCode>
                <c:ptCount val="2"/>
                <c:pt idx="0">
                  <c:v>261479.2175</c:v>
                </c:pt>
                <c:pt idx="1">
                  <c:v>511773.11500000011</c:v>
                </c:pt>
              </c:numCache>
            </c:numRef>
          </c:val>
          <c:extLst>
            <c:ext xmlns:c16="http://schemas.microsoft.com/office/drawing/2014/chart" uri="{C3380CC4-5D6E-409C-BE32-E72D297353CC}">
              <c16:uniqueId val="{00000000-5FF1-4616-A9CC-FF13A7E262BD}"/>
            </c:ext>
          </c:extLst>
        </c:ser>
        <c:ser>
          <c:idx val="1"/>
          <c:order val="1"/>
          <c:tx>
            <c:strRef>
              <c:f>'Pivot table'!$W$3</c:f>
              <c:strCache>
                <c:ptCount val="1"/>
                <c:pt idx="0">
                  <c:v>Sum of Income2</c:v>
                </c:pt>
              </c:strCache>
            </c:strRef>
          </c:tx>
          <c:spPr>
            <a:solidFill>
              <a:srgbClr val="9BF8F2"/>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5-5FF1-4616-A9CC-FF13A7E262BD}"/>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5FF1-4616-A9CC-FF13A7E262BD}"/>
              </c:ext>
            </c:extLst>
          </c:dPt>
          <c:cat>
            <c:strRef>
              <c:f>'Pivot table'!$U$4:$U$6</c:f>
              <c:strCache>
                <c:ptCount val="2"/>
                <c:pt idx="0">
                  <c:v>B2B</c:v>
                </c:pt>
                <c:pt idx="1">
                  <c:v>B2C</c:v>
                </c:pt>
              </c:strCache>
            </c:strRef>
          </c:cat>
          <c:val>
            <c:numRef>
              <c:f>'Pivot table'!$W$4:$W$6</c:f>
              <c:numCache>
                <c:formatCode>0%</c:formatCode>
                <c:ptCount val="2"/>
                <c:pt idx="0">
                  <c:v>0.33815509699739565</c:v>
                </c:pt>
                <c:pt idx="1">
                  <c:v>0.66184490300260423</c:v>
                </c:pt>
              </c:numCache>
            </c:numRef>
          </c:val>
          <c:extLst>
            <c:ext xmlns:c16="http://schemas.microsoft.com/office/drawing/2014/chart" uri="{C3380CC4-5D6E-409C-BE32-E72D297353CC}">
              <c16:uniqueId val="{00000001-5FF1-4616-A9CC-FF13A7E262B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gradFill flip="none" rotWithShape="1">
              <a:gsLst>
                <a:gs pos="0">
                  <a:srgbClr val="DC25FA"/>
                </a:gs>
                <a:gs pos="59000">
                  <a:srgbClr val="9947F7"/>
                </a:gs>
              </a:gsLst>
              <a:path path="circle">
                <a:fillToRect l="100000" t="100000"/>
              </a:path>
              <a:tileRect r="-100000" b="-100000"/>
            </a:gradFill>
            <a:ln w="95250">
              <a:solidFill>
                <a:schemeClr val="tx1"/>
              </a:solidFill>
            </a:ln>
          </c:spPr>
          <c:dPt>
            <c:idx val="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1-49FF-47FE-8A0F-C5410F749FEE}"/>
              </c:ext>
            </c:extLst>
          </c:dPt>
          <c:dPt>
            <c:idx val="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3-49FF-47FE-8A0F-C5410F749FEE}"/>
              </c:ext>
            </c:extLst>
          </c:dPt>
          <c:dPt>
            <c:idx val="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5-49FF-47FE-8A0F-C5410F749FEE}"/>
              </c:ext>
            </c:extLst>
          </c:dPt>
          <c:dPt>
            <c:idx val="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7-49FF-47FE-8A0F-C5410F749FEE}"/>
              </c:ext>
            </c:extLst>
          </c:dPt>
          <c:dPt>
            <c:idx val="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9-49FF-47FE-8A0F-C5410F749FEE}"/>
              </c:ext>
            </c:extLst>
          </c:dPt>
          <c:dPt>
            <c:idx val="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B-49FF-47FE-8A0F-C5410F749FEE}"/>
              </c:ext>
            </c:extLst>
          </c:dPt>
          <c:dPt>
            <c:idx val="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D-49FF-47FE-8A0F-C5410F749FEE}"/>
              </c:ext>
            </c:extLst>
          </c:dPt>
          <c:dPt>
            <c:idx val="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0F-49FF-47FE-8A0F-C5410F749FEE}"/>
              </c:ext>
            </c:extLst>
          </c:dPt>
          <c:dPt>
            <c:idx val="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1-49FF-47FE-8A0F-C5410F749FEE}"/>
              </c:ext>
            </c:extLst>
          </c:dPt>
          <c:dPt>
            <c:idx val="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3-49FF-47FE-8A0F-C5410F749FEE}"/>
              </c:ext>
            </c:extLst>
          </c:dPt>
          <c:dPt>
            <c:idx val="1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5-49FF-47FE-8A0F-C5410F749FEE}"/>
              </c:ext>
            </c:extLst>
          </c:dPt>
          <c:dPt>
            <c:idx val="1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7-49FF-47FE-8A0F-C5410F749FEE}"/>
              </c:ext>
            </c:extLst>
          </c:dPt>
          <c:dPt>
            <c:idx val="1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9-49FF-47FE-8A0F-C5410F749FEE}"/>
              </c:ext>
            </c:extLst>
          </c:dPt>
          <c:dPt>
            <c:idx val="1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B-49FF-47FE-8A0F-C5410F749FEE}"/>
              </c:ext>
            </c:extLst>
          </c:dPt>
          <c:dPt>
            <c:idx val="1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D-49FF-47FE-8A0F-C5410F749FEE}"/>
              </c:ext>
            </c:extLst>
          </c:dPt>
          <c:dPt>
            <c:idx val="1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1F-49FF-47FE-8A0F-C5410F749FEE}"/>
              </c:ext>
            </c:extLst>
          </c:dPt>
          <c:dPt>
            <c:idx val="1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1-49FF-47FE-8A0F-C5410F749FEE}"/>
              </c:ext>
            </c:extLst>
          </c:dPt>
          <c:dPt>
            <c:idx val="1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3-49FF-47FE-8A0F-C5410F749FEE}"/>
              </c:ext>
            </c:extLst>
          </c:dPt>
          <c:dPt>
            <c:idx val="1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5-49FF-47FE-8A0F-C5410F749FEE}"/>
              </c:ext>
            </c:extLst>
          </c:dPt>
          <c:dPt>
            <c:idx val="1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7-49FF-47FE-8A0F-C5410F749FEE}"/>
              </c:ext>
            </c:extLst>
          </c:dPt>
          <c:dPt>
            <c:idx val="2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9-49FF-47FE-8A0F-C5410F749FEE}"/>
              </c:ext>
            </c:extLst>
          </c:dPt>
          <c:dPt>
            <c:idx val="2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B-49FF-47FE-8A0F-C5410F749FEE}"/>
              </c:ext>
            </c:extLst>
          </c:dPt>
          <c:dPt>
            <c:idx val="2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D-49FF-47FE-8A0F-C5410F749FEE}"/>
              </c:ext>
            </c:extLst>
          </c:dPt>
          <c:dPt>
            <c:idx val="2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2F-49FF-47FE-8A0F-C5410F749FEE}"/>
              </c:ext>
            </c:extLst>
          </c:dPt>
          <c:dPt>
            <c:idx val="2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1-49FF-47FE-8A0F-C5410F749FEE}"/>
              </c:ext>
            </c:extLst>
          </c:dPt>
          <c:dPt>
            <c:idx val="2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3-49FF-47FE-8A0F-C5410F749FEE}"/>
              </c:ext>
            </c:extLst>
          </c:dPt>
          <c:dPt>
            <c:idx val="2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5-49FF-47FE-8A0F-C5410F749FEE}"/>
              </c:ext>
            </c:extLst>
          </c:dPt>
          <c:dPt>
            <c:idx val="2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7-49FF-47FE-8A0F-C5410F749FEE}"/>
              </c:ext>
            </c:extLst>
          </c:dPt>
          <c:dPt>
            <c:idx val="2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9-49FF-47FE-8A0F-C5410F749FEE}"/>
              </c:ext>
            </c:extLst>
          </c:dPt>
          <c:dPt>
            <c:idx val="2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B-49FF-47FE-8A0F-C5410F749FEE}"/>
              </c:ext>
            </c:extLst>
          </c:dPt>
          <c:dPt>
            <c:idx val="3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D-49FF-47FE-8A0F-C5410F749FEE}"/>
              </c:ext>
            </c:extLst>
          </c:dPt>
          <c:dPt>
            <c:idx val="3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3F-49FF-47FE-8A0F-C5410F749FEE}"/>
              </c:ext>
            </c:extLst>
          </c:dPt>
          <c:dPt>
            <c:idx val="3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1-49FF-47FE-8A0F-C5410F749FEE}"/>
              </c:ext>
            </c:extLst>
          </c:dPt>
          <c:dPt>
            <c:idx val="3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3-49FF-47FE-8A0F-C5410F749FEE}"/>
              </c:ext>
            </c:extLst>
          </c:dPt>
          <c:dPt>
            <c:idx val="3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5-49FF-47FE-8A0F-C5410F749FEE}"/>
              </c:ext>
            </c:extLst>
          </c:dPt>
          <c:dPt>
            <c:idx val="3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7-49FF-47FE-8A0F-C5410F749FEE}"/>
              </c:ext>
            </c:extLst>
          </c:dPt>
          <c:dPt>
            <c:idx val="3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9-49FF-47FE-8A0F-C5410F749FEE}"/>
              </c:ext>
            </c:extLst>
          </c:dPt>
          <c:dPt>
            <c:idx val="3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B-49FF-47FE-8A0F-C5410F749FEE}"/>
              </c:ext>
            </c:extLst>
          </c:dPt>
          <c:dPt>
            <c:idx val="3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D-49FF-47FE-8A0F-C5410F749FEE}"/>
              </c:ext>
            </c:extLst>
          </c:dPt>
          <c:dPt>
            <c:idx val="3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4F-49FF-47FE-8A0F-C5410F749FEE}"/>
              </c:ext>
            </c:extLst>
          </c:dPt>
          <c:dPt>
            <c:idx val="4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1-49FF-47FE-8A0F-C5410F749FEE}"/>
              </c:ext>
            </c:extLst>
          </c:dPt>
          <c:dPt>
            <c:idx val="4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3-49FF-47FE-8A0F-C5410F749FEE}"/>
              </c:ext>
            </c:extLst>
          </c:dPt>
          <c:dPt>
            <c:idx val="4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5-49FF-47FE-8A0F-C5410F749FEE}"/>
              </c:ext>
            </c:extLst>
          </c:dPt>
          <c:dPt>
            <c:idx val="4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7-49FF-47FE-8A0F-C5410F749FEE}"/>
              </c:ext>
            </c:extLst>
          </c:dPt>
          <c:dPt>
            <c:idx val="4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9-49FF-47FE-8A0F-C5410F749FEE}"/>
              </c:ext>
            </c:extLst>
          </c:dPt>
          <c:dPt>
            <c:idx val="4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B-49FF-47FE-8A0F-C5410F749FEE}"/>
              </c:ext>
            </c:extLst>
          </c:dPt>
          <c:dPt>
            <c:idx val="4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D-49FF-47FE-8A0F-C5410F749FEE}"/>
              </c:ext>
            </c:extLst>
          </c:dPt>
          <c:dPt>
            <c:idx val="47"/>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5F-49FF-47FE-8A0F-C5410F749FEE}"/>
              </c:ext>
            </c:extLst>
          </c:dPt>
          <c:dPt>
            <c:idx val="48"/>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1-49FF-47FE-8A0F-C5410F749FEE}"/>
              </c:ext>
            </c:extLst>
          </c:dPt>
          <c:dPt>
            <c:idx val="49"/>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3-49FF-47FE-8A0F-C5410F749FEE}"/>
              </c:ext>
            </c:extLst>
          </c:dPt>
          <c:dPt>
            <c:idx val="50"/>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5-49FF-47FE-8A0F-C5410F749FEE}"/>
              </c:ext>
            </c:extLst>
          </c:dPt>
          <c:dPt>
            <c:idx val="51"/>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7-49FF-47FE-8A0F-C5410F749FEE}"/>
              </c:ext>
            </c:extLst>
          </c:dPt>
          <c:dPt>
            <c:idx val="52"/>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9-49FF-47FE-8A0F-C5410F749FEE}"/>
              </c:ext>
            </c:extLst>
          </c:dPt>
          <c:dPt>
            <c:idx val="53"/>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B-49FF-47FE-8A0F-C5410F749FEE}"/>
              </c:ext>
            </c:extLst>
          </c:dPt>
          <c:dPt>
            <c:idx val="54"/>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D-49FF-47FE-8A0F-C5410F749FEE}"/>
              </c:ext>
            </c:extLst>
          </c:dPt>
          <c:dPt>
            <c:idx val="55"/>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6F-49FF-47FE-8A0F-C5410F749FEE}"/>
              </c:ext>
            </c:extLst>
          </c:dPt>
          <c:dPt>
            <c:idx val="56"/>
            <c:bubble3D val="0"/>
            <c:spPr>
              <a:gradFill flip="none" rotWithShape="1">
                <a:gsLst>
                  <a:gs pos="0">
                    <a:srgbClr val="DC25FA"/>
                  </a:gs>
                  <a:gs pos="59000">
                    <a:srgbClr val="9947F7"/>
                  </a:gs>
                </a:gsLst>
                <a:path path="circle">
                  <a:fillToRect l="100000" t="100000"/>
                </a:path>
                <a:tileRect r="-100000" b="-100000"/>
              </a:gradFill>
              <a:ln w="95250">
                <a:solidFill>
                  <a:schemeClr val="tx1"/>
                </a:solidFill>
              </a:ln>
              <a:effectLst/>
            </c:spPr>
            <c:extLst>
              <c:ext xmlns:c16="http://schemas.microsoft.com/office/drawing/2014/chart" uri="{C3380CC4-5D6E-409C-BE32-E72D297353CC}">
                <c16:uniqueId val="{00000071-49FF-47FE-8A0F-C5410F749FEE}"/>
              </c:ext>
            </c:extLst>
          </c:dPt>
          <c:val>
            <c:numLit>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Lit>
          </c:val>
          <c:extLst>
            <c:ext xmlns:c16="http://schemas.microsoft.com/office/drawing/2014/chart" uri="{C3380CC4-5D6E-409C-BE32-E72D297353CC}">
              <c16:uniqueId val="{00000001-9E7A-4103-BA87-CD508B5C132E}"/>
            </c:ext>
          </c:extLst>
        </c:ser>
        <c:dLbls>
          <c:showLegendKey val="0"/>
          <c:showVal val="0"/>
          <c:showCatName val="0"/>
          <c:showSerName val="0"/>
          <c:showPercent val="0"/>
          <c:showBubbleSize val="0"/>
          <c:showLeaderLines val="1"/>
        </c:dLbls>
        <c:firstSliceAng val="0"/>
        <c:holeSize val="76"/>
      </c:doughnutChart>
      <c:doughnutChart>
        <c:varyColors val="1"/>
        <c:ser>
          <c:idx val="1"/>
          <c:order val="1"/>
          <c:tx>
            <c:v>percentage</c:v>
          </c:tx>
          <c:spPr>
            <a:ln>
              <a:solidFill>
                <a:schemeClr val="tx1"/>
              </a:solid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3-49FF-47FE-8A0F-C5410F749FEE}"/>
              </c:ext>
            </c:extLst>
          </c:dPt>
          <c:dPt>
            <c:idx val="1"/>
            <c:bubble3D val="0"/>
            <c:spPr>
              <a:solidFill>
                <a:srgbClr val="DC25FA">
                  <a:alpha val="50000"/>
                </a:srgbClr>
              </a:solidFill>
              <a:ln w="19050">
                <a:solidFill>
                  <a:schemeClr val="tx1"/>
                </a:solidFill>
              </a:ln>
              <a:effectLst/>
            </c:spPr>
            <c:extLst>
              <c:ext xmlns:c16="http://schemas.microsoft.com/office/drawing/2014/chart" uri="{C3380CC4-5D6E-409C-BE32-E72D297353CC}">
                <c16:uniqueId val="{00000075-49FF-47FE-8A0F-C5410F749FEE}"/>
              </c:ext>
            </c:extLst>
          </c:dPt>
          <c:val>
            <c:numRef>
              <c:f>'Pivot table'!$AH$4:$AI$4</c:f>
              <c:numCache>
                <c:formatCode>0%</c:formatCode>
                <c:ptCount val="2"/>
                <c:pt idx="0">
                  <c:v>0.86019029274161363</c:v>
                </c:pt>
                <c:pt idx="1">
                  <c:v>0.13980970725838637</c:v>
                </c:pt>
              </c:numCache>
            </c:numRef>
          </c:val>
          <c:extLst>
            <c:ext xmlns:c16="http://schemas.microsoft.com/office/drawing/2014/chart" uri="{C3380CC4-5D6E-409C-BE32-E72D297353CC}">
              <c16:uniqueId val="{00000007-9E7A-4103-BA87-CD508B5C132E}"/>
            </c:ext>
          </c:extLst>
        </c:ser>
        <c:dLbls>
          <c:showLegendKey val="0"/>
          <c:showVal val="0"/>
          <c:showCatName val="0"/>
          <c:showSerName val="0"/>
          <c:showPercent val="0"/>
          <c:showBubbleSize val="0"/>
          <c:showLeaderLines val="1"/>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alpha val="77000"/>
        </a:schemeClr>
      </a:solid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759961127308066E-2"/>
          <c:y val="0.105896470092396"/>
          <c:w val="0.91448007774538387"/>
          <c:h val="0.2202169020469022"/>
        </c:manualLayout>
      </c:layout>
      <c:barChart>
        <c:barDir val="bar"/>
        <c:grouping val="percentStacked"/>
        <c:varyColors val="0"/>
        <c:ser>
          <c:idx val="0"/>
          <c:order val="0"/>
          <c:tx>
            <c:strRef>
              <c:f>'Pivot table'!$E$72</c:f>
              <c:strCache>
                <c:ptCount val="1"/>
                <c:pt idx="0">
                  <c:v>Brazil</c:v>
                </c:pt>
              </c:strCache>
            </c:strRef>
          </c:tx>
          <c:spPr>
            <a:gradFill flip="none" rotWithShape="1">
              <a:gsLst>
                <a:gs pos="87000">
                  <a:srgbClr val="C569C7"/>
                </a:gs>
                <a:gs pos="62000">
                  <a:srgbClr val="7030A0"/>
                </a:gs>
              </a:gsLst>
              <a:lin ang="2700000" scaled="1"/>
              <a:tileRect/>
            </a:gradFill>
            <a:ln>
              <a:noFill/>
            </a:ln>
            <a:effectLst/>
          </c:spPr>
          <c:invertIfNegative val="0"/>
          <c:val>
            <c:numRef>
              <c:f>'Pivot table'!$F$72</c:f>
              <c:numCache>
                <c:formatCode>0%</c:formatCode>
                <c:ptCount val="1"/>
                <c:pt idx="0">
                  <c:v>9.6588369667775731E-2</c:v>
                </c:pt>
              </c:numCache>
            </c:numRef>
          </c:val>
          <c:extLst>
            <c:ext xmlns:c16="http://schemas.microsoft.com/office/drawing/2014/chart" uri="{C3380CC4-5D6E-409C-BE32-E72D297353CC}">
              <c16:uniqueId val="{00000000-737A-4F78-8CEA-59E7E76A2390}"/>
            </c:ext>
          </c:extLst>
        </c:ser>
        <c:ser>
          <c:idx val="1"/>
          <c:order val="1"/>
          <c:tx>
            <c:strRef>
              <c:f>'Pivot table'!$E$73</c:f>
              <c:strCache>
                <c:ptCount val="1"/>
                <c:pt idx="0">
                  <c:v>Canada</c:v>
                </c:pt>
              </c:strCache>
            </c:strRef>
          </c:tx>
          <c:spPr>
            <a:gradFill>
              <a:gsLst>
                <a:gs pos="98000">
                  <a:schemeClr val="accent2">
                    <a:lumMod val="60000"/>
                    <a:lumOff val="40000"/>
                  </a:schemeClr>
                </a:gs>
                <a:gs pos="58000">
                  <a:schemeClr val="accent2">
                    <a:lumMod val="50000"/>
                  </a:schemeClr>
                </a:gs>
              </a:gsLst>
              <a:lin ang="2700000" scaled="1"/>
            </a:gradFill>
            <a:ln>
              <a:noFill/>
            </a:ln>
            <a:effectLst/>
          </c:spPr>
          <c:invertIfNegative val="0"/>
          <c:val>
            <c:numRef>
              <c:f>'Pivot table'!$F$73</c:f>
              <c:numCache>
                <c:formatCode>0%</c:formatCode>
                <c:ptCount val="1"/>
                <c:pt idx="0">
                  <c:v>9.6613199582857426E-2</c:v>
                </c:pt>
              </c:numCache>
            </c:numRef>
          </c:val>
          <c:extLst>
            <c:ext xmlns:c16="http://schemas.microsoft.com/office/drawing/2014/chart" uri="{C3380CC4-5D6E-409C-BE32-E72D297353CC}">
              <c16:uniqueId val="{00000001-737A-4F78-8CEA-59E7E76A2390}"/>
            </c:ext>
          </c:extLst>
        </c:ser>
        <c:ser>
          <c:idx val="2"/>
          <c:order val="2"/>
          <c:tx>
            <c:strRef>
              <c:f>'Pivot table'!$E$74</c:f>
              <c:strCache>
                <c:ptCount val="1"/>
                <c:pt idx="0">
                  <c:v>Egypt</c:v>
                </c:pt>
              </c:strCache>
            </c:strRef>
          </c:tx>
          <c:spPr>
            <a:gradFill>
              <a:gsLst>
                <a:gs pos="87000">
                  <a:schemeClr val="tx2">
                    <a:lumMod val="20000"/>
                    <a:lumOff val="80000"/>
                  </a:schemeClr>
                </a:gs>
                <a:gs pos="58000">
                  <a:schemeClr val="accent3">
                    <a:lumMod val="75000"/>
                  </a:schemeClr>
                </a:gs>
              </a:gsLst>
              <a:lin ang="2700000" scaled="1"/>
            </a:gradFill>
            <a:ln>
              <a:noFill/>
            </a:ln>
            <a:effectLst/>
          </c:spPr>
          <c:invertIfNegative val="0"/>
          <c:val>
            <c:numRef>
              <c:f>'Pivot table'!$F$74</c:f>
              <c:numCache>
                <c:formatCode>0%</c:formatCode>
                <c:ptCount val="1"/>
                <c:pt idx="0">
                  <c:v>0.29544495207826388</c:v>
                </c:pt>
              </c:numCache>
            </c:numRef>
          </c:val>
          <c:extLst>
            <c:ext xmlns:c16="http://schemas.microsoft.com/office/drawing/2014/chart" uri="{C3380CC4-5D6E-409C-BE32-E72D297353CC}">
              <c16:uniqueId val="{00000002-737A-4F78-8CEA-59E7E76A2390}"/>
            </c:ext>
          </c:extLst>
        </c:ser>
        <c:ser>
          <c:idx val="3"/>
          <c:order val="3"/>
          <c:tx>
            <c:strRef>
              <c:f>'Pivot table'!$E$75</c:f>
              <c:strCache>
                <c:ptCount val="1"/>
                <c:pt idx="0">
                  <c:v>Russia</c:v>
                </c:pt>
              </c:strCache>
            </c:strRef>
          </c:tx>
          <c:spPr>
            <a:gradFill>
              <a:gsLst>
                <a:gs pos="87000">
                  <a:srgbClr val="FF696D"/>
                </a:gs>
                <a:gs pos="62000">
                  <a:srgbClr val="C00000"/>
                </a:gs>
              </a:gsLst>
              <a:lin ang="2700000" scaled="1"/>
            </a:gradFill>
            <a:ln>
              <a:noFill/>
            </a:ln>
            <a:effectLst/>
          </c:spPr>
          <c:invertIfNegative val="0"/>
          <c:val>
            <c:numRef>
              <c:f>'Pivot table'!$F$75</c:f>
              <c:numCache>
                <c:formatCode>0%</c:formatCode>
                <c:ptCount val="1"/>
                <c:pt idx="0">
                  <c:v>0.17477156478124845</c:v>
                </c:pt>
              </c:numCache>
            </c:numRef>
          </c:val>
          <c:extLst>
            <c:ext xmlns:c16="http://schemas.microsoft.com/office/drawing/2014/chart" uri="{C3380CC4-5D6E-409C-BE32-E72D297353CC}">
              <c16:uniqueId val="{00000003-737A-4F78-8CEA-59E7E76A2390}"/>
            </c:ext>
          </c:extLst>
        </c:ser>
        <c:ser>
          <c:idx val="4"/>
          <c:order val="4"/>
          <c:tx>
            <c:strRef>
              <c:f>'Pivot table'!$E$76</c:f>
              <c:strCache>
                <c:ptCount val="1"/>
                <c:pt idx="0">
                  <c:v>United Kingdom</c:v>
                </c:pt>
              </c:strCache>
            </c:strRef>
          </c:tx>
          <c:spPr>
            <a:gradFill>
              <a:gsLst>
                <a:gs pos="90000">
                  <a:schemeClr val="accent5"/>
                </a:gs>
                <a:gs pos="62000">
                  <a:schemeClr val="accent5">
                    <a:lumMod val="50000"/>
                  </a:schemeClr>
                </a:gs>
              </a:gsLst>
              <a:lin ang="2700000" scaled="1"/>
            </a:gradFill>
            <a:ln>
              <a:noFill/>
            </a:ln>
            <a:effectLst/>
          </c:spPr>
          <c:invertIfNegative val="0"/>
          <c:val>
            <c:numRef>
              <c:f>'Pivot table'!$F$76</c:f>
              <c:numCache>
                <c:formatCode>0%</c:formatCode>
                <c:ptCount val="1"/>
                <c:pt idx="0">
                  <c:v>0.1659693598847892</c:v>
                </c:pt>
              </c:numCache>
            </c:numRef>
          </c:val>
          <c:extLst>
            <c:ext xmlns:c16="http://schemas.microsoft.com/office/drawing/2014/chart" uri="{C3380CC4-5D6E-409C-BE32-E72D297353CC}">
              <c16:uniqueId val="{00000004-737A-4F78-8CEA-59E7E76A2390}"/>
            </c:ext>
          </c:extLst>
        </c:ser>
        <c:ser>
          <c:idx val="5"/>
          <c:order val="5"/>
          <c:tx>
            <c:strRef>
              <c:f>'Pivot table'!$E$77</c:f>
              <c:strCache>
                <c:ptCount val="1"/>
                <c:pt idx="0">
                  <c:v>USA</c:v>
                </c:pt>
              </c:strCache>
            </c:strRef>
          </c:tx>
          <c:spPr>
            <a:gradFill>
              <a:gsLst>
                <a:gs pos="90000">
                  <a:schemeClr val="accent6">
                    <a:lumMod val="75000"/>
                  </a:schemeClr>
                </a:gs>
                <a:gs pos="62000">
                  <a:schemeClr val="accent6">
                    <a:lumMod val="50000"/>
                  </a:schemeClr>
                </a:gs>
              </a:gsLst>
              <a:lin ang="2700000" scaled="1"/>
            </a:gradFill>
            <a:ln>
              <a:noFill/>
            </a:ln>
            <a:effectLst/>
          </c:spPr>
          <c:invertIfNegative val="0"/>
          <c:val>
            <c:numRef>
              <c:f>'Pivot table'!$F$77</c:f>
              <c:numCache>
                <c:formatCode>0%</c:formatCode>
                <c:ptCount val="1"/>
                <c:pt idx="0">
                  <c:v>0.17061255400506531</c:v>
                </c:pt>
              </c:numCache>
            </c:numRef>
          </c:val>
          <c:extLst>
            <c:ext xmlns:c16="http://schemas.microsoft.com/office/drawing/2014/chart" uri="{C3380CC4-5D6E-409C-BE32-E72D297353CC}">
              <c16:uniqueId val="{00000005-737A-4F78-8CEA-59E7E76A2390}"/>
            </c:ext>
          </c:extLst>
        </c:ser>
        <c:dLbls>
          <c:showLegendKey val="0"/>
          <c:showVal val="0"/>
          <c:showCatName val="0"/>
          <c:showSerName val="0"/>
          <c:showPercent val="0"/>
          <c:showBubbleSize val="0"/>
        </c:dLbls>
        <c:gapWidth val="150"/>
        <c:overlap val="100"/>
        <c:axId val="953265664"/>
        <c:axId val="559703872"/>
      </c:barChart>
      <c:catAx>
        <c:axId val="953265664"/>
        <c:scaling>
          <c:orientation val="minMax"/>
        </c:scaling>
        <c:delete val="1"/>
        <c:axPos val="l"/>
        <c:numFmt formatCode="General" sourceLinked="1"/>
        <c:majorTickMark val="none"/>
        <c:minorTickMark val="none"/>
        <c:tickLblPos val="nextTo"/>
        <c:crossAx val="559703872"/>
        <c:crosses val="autoZero"/>
        <c:auto val="1"/>
        <c:lblAlgn val="ctr"/>
        <c:lblOffset val="100"/>
        <c:noMultiLvlLbl val="0"/>
      </c:catAx>
      <c:valAx>
        <c:axId val="559703872"/>
        <c:scaling>
          <c:orientation val="minMax"/>
        </c:scaling>
        <c:delete val="1"/>
        <c:axPos val="b"/>
        <c:numFmt formatCode="0%" sourceLinked="1"/>
        <c:majorTickMark val="none"/>
        <c:minorTickMark val="none"/>
        <c:tickLblPos val="nextTo"/>
        <c:crossAx val="9532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4-AA78-4360-9DAE-D5AFB068ABE6}"/>
              </c:ext>
            </c:extLst>
          </c:dPt>
          <c:dPt>
            <c:idx val="1"/>
            <c:bubble3D val="0"/>
            <c:spPr>
              <a:gradFill flip="none" rotWithShape="1">
                <a:gsLst>
                  <a:gs pos="63000">
                    <a:srgbClr val="9BF8F2"/>
                  </a:gs>
                  <a:gs pos="23000">
                    <a:schemeClr val="accent5">
                      <a:lumMod val="75000"/>
                    </a:schemeClr>
                  </a:gs>
                </a:gsLst>
                <a:lin ang="5400000" scaled="1"/>
                <a:tileRect/>
              </a:gradFill>
              <a:ln w="19050">
                <a:noFill/>
              </a:ln>
              <a:effectLst/>
            </c:spPr>
            <c:extLst>
              <c:ext xmlns:c16="http://schemas.microsoft.com/office/drawing/2014/chart" uri="{C3380CC4-5D6E-409C-BE32-E72D297353CC}">
                <c16:uniqueId val="{00000005-AA78-4360-9DAE-D5AFB068ABE6}"/>
              </c:ext>
            </c:extLst>
          </c:dPt>
          <c:cat>
            <c:strRef>
              <c:f>'Pivot table'!$M$71:$N$71</c:f>
              <c:strCache>
                <c:ptCount val="2"/>
                <c:pt idx="0">
                  <c:v>Remaining %</c:v>
                </c:pt>
                <c:pt idx="1">
                  <c:v>Achieved%</c:v>
                </c:pt>
              </c:strCache>
            </c:strRef>
          </c:cat>
          <c:val>
            <c:numRef>
              <c:f>'Pivot table'!$M$72:$N$72</c:f>
              <c:numCache>
                <c:formatCode>0%</c:formatCode>
                <c:ptCount val="2"/>
                <c:pt idx="0">
                  <c:v>0.26795265721834105</c:v>
                </c:pt>
                <c:pt idx="1">
                  <c:v>0.73204734278165895</c:v>
                </c:pt>
              </c:numCache>
            </c:numRef>
          </c:val>
          <c:extLst>
            <c:ext xmlns:c16="http://schemas.microsoft.com/office/drawing/2014/chart" uri="{C3380CC4-5D6E-409C-BE32-E72D297353CC}">
              <c16:uniqueId val="{00000000-AA78-4360-9DAE-D5AFB068ABE6}"/>
            </c:ext>
          </c:extLst>
        </c:ser>
        <c:dLbls>
          <c:showLegendKey val="0"/>
          <c:showVal val="0"/>
          <c:showCatName val="0"/>
          <c:showSerName val="0"/>
          <c:showPercent val="0"/>
          <c:showBubbleSize val="0"/>
          <c:showLeaderLines val="1"/>
        </c:dLbls>
        <c:firstSliceAng val="4"/>
        <c:holeSize val="78"/>
      </c:doughnutChart>
      <c:scatterChart>
        <c:scatterStyle val="lineMarker"/>
        <c:varyColors val="0"/>
        <c:ser>
          <c:idx val="1"/>
          <c:order val="1"/>
          <c:tx>
            <c:v>X&amp;Y</c:v>
          </c:tx>
          <c:spPr>
            <a:ln w="25400" cap="rnd">
              <a:noFill/>
              <a:round/>
            </a:ln>
            <a:effectLst/>
          </c:spPr>
          <c:marker>
            <c:symbol val="circle"/>
            <c:size val="21"/>
            <c:spPr>
              <a:solidFill>
                <a:schemeClr val="accent2"/>
              </a:solidFill>
              <a:ln w="9525">
                <a:solidFill>
                  <a:schemeClr val="accent2"/>
                </a:solidFill>
              </a:ln>
              <a:effectLst/>
            </c:spPr>
          </c:marker>
          <c:dPt>
            <c:idx val="0"/>
            <c:marker>
              <c:symbol val="circle"/>
              <c:size val="21"/>
              <c:spPr>
                <a:solidFill>
                  <a:schemeClr val="accent5">
                    <a:lumMod val="75000"/>
                  </a:schemeClr>
                </a:solidFill>
                <a:ln w="9525">
                  <a:noFill/>
                </a:ln>
                <a:effectLst/>
              </c:spPr>
            </c:marker>
            <c:bubble3D val="0"/>
            <c:extLst>
              <c:ext xmlns:c16="http://schemas.microsoft.com/office/drawing/2014/chart" uri="{C3380CC4-5D6E-409C-BE32-E72D297353CC}">
                <c16:uniqueId val="{00000003-AA78-4360-9DAE-D5AFB068ABE6}"/>
              </c:ext>
            </c:extLst>
          </c:dPt>
          <c:dPt>
            <c:idx val="1"/>
            <c:marker>
              <c:symbol val="circle"/>
              <c:size val="21"/>
              <c:spPr>
                <a:solidFill>
                  <a:srgbClr val="9BF8F2"/>
                </a:solidFill>
                <a:ln w="9525">
                  <a:noFill/>
                </a:ln>
                <a:effectLst/>
              </c:spPr>
            </c:marker>
            <c:bubble3D val="0"/>
            <c:spPr>
              <a:ln w="25400" cap="rnd">
                <a:noFill/>
                <a:round/>
              </a:ln>
              <a:effectLst/>
            </c:spPr>
            <c:extLst>
              <c:ext xmlns:c16="http://schemas.microsoft.com/office/drawing/2014/chart" uri="{C3380CC4-5D6E-409C-BE32-E72D297353CC}">
                <c16:uniqueId val="{00000002-AA78-4360-9DAE-D5AFB068ABE6}"/>
              </c:ext>
            </c:extLst>
          </c:dPt>
          <c:xVal>
            <c:numRef>
              <c:f>'Pivot table'!$P$72:$P$73</c:f>
              <c:numCache>
                <c:formatCode>0.00000</c:formatCode>
                <c:ptCount val="2"/>
                <c:pt idx="0" formatCode="General">
                  <c:v>0</c:v>
                </c:pt>
                <c:pt idx="1">
                  <c:v>0.99364483721177543</c:v>
                </c:pt>
              </c:numCache>
            </c:numRef>
          </c:xVal>
          <c:yVal>
            <c:numRef>
              <c:f>'Pivot table'!$Q$72:$Q$73</c:f>
              <c:numCache>
                <c:formatCode>0.00000</c:formatCode>
                <c:ptCount val="2"/>
                <c:pt idx="0" formatCode="General">
                  <c:v>1</c:v>
                </c:pt>
                <c:pt idx="1">
                  <c:v>-0.11256081681644099</c:v>
                </c:pt>
              </c:numCache>
            </c:numRef>
          </c:yVal>
          <c:smooth val="0"/>
          <c:extLst>
            <c:ext xmlns:c16="http://schemas.microsoft.com/office/drawing/2014/chart" uri="{C3380CC4-5D6E-409C-BE32-E72D297353CC}">
              <c16:uniqueId val="{00000001-AA78-4360-9DAE-D5AFB068ABE6}"/>
            </c:ext>
          </c:extLst>
        </c:ser>
        <c:dLbls>
          <c:showLegendKey val="0"/>
          <c:showVal val="0"/>
          <c:showCatName val="0"/>
          <c:showSerName val="0"/>
          <c:showPercent val="0"/>
          <c:showBubbleSize val="0"/>
        </c:dLbls>
        <c:axId val="642539216"/>
        <c:axId val="642526736"/>
      </c:scatterChart>
      <c:valAx>
        <c:axId val="642526736"/>
        <c:scaling>
          <c:orientation val="minMax"/>
          <c:max val="1.1500000000000001"/>
          <c:min val="-1.1500000000000001"/>
        </c:scaling>
        <c:delete val="1"/>
        <c:axPos val="l"/>
        <c:numFmt formatCode="General" sourceLinked="1"/>
        <c:majorTickMark val="out"/>
        <c:minorTickMark val="none"/>
        <c:tickLblPos val="nextTo"/>
        <c:crossAx val="642539216"/>
        <c:crosses val="autoZero"/>
        <c:crossBetween val="midCat"/>
      </c:valAx>
      <c:valAx>
        <c:axId val="642539216"/>
        <c:scaling>
          <c:orientation val="minMax"/>
          <c:max val="1.1500000000000001"/>
          <c:min val="-1.1500000000000001"/>
        </c:scaling>
        <c:delete val="1"/>
        <c:axPos val="b"/>
        <c:numFmt formatCode="General" sourceLinked="1"/>
        <c:majorTickMark val="out"/>
        <c:minorTickMark val="none"/>
        <c:tickLblPos val="nextTo"/>
        <c:crossAx val="64252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70000">
                  <a:srgbClr val="9947F7"/>
                </a:gs>
              </a:gsLst>
              <a:lin ang="10800000" scaled="1"/>
              <a:tileRect/>
            </a:gradFill>
            <a:ln w="114300">
              <a:solidFill>
                <a:schemeClr val="tx1"/>
              </a:solidFill>
            </a:ln>
          </c:spPr>
          <c:dPt>
            <c:idx val="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1-F9A8-4880-BF03-6532CB1733D7}"/>
              </c:ext>
            </c:extLst>
          </c:dPt>
          <c:dPt>
            <c:idx val="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3-F9A8-4880-BF03-6532CB1733D7}"/>
              </c:ext>
            </c:extLst>
          </c:dPt>
          <c:dPt>
            <c:idx val="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5-F9A8-4880-BF03-6532CB1733D7}"/>
              </c:ext>
            </c:extLst>
          </c:dPt>
          <c:dPt>
            <c:idx val="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7-F9A8-4880-BF03-6532CB1733D7}"/>
              </c:ext>
            </c:extLst>
          </c:dPt>
          <c:dPt>
            <c:idx val="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9-F9A8-4880-BF03-6532CB1733D7}"/>
              </c:ext>
            </c:extLst>
          </c:dPt>
          <c:dPt>
            <c:idx val="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B-F9A8-4880-BF03-6532CB1733D7}"/>
              </c:ext>
            </c:extLst>
          </c:dPt>
          <c:dPt>
            <c:idx val="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D-F9A8-4880-BF03-6532CB1733D7}"/>
              </c:ext>
            </c:extLst>
          </c:dPt>
          <c:dPt>
            <c:idx val="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0F-F9A8-4880-BF03-6532CB1733D7}"/>
              </c:ext>
            </c:extLst>
          </c:dPt>
          <c:dPt>
            <c:idx val="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1-F9A8-4880-BF03-6532CB1733D7}"/>
              </c:ext>
            </c:extLst>
          </c:dPt>
          <c:dPt>
            <c:idx val="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3-F9A8-4880-BF03-6532CB1733D7}"/>
              </c:ext>
            </c:extLst>
          </c:dPt>
          <c:dPt>
            <c:idx val="1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5-F9A8-4880-BF03-6532CB1733D7}"/>
              </c:ext>
            </c:extLst>
          </c:dPt>
          <c:dPt>
            <c:idx val="1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7-F9A8-4880-BF03-6532CB1733D7}"/>
              </c:ext>
            </c:extLst>
          </c:dPt>
          <c:dPt>
            <c:idx val="1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9-F9A8-4880-BF03-6532CB1733D7}"/>
              </c:ext>
            </c:extLst>
          </c:dPt>
          <c:dPt>
            <c:idx val="1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B-F9A8-4880-BF03-6532CB1733D7}"/>
              </c:ext>
            </c:extLst>
          </c:dPt>
          <c:dPt>
            <c:idx val="1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D-F9A8-4880-BF03-6532CB1733D7}"/>
              </c:ext>
            </c:extLst>
          </c:dPt>
          <c:dPt>
            <c:idx val="1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1F-F9A8-4880-BF03-6532CB1733D7}"/>
              </c:ext>
            </c:extLst>
          </c:dPt>
          <c:dPt>
            <c:idx val="1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1-F9A8-4880-BF03-6532CB1733D7}"/>
              </c:ext>
            </c:extLst>
          </c:dPt>
          <c:dPt>
            <c:idx val="1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3-F9A8-4880-BF03-6532CB1733D7}"/>
              </c:ext>
            </c:extLst>
          </c:dPt>
          <c:dPt>
            <c:idx val="1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5-F9A8-4880-BF03-6532CB1733D7}"/>
              </c:ext>
            </c:extLst>
          </c:dPt>
          <c:dPt>
            <c:idx val="1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7-F9A8-4880-BF03-6532CB1733D7}"/>
              </c:ext>
            </c:extLst>
          </c:dPt>
          <c:dPt>
            <c:idx val="2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9-F9A8-4880-BF03-6532CB1733D7}"/>
              </c:ext>
            </c:extLst>
          </c:dPt>
          <c:dPt>
            <c:idx val="2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B-F9A8-4880-BF03-6532CB1733D7}"/>
              </c:ext>
            </c:extLst>
          </c:dPt>
          <c:dPt>
            <c:idx val="2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D-F9A8-4880-BF03-6532CB1733D7}"/>
              </c:ext>
            </c:extLst>
          </c:dPt>
          <c:dPt>
            <c:idx val="2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2F-F9A8-4880-BF03-6532CB1733D7}"/>
              </c:ext>
            </c:extLst>
          </c:dPt>
          <c:dPt>
            <c:idx val="2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1-F9A8-4880-BF03-6532CB1733D7}"/>
              </c:ext>
            </c:extLst>
          </c:dPt>
          <c:dPt>
            <c:idx val="2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3-F9A8-4880-BF03-6532CB1733D7}"/>
              </c:ext>
            </c:extLst>
          </c:dPt>
          <c:dPt>
            <c:idx val="2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5-F9A8-4880-BF03-6532CB1733D7}"/>
              </c:ext>
            </c:extLst>
          </c:dPt>
          <c:dPt>
            <c:idx val="2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7-F9A8-4880-BF03-6532CB1733D7}"/>
              </c:ext>
            </c:extLst>
          </c:dPt>
          <c:dPt>
            <c:idx val="2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9-F9A8-4880-BF03-6532CB1733D7}"/>
              </c:ext>
            </c:extLst>
          </c:dPt>
          <c:dPt>
            <c:idx val="2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B-F9A8-4880-BF03-6532CB1733D7}"/>
              </c:ext>
            </c:extLst>
          </c:dPt>
          <c:dPt>
            <c:idx val="3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D-F9A8-4880-BF03-6532CB1733D7}"/>
              </c:ext>
            </c:extLst>
          </c:dPt>
          <c:dPt>
            <c:idx val="3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3F-F9A8-4880-BF03-6532CB1733D7}"/>
              </c:ext>
            </c:extLst>
          </c:dPt>
          <c:dPt>
            <c:idx val="3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1-F9A8-4880-BF03-6532CB1733D7}"/>
              </c:ext>
            </c:extLst>
          </c:dPt>
          <c:dPt>
            <c:idx val="3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3-F9A8-4880-BF03-6532CB1733D7}"/>
              </c:ext>
            </c:extLst>
          </c:dPt>
          <c:dPt>
            <c:idx val="3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5-F9A8-4880-BF03-6532CB1733D7}"/>
              </c:ext>
            </c:extLst>
          </c:dPt>
          <c:dPt>
            <c:idx val="3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7-F9A8-4880-BF03-6532CB1733D7}"/>
              </c:ext>
            </c:extLst>
          </c:dPt>
          <c:dPt>
            <c:idx val="3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9-F9A8-4880-BF03-6532CB1733D7}"/>
              </c:ext>
            </c:extLst>
          </c:dPt>
          <c:dPt>
            <c:idx val="3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B-F9A8-4880-BF03-6532CB1733D7}"/>
              </c:ext>
            </c:extLst>
          </c:dPt>
          <c:dPt>
            <c:idx val="3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D-F9A8-4880-BF03-6532CB1733D7}"/>
              </c:ext>
            </c:extLst>
          </c:dPt>
          <c:dPt>
            <c:idx val="3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4F-F9A8-4880-BF03-6532CB1733D7}"/>
              </c:ext>
            </c:extLst>
          </c:dPt>
          <c:dPt>
            <c:idx val="4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1-F9A8-4880-BF03-6532CB1733D7}"/>
              </c:ext>
            </c:extLst>
          </c:dPt>
          <c:dPt>
            <c:idx val="4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3-F9A8-4880-BF03-6532CB1733D7}"/>
              </c:ext>
            </c:extLst>
          </c:dPt>
          <c:dPt>
            <c:idx val="4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5-F9A8-4880-BF03-6532CB1733D7}"/>
              </c:ext>
            </c:extLst>
          </c:dPt>
          <c:dPt>
            <c:idx val="4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7-F9A8-4880-BF03-6532CB1733D7}"/>
              </c:ext>
            </c:extLst>
          </c:dPt>
          <c:dPt>
            <c:idx val="4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9-F9A8-4880-BF03-6532CB1733D7}"/>
              </c:ext>
            </c:extLst>
          </c:dPt>
          <c:dPt>
            <c:idx val="4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B-F9A8-4880-BF03-6532CB1733D7}"/>
              </c:ext>
            </c:extLst>
          </c:dPt>
          <c:dPt>
            <c:idx val="4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D-F9A8-4880-BF03-6532CB1733D7}"/>
              </c:ext>
            </c:extLst>
          </c:dPt>
          <c:dPt>
            <c:idx val="47"/>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5F-F9A8-4880-BF03-6532CB1733D7}"/>
              </c:ext>
            </c:extLst>
          </c:dPt>
          <c:dPt>
            <c:idx val="48"/>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1-F9A8-4880-BF03-6532CB1733D7}"/>
              </c:ext>
            </c:extLst>
          </c:dPt>
          <c:dPt>
            <c:idx val="49"/>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3-F9A8-4880-BF03-6532CB1733D7}"/>
              </c:ext>
            </c:extLst>
          </c:dPt>
          <c:dPt>
            <c:idx val="50"/>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5-F9A8-4880-BF03-6532CB1733D7}"/>
              </c:ext>
            </c:extLst>
          </c:dPt>
          <c:dPt>
            <c:idx val="51"/>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7-F9A8-4880-BF03-6532CB1733D7}"/>
              </c:ext>
            </c:extLst>
          </c:dPt>
          <c:dPt>
            <c:idx val="52"/>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9-F9A8-4880-BF03-6532CB1733D7}"/>
              </c:ext>
            </c:extLst>
          </c:dPt>
          <c:dPt>
            <c:idx val="53"/>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B-F9A8-4880-BF03-6532CB1733D7}"/>
              </c:ext>
            </c:extLst>
          </c:dPt>
          <c:dPt>
            <c:idx val="54"/>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D-F9A8-4880-BF03-6532CB1733D7}"/>
              </c:ext>
            </c:extLst>
          </c:dPt>
          <c:dPt>
            <c:idx val="55"/>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6F-F9A8-4880-BF03-6532CB1733D7}"/>
              </c:ext>
            </c:extLst>
          </c:dPt>
          <c:dPt>
            <c:idx val="56"/>
            <c:bubble3D val="0"/>
            <c:spPr>
              <a:gradFill flip="none" rotWithShape="1">
                <a:gsLst>
                  <a:gs pos="20000">
                    <a:srgbClr val="C23FD8"/>
                  </a:gs>
                  <a:gs pos="70000">
                    <a:srgbClr val="9947F7"/>
                  </a:gs>
                </a:gsLst>
                <a:lin ang="10800000" scaled="1"/>
                <a:tileRect/>
              </a:gradFill>
              <a:ln w="114300">
                <a:solidFill>
                  <a:schemeClr val="tx1"/>
                </a:solidFill>
              </a:ln>
              <a:effectLst/>
            </c:spPr>
            <c:extLst>
              <c:ext xmlns:c16="http://schemas.microsoft.com/office/drawing/2014/chart" uri="{C3380CC4-5D6E-409C-BE32-E72D297353CC}">
                <c16:uniqueId val="{00000071-F9A8-4880-BF03-6532CB1733D7}"/>
              </c:ext>
            </c:extLst>
          </c:dPt>
          <c:val>
            <c:numLit>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Lit>
          </c:val>
          <c:extLst>
            <c:ext xmlns:c16="http://schemas.microsoft.com/office/drawing/2014/chart" uri="{C3380CC4-5D6E-409C-BE32-E72D297353CC}">
              <c16:uniqueId val="{00000000-150A-4832-87E2-A48901DC74DD}"/>
            </c:ext>
          </c:extLst>
        </c:ser>
        <c:dLbls>
          <c:showLegendKey val="0"/>
          <c:showVal val="0"/>
          <c:showCatName val="0"/>
          <c:showSerName val="0"/>
          <c:showPercent val="0"/>
          <c:showBubbleSize val="0"/>
          <c:showLeaderLines val="1"/>
        </c:dLbls>
        <c:firstSliceAng val="0"/>
        <c:holeSize val="76"/>
      </c:doughnutChart>
      <c:pieChart>
        <c:varyColors val="1"/>
        <c:ser>
          <c:idx val="1"/>
          <c:order val="1"/>
          <c:tx>
            <c:v>2ND</c:v>
          </c:tx>
          <c:dPt>
            <c:idx val="0"/>
            <c:bubble3D val="0"/>
            <c:spPr>
              <a:noFill/>
              <a:ln w="19050">
                <a:noFill/>
              </a:ln>
              <a:effectLst/>
            </c:spPr>
            <c:extLst>
              <c:ext xmlns:c16="http://schemas.microsoft.com/office/drawing/2014/chart" uri="{C3380CC4-5D6E-409C-BE32-E72D297353CC}">
                <c16:uniqueId val="{00000002-150A-4832-87E2-A48901DC74DD}"/>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03-150A-4832-87E2-A48901DC74DD}"/>
              </c:ext>
            </c:extLst>
          </c:dPt>
          <c:val>
            <c:numRef>
              <c:f>'Pivot table'!$H$99:$I$99</c:f>
              <c:numCache>
                <c:formatCode>0%</c:formatCode>
                <c:ptCount val="2"/>
                <c:pt idx="0">
                  <c:v>0.7237268919106209</c:v>
                </c:pt>
                <c:pt idx="1">
                  <c:v>0.2762731080893791</c:v>
                </c:pt>
              </c:numCache>
            </c:numRef>
          </c:val>
          <c:extLst>
            <c:ext xmlns:c16="http://schemas.microsoft.com/office/drawing/2014/chart" uri="{C3380CC4-5D6E-409C-BE32-E72D297353CC}">
              <c16:uniqueId val="{00000001-150A-4832-87E2-A48901DC74DD}"/>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4"/>
            <c:spPr>
              <a:solidFill>
                <a:schemeClr val="tx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Pt>
            <c:idx val="0"/>
            <c:marker>
              <c:symbol val="circle"/>
              <c:size val="44"/>
              <c:spPr>
                <a:solidFill>
                  <a:schemeClr val="tx1"/>
                </a:solidFill>
                <a:ln w="9525">
                  <a:gradFill>
                    <a:gsLst>
                      <a:gs pos="7000">
                        <a:srgbClr val="0F8B6D"/>
                      </a:gs>
                      <a:gs pos="78000">
                        <a:schemeClr val="accent6"/>
                      </a:gs>
                    </a:gsLst>
                    <a:lin ang="5400000" scaled="1"/>
                  </a:gradFill>
                </a:ln>
                <a:effectLst/>
              </c:spPr>
            </c:marker>
            <c:bubble3D val="0"/>
            <c:extLst>
              <c:ext xmlns:c16="http://schemas.microsoft.com/office/drawing/2014/chart" uri="{C3380CC4-5D6E-409C-BE32-E72D297353CC}">
                <c16:uniqueId val="{00000007-150A-4832-87E2-A48901DC74DD}"/>
              </c:ext>
            </c:extLst>
          </c:dPt>
          <c:dPt>
            <c:idx val="1"/>
            <c:marker>
              <c:symbol val="circle"/>
              <c:size val="44"/>
              <c:spPr>
                <a:solidFill>
                  <a:schemeClr val="tx1"/>
                </a:solidFill>
                <a:ln w="9525">
                  <a:gradFill>
                    <a:gsLst>
                      <a:gs pos="2000">
                        <a:srgbClr val="FFFF00"/>
                      </a:gs>
                      <a:gs pos="61000">
                        <a:schemeClr val="accent4"/>
                      </a:gs>
                    </a:gsLst>
                    <a:lin ang="5400000" scaled="1"/>
                  </a:gradFill>
                </a:ln>
                <a:effectLst/>
              </c:spPr>
            </c:marker>
            <c:bubble3D val="0"/>
            <c:extLst>
              <c:ext xmlns:c16="http://schemas.microsoft.com/office/drawing/2014/chart" uri="{C3380CC4-5D6E-409C-BE32-E72D297353CC}">
                <c16:uniqueId val="{00000006-150A-4832-87E2-A48901DC74DD}"/>
              </c:ext>
            </c:extLst>
          </c:dPt>
          <c:dLbls>
            <c:dLbl>
              <c:idx val="0"/>
              <c:tx>
                <c:rich>
                  <a:bodyPr/>
                  <a:lstStyle/>
                  <a:p>
                    <a:fld id="{075779CC-16BB-406E-A90D-58B8143EAC40}" type="CELLRANGE">
                      <a:rPr lang="en-US"/>
                      <a:pPr/>
                      <a:t>[CELLRANGE]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50A-4832-87E2-A48901DC74DD}"/>
                </c:ext>
              </c:extLst>
            </c:dLbl>
            <c:dLbl>
              <c:idx val="1"/>
              <c:tx>
                <c:rich>
                  <a:bodyPr/>
                  <a:lstStyle/>
                  <a:p>
                    <a:fld id="{8B9FF7AD-4DC2-48C7-87C9-F828C09529DC}" type="CELLRANGE">
                      <a:rPr lang="en-US"/>
                      <a:pPr/>
                      <a:t>[CELLRANGE]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150A-4832-87E2-A48901DC74D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table'!$H$103:$H$104</c:f>
              <c:numCache>
                <c:formatCode>General</c:formatCode>
                <c:ptCount val="2"/>
                <c:pt idx="0" formatCode="_(* #,##0_);_(* \(#,##0\);_(* &quot;-&quot;??_);_(@_)">
                  <c:v>0</c:v>
                </c:pt>
                <c:pt idx="1">
                  <c:v>-0.98640540809564292</c:v>
                </c:pt>
              </c:numCache>
            </c:numRef>
          </c:xVal>
          <c:yVal>
            <c:numRef>
              <c:f>'Pivot table'!$I$103:$I$104</c:f>
              <c:numCache>
                <c:formatCode>General</c:formatCode>
                <c:ptCount val="2"/>
                <c:pt idx="0" formatCode="_(* #,##0_);_(* \(#,##0\);_(* &quot;-&quot;??_);_(@_)">
                  <c:v>1</c:v>
                </c:pt>
                <c:pt idx="1">
                  <c:v>-0.16433006687660123</c:v>
                </c:pt>
              </c:numCache>
            </c:numRef>
          </c:yVal>
          <c:smooth val="0"/>
          <c:extLst>
            <c:ext xmlns:c15="http://schemas.microsoft.com/office/drawing/2012/chart" uri="{02D57815-91ED-43cb-92C2-25804820EDAC}">
              <c15:datalabelsRange>
                <c15:f>'Pivot table'!$K$99:$K$100</c15:f>
                <c15:dlblRangeCache>
                  <c:ptCount val="2"/>
                  <c:pt idx="0">
                    <c:v>28%</c:v>
                  </c:pt>
                  <c:pt idx="1">
                    <c:v>72%</c:v>
                  </c:pt>
                </c15:dlblRangeCache>
              </c15:datalabelsRange>
            </c:ext>
            <c:ext xmlns:c16="http://schemas.microsoft.com/office/drawing/2014/chart" uri="{C3380CC4-5D6E-409C-BE32-E72D297353CC}">
              <c16:uniqueId val="{00000005-150A-4832-87E2-A48901DC74DD}"/>
            </c:ext>
          </c:extLst>
        </c:ser>
        <c:dLbls>
          <c:showLegendKey val="0"/>
          <c:showVal val="0"/>
          <c:showCatName val="0"/>
          <c:showSerName val="0"/>
          <c:showPercent val="0"/>
          <c:showBubbleSize val="0"/>
        </c:dLbls>
        <c:axId val="658752864"/>
        <c:axId val="658739904"/>
      </c:scatterChart>
      <c:valAx>
        <c:axId val="658739904"/>
        <c:scaling>
          <c:orientation val="minMax"/>
          <c:max val="1.1500000000000001"/>
          <c:min val="-1.1500000000000001"/>
        </c:scaling>
        <c:delete val="1"/>
        <c:axPos val="l"/>
        <c:numFmt formatCode="_(* #,##0_);_(* \(#,##0\);_(* &quot;-&quot;??_);_(@_)" sourceLinked="1"/>
        <c:majorTickMark val="out"/>
        <c:minorTickMark val="none"/>
        <c:tickLblPos val="nextTo"/>
        <c:crossAx val="658752864"/>
        <c:crosses val="autoZero"/>
        <c:crossBetween val="midCat"/>
      </c:valAx>
      <c:valAx>
        <c:axId val="658752864"/>
        <c:scaling>
          <c:orientation val="minMax"/>
          <c:max val="1.1500000000000001"/>
          <c:min val="-1.1500000000000001"/>
        </c:scaling>
        <c:delete val="1"/>
        <c:axPos val="b"/>
        <c:numFmt formatCode="_(* #,##0_);_(* \(#,##0\);_(* &quot;-&quot;??_);_(@_)" sourceLinked="1"/>
        <c:majorTickMark val="out"/>
        <c:minorTickMark val="none"/>
        <c:tickLblPos val="nextTo"/>
        <c:crossAx val="658739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drt</c:v>
          </c:tx>
          <c:spPr>
            <a:solidFill>
              <a:schemeClr val="accent1"/>
            </a:solidFill>
            <a:ln>
              <a:noFill/>
            </a:ln>
            <a:effectLst/>
          </c:spPr>
          <c:invertIfNegative val="0"/>
          <c:cat>
            <c:strRef>
              <c:f>'Pivot table'!$AM$99:$AM$101</c:f>
              <c:strCache>
                <c:ptCount val="3"/>
                <c:pt idx="0">
                  <c:v>Branch </c:v>
                </c:pt>
                <c:pt idx="1">
                  <c:v>Download</c:v>
                </c:pt>
                <c:pt idx="2">
                  <c:v>Shipment</c:v>
                </c:pt>
              </c:strCache>
            </c:strRef>
          </c:cat>
          <c:val>
            <c:numRef>
              <c:f>'Pivot table'!$AN$106:$AN$108</c:f>
              <c:numCache>
                <c:formatCode>0</c:formatCode>
                <c:ptCount val="3"/>
                <c:pt idx="0">
                  <c:v>383</c:v>
                </c:pt>
                <c:pt idx="1">
                  <c:v>382</c:v>
                </c:pt>
                <c:pt idx="2">
                  <c:v>388</c:v>
                </c:pt>
              </c:numCache>
            </c:numRef>
          </c:val>
          <c:extLst>
            <c:ext xmlns:c16="http://schemas.microsoft.com/office/drawing/2014/chart" uri="{C3380CC4-5D6E-409C-BE32-E72D297353CC}">
              <c16:uniqueId val="{00000000-A081-4CD2-93C0-9EB95EA1D8E8}"/>
            </c:ext>
          </c:extLst>
        </c:ser>
        <c:dLbls>
          <c:showLegendKey val="0"/>
          <c:showVal val="0"/>
          <c:showCatName val="0"/>
          <c:showSerName val="0"/>
          <c:showPercent val="0"/>
          <c:showBubbleSize val="0"/>
        </c:dLbls>
        <c:gapWidth val="182"/>
        <c:axId val="1923758511"/>
        <c:axId val="1082851663"/>
      </c:barChart>
      <c:catAx>
        <c:axId val="192375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2851663"/>
        <c:crosses val="autoZero"/>
        <c:auto val="1"/>
        <c:lblAlgn val="ctr"/>
        <c:lblOffset val="100"/>
        <c:noMultiLvlLbl val="0"/>
      </c:catAx>
      <c:valAx>
        <c:axId val="1082851663"/>
        <c:scaling>
          <c:orientation val="minMax"/>
        </c:scaling>
        <c:delete val="1"/>
        <c:axPos val="b"/>
        <c:numFmt formatCode="0" sourceLinked="1"/>
        <c:majorTickMark val="none"/>
        <c:minorTickMark val="none"/>
        <c:tickLblPos val="nextTo"/>
        <c:crossAx val="19237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hyperlink" Target="#Geographically!A1"/><Relationship Id="rId7" Type="http://schemas.openxmlformats.org/officeDocument/2006/relationships/chart" Target="../charts/chart12.xml"/><Relationship Id="rId2" Type="http://schemas.openxmlformats.org/officeDocument/2006/relationships/hyperlink" Target="#'Income Sources'!A1"/><Relationship Id="rId1" Type="http://schemas.openxmlformats.org/officeDocument/2006/relationships/chart" Target="../charts/chart10.xml"/><Relationship Id="rId6" Type="http://schemas.openxmlformats.org/officeDocument/2006/relationships/chart" Target="../charts/chart11.xml"/><Relationship Id="rId5" Type="http://schemas.openxmlformats.org/officeDocument/2006/relationships/image" Target="../media/image1.png"/><Relationship Id="rId4" Type="http://schemas.openxmlformats.org/officeDocument/2006/relationships/hyperlink" Target="#'Sales Process'!A1"/><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openxmlformats.org/officeDocument/2006/relationships/image" Target="../media/image14.png"/><Relationship Id="rId3" Type="http://schemas.openxmlformats.org/officeDocument/2006/relationships/hyperlink" Target="#'Sales Process'!A1"/><Relationship Id="rId21" Type="http://schemas.openxmlformats.org/officeDocument/2006/relationships/image" Target="../media/image17.svg"/><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image" Target="../media/image13.svg"/><Relationship Id="rId2" Type="http://schemas.openxmlformats.org/officeDocument/2006/relationships/hyperlink" Target="#Geographically!A1"/><Relationship Id="rId16" Type="http://schemas.openxmlformats.org/officeDocument/2006/relationships/image" Target="../media/image12.png"/><Relationship Id="rId20" Type="http://schemas.openxmlformats.org/officeDocument/2006/relationships/image" Target="../media/image16.png"/><Relationship Id="rId1" Type="http://schemas.openxmlformats.org/officeDocument/2006/relationships/hyperlink" Target="#'Income Sources'!A1"/><Relationship Id="rId6" Type="http://schemas.openxmlformats.org/officeDocument/2006/relationships/image" Target="../media/image2.png"/><Relationship Id="rId11" Type="http://schemas.openxmlformats.org/officeDocument/2006/relationships/image" Target="../media/image7.svg"/><Relationship Id="rId24" Type="http://schemas.openxmlformats.org/officeDocument/2006/relationships/chart" Target="../charts/chart18.xml"/><Relationship Id="rId5" Type="http://schemas.openxmlformats.org/officeDocument/2006/relationships/chart" Target="../charts/chart17.xml"/><Relationship Id="rId15" Type="http://schemas.openxmlformats.org/officeDocument/2006/relationships/image" Target="../media/image11.svg"/><Relationship Id="rId23" Type="http://schemas.openxmlformats.org/officeDocument/2006/relationships/image" Target="../media/image19.svg"/><Relationship Id="rId10" Type="http://schemas.openxmlformats.org/officeDocument/2006/relationships/image" Target="../media/image6.png"/><Relationship Id="rId19" Type="http://schemas.openxmlformats.org/officeDocument/2006/relationships/image" Target="../media/image15.svg"/><Relationship Id="rId4" Type="http://schemas.openxmlformats.org/officeDocument/2006/relationships/image" Target="../media/image1.png"/><Relationship Id="rId9" Type="http://schemas.openxmlformats.org/officeDocument/2006/relationships/image" Target="../media/image5.svg"/><Relationship Id="rId14" Type="http://schemas.openxmlformats.org/officeDocument/2006/relationships/image" Target="../media/image10.png"/><Relationship Id="rId22"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13</xdr:col>
      <xdr:colOff>333375</xdr:colOff>
      <xdr:row>2</xdr:row>
      <xdr:rowOff>52387</xdr:rowOff>
    </xdr:from>
    <xdr:to>
      <xdr:col>15</xdr:col>
      <xdr:colOff>180975</xdr:colOff>
      <xdr:row>7</xdr:row>
      <xdr:rowOff>171450</xdr:rowOff>
    </xdr:to>
    <xdr:graphicFrame macro="">
      <xdr:nvGraphicFramePr>
        <xdr:cNvPr id="2" name="Chart 1">
          <a:extLst>
            <a:ext uri="{FF2B5EF4-FFF2-40B4-BE49-F238E27FC236}">
              <a16:creationId xmlns:a16="http://schemas.microsoft.com/office/drawing/2014/main" id="{A6D3E5F9-0A63-9ACC-06A3-0B3D81978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85725</xdr:colOff>
      <xdr:row>4</xdr:row>
      <xdr:rowOff>142876</xdr:rowOff>
    </xdr:from>
    <xdr:to>
      <xdr:col>16</xdr:col>
      <xdr:colOff>466725</xdr:colOff>
      <xdr:row>7</xdr:row>
      <xdr:rowOff>38100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A6E88A5-9233-3B9E-F1EA-F5E4DEA72B6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68250" y="904876"/>
              <a:ext cx="1714500" cy="5143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57149</xdr:colOff>
      <xdr:row>31</xdr:row>
      <xdr:rowOff>114300</xdr:rowOff>
    </xdr:from>
    <xdr:to>
      <xdr:col>6</xdr:col>
      <xdr:colOff>390525</xdr:colOff>
      <xdr:row>37</xdr:row>
      <xdr:rowOff>19050</xdr:rowOff>
    </xdr:to>
    <xdr:graphicFrame macro="">
      <xdr:nvGraphicFramePr>
        <xdr:cNvPr id="7" name="Chart 6">
          <a:extLst>
            <a:ext uri="{FF2B5EF4-FFF2-40B4-BE49-F238E27FC236}">
              <a16:creationId xmlns:a16="http://schemas.microsoft.com/office/drawing/2014/main" id="{518F7E6B-836E-B851-2B7B-46324929E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447674</xdr:colOff>
      <xdr:row>13</xdr:row>
      <xdr:rowOff>80962</xdr:rowOff>
    </xdr:from>
    <xdr:to>
      <xdr:col>12</xdr:col>
      <xdr:colOff>161924</xdr:colOff>
      <xdr:row>27</xdr:row>
      <xdr:rowOff>157162</xdr:rowOff>
    </xdr:to>
    <xdr:graphicFrame macro="">
      <xdr:nvGraphicFramePr>
        <xdr:cNvPr id="4" name="Chart 3">
          <a:extLst>
            <a:ext uri="{FF2B5EF4-FFF2-40B4-BE49-F238E27FC236}">
              <a16:creationId xmlns:a16="http://schemas.microsoft.com/office/drawing/2014/main" id="{4D93E672-0210-9DB5-30A3-E3D20D1FF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819150</xdr:colOff>
      <xdr:row>7</xdr:row>
      <xdr:rowOff>157162</xdr:rowOff>
    </xdr:from>
    <xdr:to>
      <xdr:col>22</xdr:col>
      <xdr:colOff>704851</xdr:colOff>
      <xdr:row>15</xdr:row>
      <xdr:rowOff>0</xdr:rowOff>
    </xdr:to>
    <xdr:graphicFrame macro="">
      <xdr:nvGraphicFramePr>
        <xdr:cNvPr id="5" name="Chart 4">
          <a:extLst>
            <a:ext uri="{FF2B5EF4-FFF2-40B4-BE49-F238E27FC236}">
              <a16:creationId xmlns:a16="http://schemas.microsoft.com/office/drawing/2014/main" id="{313E48F3-ABCA-7E2E-2B17-0E72BFF45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180974</xdr:colOff>
      <xdr:row>7</xdr:row>
      <xdr:rowOff>152400</xdr:rowOff>
    </xdr:from>
    <xdr:to>
      <xdr:col>31</xdr:col>
      <xdr:colOff>400050</xdr:colOff>
      <xdr:row>15</xdr:row>
      <xdr:rowOff>85725</xdr:rowOff>
    </xdr:to>
    <xdr:graphicFrame macro="">
      <xdr:nvGraphicFramePr>
        <xdr:cNvPr id="6" name="Chart 5">
          <a:extLst>
            <a:ext uri="{FF2B5EF4-FFF2-40B4-BE49-F238E27FC236}">
              <a16:creationId xmlns:a16="http://schemas.microsoft.com/office/drawing/2014/main" id="{985B1F1D-E6E3-0AC1-88BA-3BAF46CE5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552450</xdr:colOff>
      <xdr:row>77</xdr:row>
      <xdr:rowOff>142875</xdr:rowOff>
    </xdr:from>
    <xdr:to>
      <xdr:col>3</xdr:col>
      <xdr:colOff>82550</xdr:colOff>
      <xdr:row>86</xdr:row>
      <xdr:rowOff>66676</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5984FEAC-3960-0176-6F17-69C430975AD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62050" y="14849475"/>
              <a:ext cx="1409700" cy="17240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73</xdr:row>
      <xdr:rowOff>80963</xdr:rowOff>
    </xdr:from>
    <xdr:to>
      <xdr:col>8</xdr:col>
      <xdr:colOff>714375</xdr:colOff>
      <xdr:row>76</xdr:row>
      <xdr:rowOff>28575</xdr:rowOff>
    </xdr:to>
    <xdr:graphicFrame macro="">
      <xdr:nvGraphicFramePr>
        <xdr:cNvPr id="9" name="Chart 8">
          <a:extLst>
            <a:ext uri="{FF2B5EF4-FFF2-40B4-BE49-F238E27FC236}">
              <a16:creationId xmlns:a16="http://schemas.microsoft.com/office/drawing/2014/main" id="{42515B61-6C01-5CCD-497E-9D787E58A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85725</xdr:colOff>
      <xdr:row>72</xdr:row>
      <xdr:rowOff>57150</xdr:rowOff>
    </xdr:from>
    <xdr:to>
      <xdr:col>17</xdr:col>
      <xdr:colOff>419100</xdr:colOff>
      <xdr:row>82</xdr:row>
      <xdr:rowOff>47626</xdr:rowOff>
    </xdr:to>
    <xdr:graphicFrame macro="">
      <xdr:nvGraphicFramePr>
        <xdr:cNvPr id="10" name="Chart 9">
          <a:extLst>
            <a:ext uri="{FF2B5EF4-FFF2-40B4-BE49-F238E27FC236}">
              <a16:creationId xmlns:a16="http://schemas.microsoft.com/office/drawing/2014/main" id="{DF0986BF-733D-CB8B-539D-0E37A5940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752184</xdr:colOff>
      <xdr:row>86</xdr:row>
      <xdr:rowOff>45524</xdr:rowOff>
    </xdr:from>
    <xdr:to>
      <xdr:col>21</xdr:col>
      <xdr:colOff>598660</xdr:colOff>
      <xdr:row>116</xdr:row>
      <xdr:rowOff>76251</xdr:rowOff>
    </xdr:to>
    <xdr:sp macro="" textlink="">
      <xdr:nvSpPr>
        <xdr:cNvPr id="14" name="Oval 13">
          <a:extLst>
            <a:ext uri="{FF2B5EF4-FFF2-40B4-BE49-F238E27FC236}">
              <a16:creationId xmlns:a16="http://schemas.microsoft.com/office/drawing/2014/main" id="{A6B46F55-23E3-D500-015F-219BF036D1CD}"/>
            </a:ext>
          </a:extLst>
        </xdr:cNvPr>
        <xdr:cNvSpPr/>
      </xdr:nvSpPr>
      <xdr:spPr>
        <a:xfrm>
          <a:off x="12678278" y="19234430"/>
          <a:ext cx="6256007" cy="5785415"/>
        </a:xfrm>
        <a:prstGeom prst="ellipse">
          <a:avLst/>
        </a:prstGeom>
        <a:noFill/>
        <a:ln w="6350">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299126</xdr:colOff>
      <xdr:row>79</xdr:row>
      <xdr:rowOff>188911</xdr:rowOff>
    </xdr:from>
    <xdr:to>
      <xdr:col>22</xdr:col>
      <xdr:colOff>972344</xdr:colOff>
      <xdr:row>121</xdr:row>
      <xdr:rowOff>98026</xdr:rowOff>
    </xdr:to>
    <xdr:grpSp>
      <xdr:nvGrpSpPr>
        <xdr:cNvPr id="82" name="Group 81">
          <a:extLst>
            <a:ext uri="{FF2B5EF4-FFF2-40B4-BE49-F238E27FC236}">
              <a16:creationId xmlns:a16="http://schemas.microsoft.com/office/drawing/2014/main" id="{B9F049B3-5CD6-F259-CD3D-E9C351734DEB}"/>
            </a:ext>
          </a:extLst>
        </xdr:cNvPr>
        <xdr:cNvGrpSpPr/>
      </xdr:nvGrpSpPr>
      <xdr:grpSpPr>
        <a:xfrm>
          <a:off x="11118549" y="18310834"/>
          <a:ext cx="8964853" cy="8029788"/>
          <a:chOff x="11279834" y="18034807"/>
          <a:chExt cx="8940199" cy="7942464"/>
        </a:xfrm>
      </xdr:grpSpPr>
      <xdr:graphicFrame macro="">
        <xdr:nvGraphicFramePr>
          <xdr:cNvPr id="12" name="Chart 11">
            <a:extLst>
              <a:ext uri="{FF2B5EF4-FFF2-40B4-BE49-F238E27FC236}">
                <a16:creationId xmlns:a16="http://schemas.microsoft.com/office/drawing/2014/main" id="{04689D75-DD9E-1EA8-C025-C79C6154605B}"/>
              </a:ext>
            </a:extLst>
          </xdr:cNvPr>
          <xdr:cNvGraphicFramePr/>
        </xdr:nvGraphicFramePr>
        <xdr:xfrm>
          <a:off x="12784169" y="20382062"/>
          <a:ext cx="5851029" cy="371702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3" name="Circle: Hollow 12">
            <a:extLst>
              <a:ext uri="{FF2B5EF4-FFF2-40B4-BE49-F238E27FC236}">
                <a16:creationId xmlns:a16="http://schemas.microsoft.com/office/drawing/2014/main" id="{FF780347-3A57-0E94-F2DF-5E1AEA048202}"/>
              </a:ext>
            </a:extLst>
          </xdr:cNvPr>
          <xdr:cNvSpPr/>
        </xdr:nvSpPr>
        <xdr:spPr>
          <a:xfrm>
            <a:off x="13433819" y="19958440"/>
            <a:ext cx="4563710" cy="4554666"/>
          </a:xfrm>
          <a:prstGeom prst="donut">
            <a:avLst>
              <a:gd name="adj" fmla="val 2961"/>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
        <xdr:nvSpPr>
          <xdr:cNvPr id="15" name="Oval 14">
            <a:extLst>
              <a:ext uri="{FF2B5EF4-FFF2-40B4-BE49-F238E27FC236}">
                <a16:creationId xmlns:a16="http://schemas.microsoft.com/office/drawing/2014/main" id="{15CB85DB-A00D-2ED4-27F3-6E622026ABCD}"/>
              </a:ext>
            </a:extLst>
          </xdr:cNvPr>
          <xdr:cNvSpPr/>
        </xdr:nvSpPr>
        <xdr:spPr>
          <a:xfrm>
            <a:off x="11807119" y="18652908"/>
            <a:ext cx="7845940" cy="6932584"/>
          </a:xfrm>
          <a:prstGeom prst="ellipse">
            <a:avLst/>
          </a:prstGeom>
          <a:noFill/>
          <a:ln w="6350">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6" name="Oval 15">
            <a:extLst>
              <a:ext uri="{FF2B5EF4-FFF2-40B4-BE49-F238E27FC236}">
                <a16:creationId xmlns:a16="http://schemas.microsoft.com/office/drawing/2014/main" id="{EF6CEF0C-E3B9-0FAD-AD97-53CE78EDF13A}"/>
              </a:ext>
            </a:extLst>
          </xdr:cNvPr>
          <xdr:cNvSpPr/>
        </xdr:nvSpPr>
        <xdr:spPr>
          <a:xfrm>
            <a:off x="11279834" y="18034807"/>
            <a:ext cx="8940199" cy="7942464"/>
          </a:xfrm>
          <a:prstGeom prst="ellipse">
            <a:avLst/>
          </a:prstGeom>
          <a:noFill/>
          <a:ln w="6350">
            <a:solidFill>
              <a:schemeClr val="bg1">
                <a:alpha val="2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31</xdr:col>
      <xdr:colOff>844669</xdr:colOff>
      <xdr:row>71</xdr:row>
      <xdr:rowOff>35730</xdr:rowOff>
    </xdr:from>
    <xdr:to>
      <xdr:col>41</xdr:col>
      <xdr:colOff>1106651</xdr:colOff>
      <xdr:row>77</xdr:row>
      <xdr:rowOff>143773</xdr:rowOff>
    </xdr:to>
    <xdr:grpSp>
      <xdr:nvGrpSpPr>
        <xdr:cNvPr id="81" name="Group 80">
          <a:extLst>
            <a:ext uri="{FF2B5EF4-FFF2-40B4-BE49-F238E27FC236}">
              <a16:creationId xmlns:a16="http://schemas.microsoft.com/office/drawing/2014/main" id="{A11BA4D1-CDBA-6A62-33FE-1C70F76CCA2A}"/>
            </a:ext>
          </a:extLst>
        </xdr:cNvPr>
        <xdr:cNvGrpSpPr/>
      </xdr:nvGrpSpPr>
      <xdr:grpSpPr>
        <a:xfrm>
          <a:off x="30799573" y="14909384"/>
          <a:ext cx="10031213" cy="2965543"/>
          <a:chOff x="21754553" y="14574834"/>
          <a:chExt cx="14414882" cy="9141628"/>
        </a:xfrm>
      </xdr:grpSpPr>
      <xdr:sp macro="" textlink="">
        <xdr:nvSpPr>
          <xdr:cNvPr id="22" name="Oval 21">
            <a:extLst>
              <a:ext uri="{FF2B5EF4-FFF2-40B4-BE49-F238E27FC236}">
                <a16:creationId xmlns:a16="http://schemas.microsoft.com/office/drawing/2014/main" id="{ABB3F807-071A-FF31-DF7C-B0B1C24B9ADC}"/>
              </a:ext>
            </a:extLst>
          </xdr:cNvPr>
          <xdr:cNvSpPr/>
        </xdr:nvSpPr>
        <xdr:spPr>
          <a:xfrm>
            <a:off x="34993484" y="20792267"/>
            <a:ext cx="1175951" cy="1247767"/>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80" name="Group 79">
            <a:extLst>
              <a:ext uri="{FF2B5EF4-FFF2-40B4-BE49-F238E27FC236}">
                <a16:creationId xmlns:a16="http://schemas.microsoft.com/office/drawing/2014/main" id="{D12C6BF4-CC9F-C6CC-C175-79A0687FB7FB}"/>
              </a:ext>
            </a:extLst>
          </xdr:cNvPr>
          <xdr:cNvGrpSpPr/>
        </xdr:nvGrpSpPr>
        <xdr:grpSpPr>
          <a:xfrm>
            <a:off x="21754553" y="14574834"/>
            <a:ext cx="14376493" cy="9141628"/>
            <a:chOff x="21754553" y="14574834"/>
            <a:chExt cx="14376493" cy="9141628"/>
          </a:xfrm>
        </xdr:grpSpPr>
        <xdr:grpSp>
          <xdr:nvGrpSpPr>
            <xdr:cNvPr id="78" name="Group 77">
              <a:extLst>
                <a:ext uri="{FF2B5EF4-FFF2-40B4-BE49-F238E27FC236}">
                  <a16:creationId xmlns:a16="http://schemas.microsoft.com/office/drawing/2014/main" id="{0D292F0B-7701-0007-1445-EBB992CBDAD0}"/>
                </a:ext>
              </a:extLst>
            </xdr:cNvPr>
            <xdr:cNvGrpSpPr/>
          </xdr:nvGrpSpPr>
          <xdr:grpSpPr>
            <a:xfrm>
              <a:off x="21754553" y="14574834"/>
              <a:ext cx="5744769" cy="9141628"/>
              <a:chOff x="21754553" y="14574834"/>
              <a:chExt cx="5744769" cy="9141628"/>
            </a:xfrm>
          </xdr:grpSpPr>
          <xdr:sp macro="" textlink="">
            <xdr:nvSpPr>
              <xdr:cNvPr id="18" name="Oval 17">
                <a:extLst>
                  <a:ext uri="{FF2B5EF4-FFF2-40B4-BE49-F238E27FC236}">
                    <a16:creationId xmlns:a16="http://schemas.microsoft.com/office/drawing/2014/main" id="{3D199A25-1146-8E10-ACF6-01ECE2D2ABF9}"/>
                  </a:ext>
                </a:extLst>
              </xdr:cNvPr>
              <xdr:cNvSpPr/>
            </xdr:nvSpPr>
            <xdr:spPr>
              <a:xfrm>
                <a:off x="21754553" y="19003011"/>
                <a:ext cx="1162172" cy="1210844"/>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9" name="Oval 18">
                <a:extLst>
                  <a:ext uri="{FF2B5EF4-FFF2-40B4-BE49-F238E27FC236}">
                    <a16:creationId xmlns:a16="http://schemas.microsoft.com/office/drawing/2014/main" id="{99DA8E92-3652-F581-F340-5CDCD4857239}"/>
                  </a:ext>
                </a:extLst>
              </xdr:cNvPr>
              <xdr:cNvSpPr/>
            </xdr:nvSpPr>
            <xdr:spPr>
              <a:xfrm>
                <a:off x="26261706" y="14574834"/>
                <a:ext cx="1155806" cy="1181665"/>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Oval 19">
                <a:extLst>
                  <a:ext uri="{FF2B5EF4-FFF2-40B4-BE49-F238E27FC236}">
                    <a16:creationId xmlns:a16="http://schemas.microsoft.com/office/drawing/2014/main" id="{0D6DE9D9-E082-A543-A649-A02D6629D36D}"/>
                  </a:ext>
                </a:extLst>
              </xdr:cNvPr>
              <xdr:cNvSpPr/>
            </xdr:nvSpPr>
            <xdr:spPr>
              <a:xfrm>
                <a:off x="26343516" y="18903792"/>
                <a:ext cx="1155806" cy="1290219"/>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25" name="Straight Connector 24">
                <a:extLst>
                  <a:ext uri="{FF2B5EF4-FFF2-40B4-BE49-F238E27FC236}">
                    <a16:creationId xmlns:a16="http://schemas.microsoft.com/office/drawing/2014/main" id="{3270E94B-BA94-0BAA-9D24-30D85D5098E6}"/>
                  </a:ext>
                </a:extLst>
              </xdr:cNvPr>
              <xdr:cNvCxnSpPr>
                <a:stCxn id="19" idx="3"/>
                <a:endCxn id="18" idx="7"/>
              </xdr:cNvCxnSpPr>
            </xdr:nvCxnSpPr>
            <xdr:spPr>
              <a:xfrm flipH="1">
                <a:off x="22746529" y="15583448"/>
                <a:ext cx="3684441" cy="35968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36866434-0CCD-DFB7-F30A-8BC6D4ECDBA4}"/>
                  </a:ext>
                </a:extLst>
              </xdr:cNvPr>
              <xdr:cNvCxnSpPr>
                <a:cxnSpLocks/>
                <a:endCxn id="18" idx="5"/>
              </xdr:cNvCxnSpPr>
            </xdr:nvCxnSpPr>
            <xdr:spPr>
              <a:xfrm flipH="1" flipV="1">
                <a:off x="22746529" y="20036531"/>
                <a:ext cx="3598857" cy="367993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7C9062A4-0F59-8E90-50D6-7D3A35C8AD70}"/>
                  </a:ext>
                </a:extLst>
              </xdr:cNvPr>
              <xdr:cNvCxnSpPr>
                <a:stCxn id="20" idx="0"/>
                <a:endCxn id="19" idx="4"/>
              </xdr:cNvCxnSpPr>
            </xdr:nvCxnSpPr>
            <xdr:spPr>
              <a:xfrm flipH="1" flipV="1">
                <a:off x="26839609" y="15756499"/>
                <a:ext cx="81810" cy="314729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3E81FF7B-EEBD-47D0-943D-7323AF36FEC0}"/>
                  </a:ext>
                </a:extLst>
              </xdr:cNvPr>
              <xdr:cNvCxnSpPr>
                <a:cxnSpLocks/>
                <a:endCxn id="20" idx="4"/>
              </xdr:cNvCxnSpPr>
            </xdr:nvCxnSpPr>
            <xdr:spPr>
              <a:xfrm flipH="1" flipV="1">
                <a:off x="26921419" y="20194011"/>
                <a:ext cx="1870" cy="293930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79" name="Group 78">
              <a:extLst>
                <a:ext uri="{FF2B5EF4-FFF2-40B4-BE49-F238E27FC236}">
                  <a16:creationId xmlns:a16="http://schemas.microsoft.com/office/drawing/2014/main" id="{7A8A5E03-3DAC-F490-3687-5E4A314BF6D8}"/>
                </a:ext>
              </a:extLst>
            </xdr:cNvPr>
            <xdr:cNvGrpSpPr/>
          </xdr:nvGrpSpPr>
          <xdr:grpSpPr>
            <a:xfrm>
              <a:off x="27328493" y="16836287"/>
              <a:ext cx="8802553" cy="5157808"/>
              <a:chOff x="27328493" y="16836287"/>
              <a:chExt cx="8802553" cy="5157808"/>
            </a:xfrm>
          </xdr:grpSpPr>
          <xdr:sp macro="" textlink="">
            <xdr:nvSpPr>
              <xdr:cNvPr id="17" name="Oval 16">
                <a:extLst>
                  <a:ext uri="{FF2B5EF4-FFF2-40B4-BE49-F238E27FC236}">
                    <a16:creationId xmlns:a16="http://schemas.microsoft.com/office/drawing/2014/main" id="{7A285933-6AC5-2ED6-3842-9ED965BB1A22}"/>
                  </a:ext>
                </a:extLst>
              </xdr:cNvPr>
              <xdr:cNvSpPr/>
            </xdr:nvSpPr>
            <xdr:spPr>
              <a:xfrm>
                <a:off x="28848870" y="16855017"/>
                <a:ext cx="1159692" cy="1287792"/>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Oval 20">
                <a:extLst>
                  <a:ext uri="{FF2B5EF4-FFF2-40B4-BE49-F238E27FC236}">
                    <a16:creationId xmlns:a16="http://schemas.microsoft.com/office/drawing/2014/main" id="{7C869CCB-ADE4-4E35-8326-2D82C6E06AB1}"/>
                  </a:ext>
                </a:extLst>
              </xdr:cNvPr>
              <xdr:cNvSpPr/>
            </xdr:nvSpPr>
            <xdr:spPr>
              <a:xfrm>
                <a:off x="34959160" y="16836287"/>
                <a:ext cx="1171886" cy="121403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4" name="Oval 23">
                <a:extLst>
                  <a:ext uri="{FF2B5EF4-FFF2-40B4-BE49-F238E27FC236}">
                    <a16:creationId xmlns:a16="http://schemas.microsoft.com/office/drawing/2014/main" id="{6A35E8FE-AA59-E23E-C40B-E17118415CA8}"/>
                  </a:ext>
                </a:extLst>
              </xdr:cNvPr>
              <xdr:cNvSpPr/>
            </xdr:nvSpPr>
            <xdr:spPr>
              <a:xfrm>
                <a:off x="29144186" y="20721361"/>
                <a:ext cx="1159692" cy="1272734"/>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6" name="Oval 25">
                <a:extLst>
                  <a:ext uri="{FF2B5EF4-FFF2-40B4-BE49-F238E27FC236}">
                    <a16:creationId xmlns:a16="http://schemas.microsoft.com/office/drawing/2014/main" id="{E74634A5-C0DE-D33A-A393-B1EAAF9D242D}"/>
                  </a:ext>
                </a:extLst>
              </xdr:cNvPr>
              <xdr:cNvSpPr/>
            </xdr:nvSpPr>
            <xdr:spPr>
              <a:xfrm>
                <a:off x="31497507" y="18811504"/>
                <a:ext cx="1179121" cy="1308191"/>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27" name="Straight Connector 26">
                <a:extLst>
                  <a:ext uri="{FF2B5EF4-FFF2-40B4-BE49-F238E27FC236}">
                    <a16:creationId xmlns:a16="http://schemas.microsoft.com/office/drawing/2014/main" id="{F6C8110A-1986-F397-7B26-825AC3C98F42}"/>
                  </a:ext>
                </a:extLst>
              </xdr:cNvPr>
              <xdr:cNvCxnSpPr>
                <a:stCxn id="17" idx="3"/>
                <a:endCxn id="20" idx="7"/>
              </xdr:cNvCxnSpPr>
            </xdr:nvCxnSpPr>
            <xdr:spPr>
              <a:xfrm flipH="1">
                <a:off x="27330058" y="17954216"/>
                <a:ext cx="1688645" cy="113852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8DBFE4CF-4C85-B38E-C569-827E6073E2BC}"/>
                  </a:ext>
                </a:extLst>
              </xdr:cNvPr>
              <xdr:cNvCxnSpPr>
                <a:stCxn id="24" idx="2"/>
                <a:endCxn id="20" idx="5"/>
              </xdr:cNvCxnSpPr>
            </xdr:nvCxnSpPr>
            <xdr:spPr>
              <a:xfrm flipH="1" flipV="1">
                <a:off x="27328493" y="20015578"/>
                <a:ext cx="1815693" cy="131519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ED4E831D-1B8D-E9CE-BF97-AFF3C352B76D}"/>
                  </a:ext>
                </a:extLst>
              </xdr:cNvPr>
              <xdr:cNvCxnSpPr>
                <a:stCxn id="24" idx="6"/>
                <a:endCxn id="26" idx="3"/>
              </xdr:cNvCxnSpPr>
            </xdr:nvCxnSpPr>
            <xdr:spPr>
              <a:xfrm flipV="1">
                <a:off x="30303878" y="19928115"/>
                <a:ext cx="1366307" cy="142961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417F7F95-43F6-8116-5AB2-AE2167BCFD17}"/>
                  </a:ext>
                </a:extLst>
              </xdr:cNvPr>
              <xdr:cNvCxnSpPr>
                <a:stCxn id="26" idx="1"/>
              </xdr:cNvCxnSpPr>
            </xdr:nvCxnSpPr>
            <xdr:spPr>
              <a:xfrm flipH="1" flipV="1">
                <a:off x="29940849" y="17863868"/>
                <a:ext cx="1729336" cy="113921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7C84E177-FD69-A8EC-8141-6C59CBF4BD5A}"/>
                  </a:ext>
                </a:extLst>
              </xdr:cNvPr>
              <xdr:cNvCxnSpPr>
                <a:endCxn id="20" idx="6"/>
              </xdr:cNvCxnSpPr>
            </xdr:nvCxnSpPr>
            <xdr:spPr>
              <a:xfrm flipH="1" flipV="1">
                <a:off x="27499322" y="19568923"/>
                <a:ext cx="4006641" cy="5617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460A5E34-F524-CD53-5B96-7B9253B5AF8F}"/>
                  </a:ext>
                </a:extLst>
              </xdr:cNvPr>
              <xdr:cNvCxnSpPr>
                <a:endCxn id="22" idx="1"/>
              </xdr:cNvCxnSpPr>
            </xdr:nvCxnSpPr>
            <xdr:spPr>
              <a:xfrm>
                <a:off x="32581743" y="19854942"/>
                <a:ext cx="2592029" cy="11096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D319A315-2FE4-B815-7636-64681016C9D0}"/>
                  </a:ext>
                </a:extLst>
              </xdr:cNvPr>
              <xdr:cNvCxnSpPr>
                <a:stCxn id="26" idx="7"/>
                <a:endCxn id="21" idx="3"/>
              </xdr:cNvCxnSpPr>
            </xdr:nvCxnSpPr>
            <xdr:spPr>
              <a:xfrm flipV="1">
                <a:off x="32504873" y="17860039"/>
                <a:ext cx="2633979" cy="114796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editAs="oneCell">
    <xdr:from>
      <xdr:col>27</xdr:col>
      <xdr:colOff>1321533</xdr:colOff>
      <xdr:row>92</xdr:row>
      <xdr:rowOff>61302</xdr:rowOff>
    </xdr:from>
    <xdr:to>
      <xdr:col>27</xdr:col>
      <xdr:colOff>1996983</xdr:colOff>
      <xdr:row>105</xdr:row>
      <xdr:rowOff>82062</xdr:rowOff>
    </xdr:to>
    <mc:AlternateContent xmlns:mc="http://schemas.openxmlformats.org/markup-compatibility/2006">
      <mc:Choice xmlns:a14="http://schemas.microsoft.com/office/drawing/2010/main" Requires="a14">
        <xdr:graphicFrame macro="">
          <xdr:nvGraphicFramePr>
            <xdr:cNvPr id="85" name="Year 4">
              <a:extLst>
                <a:ext uri="{FF2B5EF4-FFF2-40B4-BE49-F238E27FC236}">
                  <a16:creationId xmlns:a16="http://schemas.microsoft.com/office/drawing/2014/main" id="{F047BB67-1BEF-529D-5BA3-F9284E84188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26404033" y="20674379"/>
              <a:ext cx="67545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553182</xdr:colOff>
      <xdr:row>107</xdr:row>
      <xdr:rowOff>12212</xdr:rowOff>
    </xdr:from>
    <xdr:to>
      <xdr:col>38</xdr:col>
      <xdr:colOff>219808</xdr:colOff>
      <xdr:row>114</xdr:row>
      <xdr:rowOff>187081</xdr:rowOff>
    </xdr:to>
    <xdr:graphicFrame macro="">
      <xdr:nvGraphicFramePr>
        <xdr:cNvPr id="86" name="Chart 85">
          <a:extLst>
            <a:ext uri="{FF2B5EF4-FFF2-40B4-BE49-F238E27FC236}">
              <a16:creationId xmlns:a16="http://schemas.microsoft.com/office/drawing/2014/main" id="{E3221666-2A27-9B33-5058-E4D732D8A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22</xdr:row>
      <xdr:rowOff>104775</xdr:rowOff>
    </xdr:from>
    <xdr:to>
      <xdr:col>8</xdr:col>
      <xdr:colOff>381000</xdr:colOff>
      <xdr:row>24</xdr:row>
      <xdr:rowOff>38100</xdr:rowOff>
    </xdr:to>
    <xdr:cxnSp macro="">
      <xdr:nvCxnSpPr>
        <xdr:cNvPr id="68" name="Straight Connector 67">
          <a:extLst>
            <a:ext uri="{FF2B5EF4-FFF2-40B4-BE49-F238E27FC236}">
              <a16:creationId xmlns:a16="http://schemas.microsoft.com/office/drawing/2014/main" id="{6090A2A9-284E-B233-A82A-BFB7941C485E}"/>
            </a:ext>
          </a:extLst>
        </xdr:cNvPr>
        <xdr:cNvCxnSpPr/>
      </xdr:nvCxnSpPr>
      <xdr:spPr>
        <a:xfrm flipV="1">
          <a:off x="4486275" y="3343275"/>
          <a:ext cx="771525" cy="314325"/>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466726</xdr:colOff>
      <xdr:row>12</xdr:row>
      <xdr:rowOff>85725</xdr:rowOff>
    </xdr:from>
    <xdr:to>
      <xdr:col>14</xdr:col>
      <xdr:colOff>19050</xdr:colOff>
      <xdr:row>28</xdr:row>
      <xdr:rowOff>85725</xdr:rowOff>
    </xdr:to>
    <xdr:graphicFrame macro="">
      <xdr:nvGraphicFramePr>
        <xdr:cNvPr id="57" name="Chart 56">
          <a:extLst>
            <a:ext uri="{FF2B5EF4-FFF2-40B4-BE49-F238E27FC236}">
              <a16:creationId xmlns:a16="http://schemas.microsoft.com/office/drawing/2014/main" id="{1B5763D0-3609-4A1B-96E2-498B1DBAA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0</xdr:row>
      <xdr:rowOff>0</xdr:rowOff>
    </xdr:from>
    <xdr:to>
      <xdr:col>23</xdr:col>
      <xdr:colOff>257176</xdr:colOff>
      <xdr:row>2</xdr:row>
      <xdr:rowOff>19050</xdr:rowOff>
    </xdr:to>
    <xdr:grpSp>
      <xdr:nvGrpSpPr>
        <xdr:cNvPr id="24" name="Group 23">
          <a:extLst>
            <a:ext uri="{FF2B5EF4-FFF2-40B4-BE49-F238E27FC236}">
              <a16:creationId xmlns:a16="http://schemas.microsoft.com/office/drawing/2014/main" id="{0139E526-C572-5736-88DF-B3B25D52875B}"/>
            </a:ext>
          </a:extLst>
        </xdr:cNvPr>
        <xdr:cNvGrpSpPr/>
      </xdr:nvGrpSpPr>
      <xdr:grpSpPr>
        <a:xfrm>
          <a:off x="47626" y="0"/>
          <a:ext cx="14129941" cy="396081"/>
          <a:chOff x="47626" y="0"/>
          <a:chExt cx="14230350" cy="400050"/>
        </a:xfrm>
      </xdr:grpSpPr>
      <xdr:sp macro="" textlink="">
        <xdr:nvSpPr>
          <xdr:cNvPr id="2" name="Rectangle 1">
            <a:extLst>
              <a:ext uri="{FF2B5EF4-FFF2-40B4-BE49-F238E27FC236}">
                <a16:creationId xmlns:a16="http://schemas.microsoft.com/office/drawing/2014/main" id="{74F4D08F-82DE-581C-F312-145775EF0E1C}"/>
              </a:ext>
            </a:extLst>
          </xdr:cNvPr>
          <xdr:cNvSpPr/>
        </xdr:nvSpPr>
        <xdr:spPr>
          <a:xfrm>
            <a:off x="47626" y="0"/>
            <a:ext cx="14230350" cy="400050"/>
          </a:xfrm>
          <a:prstGeom prst="rect">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 name="Freeform: Shape 2">
            <a:extLst>
              <a:ext uri="{FF2B5EF4-FFF2-40B4-BE49-F238E27FC236}">
                <a16:creationId xmlns:a16="http://schemas.microsoft.com/office/drawing/2014/main" id="{A3D66A30-2395-6A89-4E97-816771207F41}"/>
              </a:ext>
            </a:extLst>
          </xdr:cNvPr>
          <xdr:cNvSpPr/>
        </xdr:nvSpPr>
        <xdr:spPr>
          <a:xfrm>
            <a:off x="400049" y="122410"/>
            <a:ext cx="1076325" cy="144290"/>
          </a:xfrm>
          <a:custGeom>
            <a:avLst/>
            <a:gdLst>
              <a:gd name="connsiteX0" fmla="*/ 0 w 1076325"/>
              <a:gd name="connsiteY0" fmla="*/ 43320 h 144290"/>
              <a:gd name="connsiteX1" fmla="*/ 71658 w 1076325"/>
              <a:gd name="connsiteY1" fmla="*/ 68562 h 144290"/>
              <a:gd name="connsiteX2" fmla="*/ 204739 w 1076325"/>
              <a:gd name="connsiteY2" fmla="*/ 135875 h 144290"/>
              <a:gd name="connsiteX3" fmla="*/ 276398 w 1076325"/>
              <a:gd name="connsiteY3" fmla="*/ 144290 h 144290"/>
              <a:gd name="connsiteX4" fmla="*/ 409478 w 1076325"/>
              <a:gd name="connsiteY4" fmla="*/ 127461 h 144290"/>
              <a:gd name="connsiteX5" fmla="*/ 542559 w 1076325"/>
              <a:gd name="connsiteY5" fmla="*/ 68562 h 144290"/>
              <a:gd name="connsiteX6" fmla="*/ 573270 w 1076325"/>
              <a:gd name="connsiteY6" fmla="*/ 26492 h 144290"/>
              <a:gd name="connsiteX7" fmla="*/ 522085 w 1076325"/>
              <a:gd name="connsiteY7" fmla="*/ 18078 h 144290"/>
              <a:gd name="connsiteX8" fmla="*/ 429952 w 1076325"/>
              <a:gd name="connsiteY8" fmla="*/ 26492 h 144290"/>
              <a:gd name="connsiteX9" fmla="*/ 378767 w 1076325"/>
              <a:gd name="connsiteY9" fmla="*/ 43320 h 144290"/>
              <a:gd name="connsiteX10" fmla="*/ 348056 w 1076325"/>
              <a:gd name="connsiteY10" fmla="*/ 51734 h 144290"/>
              <a:gd name="connsiteX11" fmla="*/ 399241 w 1076325"/>
              <a:gd name="connsiteY11" fmla="*/ 68562 h 144290"/>
              <a:gd name="connsiteX12" fmla="*/ 522085 w 1076325"/>
              <a:gd name="connsiteY12" fmla="*/ 110633 h 144290"/>
              <a:gd name="connsiteX13" fmla="*/ 696113 w 1076325"/>
              <a:gd name="connsiteY13" fmla="*/ 76977 h 144290"/>
              <a:gd name="connsiteX14" fmla="*/ 706350 w 1076325"/>
              <a:gd name="connsiteY14" fmla="*/ 43320 h 144290"/>
              <a:gd name="connsiteX15" fmla="*/ 665402 w 1076325"/>
              <a:gd name="connsiteY15" fmla="*/ 18078 h 144290"/>
              <a:gd name="connsiteX16" fmla="*/ 634692 w 1076325"/>
              <a:gd name="connsiteY16" fmla="*/ 60148 h 144290"/>
              <a:gd name="connsiteX17" fmla="*/ 665402 w 1076325"/>
              <a:gd name="connsiteY17" fmla="*/ 76977 h 144290"/>
              <a:gd name="connsiteX18" fmla="*/ 747298 w 1076325"/>
              <a:gd name="connsiteY18" fmla="*/ 110633 h 144290"/>
              <a:gd name="connsiteX19" fmla="*/ 778009 w 1076325"/>
              <a:gd name="connsiteY19" fmla="*/ 127461 h 144290"/>
              <a:gd name="connsiteX20" fmla="*/ 818957 w 1076325"/>
              <a:gd name="connsiteY20" fmla="*/ 135875 h 144290"/>
              <a:gd name="connsiteX21" fmla="*/ 982748 w 1076325"/>
              <a:gd name="connsiteY21" fmla="*/ 127461 h 144290"/>
              <a:gd name="connsiteX22" fmla="*/ 1013459 w 1076325"/>
              <a:gd name="connsiteY22" fmla="*/ 102219 h 144290"/>
              <a:gd name="connsiteX23" fmla="*/ 1064644 w 1076325"/>
              <a:gd name="connsiteY23" fmla="*/ 51734 h 144290"/>
              <a:gd name="connsiteX24" fmla="*/ 1064644 w 1076325"/>
              <a:gd name="connsiteY24" fmla="*/ 1249 h 144290"/>
              <a:gd name="connsiteX25" fmla="*/ 992985 w 1076325"/>
              <a:gd name="connsiteY25" fmla="*/ 9664 h 144290"/>
              <a:gd name="connsiteX26" fmla="*/ 921327 w 1076325"/>
              <a:gd name="connsiteY26" fmla="*/ 26492 h 1442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76325" h="144290" extrusionOk="0">
                <a:moveTo>
                  <a:pt x="0" y="43320"/>
                </a:moveTo>
                <a:cubicBezTo>
                  <a:pt x="24397" y="51227"/>
                  <a:pt x="52906" y="61708"/>
                  <a:pt x="71658" y="68562"/>
                </a:cubicBezTo>
                <a:cubicBezTo>
                  <a:pt x="112966" y="82753"/>
                  <a:pt x="165585" y="110673"/>
                  <a:pt x="204739" y="135875"/>
                </a:cubicBezTo>
                <a:cubicBezTo>
                  <a:pt x="221001" y="142111"/>
                  <a:pt x="252245" y="135948"/>
                  <a:pt x="276398" y="144290"/>
                </a:cubicBezTo>
                <a:cubicBezTo>
                  <a:pt x="328024" y="134534"/>
                  <a:pt x="368114" y="140204"/>
                  <a:pt x="409478" y="127461"/>
                </a:cubicBezTo>
                <a:cubicBezTo>
                  <a:pt x="430860" y="123446"/>
                  <a:pt x="530810" y="70927"/>
                  <a:pt x="542559" y="68562"/>
                </a:cubicBezTo>
                <a:cubicBezTo>
                  <a:pt x="555500" y="51563"/>
                  <a:pt x="578197" y="41471"/>
                  <a:pt x="573270" y="26492"/>
                </a:cubicBezTo>
                <a:cubicBezTo>
                  <a:pt x="570799" y="16139"/>
                  <a:pt x="538506" y="21171"/>
                  <a:pt x="522085" y="18078"/>
                </a:cubicBezTo>
                <a:cubicBezTo>
                  <a:pt x="492015" y="11605"/>
                  <a:pt x="461281" y="22319"/>
                  <a:pt x="429952" y="26492"/>
                </a:cubicBezTo>
                <a:cubicBezTo>
                  <a:pt x="414570" y="32246"/>
                  <a:pt x="394502" y="39810"/>
                  <a:pt x="378767" y="43320"/>
                </a:cubicBezTo>
                <a:cubicBezTo>
                  <a:pt x="367299" y="45032"/>
                  <a:pt x="343310" y="44493"/>
                  <a:pt x="348056" y="51734"/>
                </a:cubicBezTo>
                <a:cubicBezTo>
                  <a:pt x="357761" y="66890"/>
                  <a:pt x="384322" y="64472"/>
                  <a:pt x="399241" y="68562"/>
                </a:cubicBezTo>
                <a:cubicBezTo>
                  <a:pt x="493844" y="100470"/>
                  <a:pt x="420291" y="45380"/>
                  <a:pt x="522085" y="110633"/>
                </a:cubicBezTo>
                <a:cubicBezTo>
                  <a:pt x="616656" y="99389"/>
                  <a:pt x="658712" y="130831"/>
                  <a:pt x="696113" y="76977"/>
                </a:cubicBezTo>
                <a:cubicBezTo>
                  <a:pt x="700278" y="66888"/>
                  <a:pt x="700009" y="53512"/>
                  <a:pt x="706350" y="43320"/>
                </a:cubicBezTo>
                <a:cubicBezTo>
                  <a:pt x="693964" y="38920"/>
                  <a:pt x="680962" y="24076"/>
                  <a:pt x="665402" y="18078"/>
                </a:cubicBezTo>
                <a:cubicBezTo>
                  <a:pt x="614868" y="13024"/>
                  <a:pt x="621057" y="37822"/>
                  <a:pt x="634692" y="60148"/>
                </a:cubicBezTo>
                <a:cubicBezTo>
                  <a:pt x="642378" y="69417"/>
                  <a:pt x="654096" y="73674"/>
                  <a:pt x="665402" y="76977"/>
                </a:cubicBezTo>
                <a:cubicBezTo>
                  <a:pt x="691846" y="85432"/>
                  <a:pt x="724136" y="95510"/>
                  <a:pt x="747298" y="110633"/>
                </a:cubicBezTo>
                <a:cubicBezTo>
                  <a:pt x="754101" y="116777"/>
                  <a:pt x="769255" y="124433"/>
                  <a:pt x="778009" y="127461"/>
                </a:cubicBezTo>
                <a:cubicBezTo>
                  <a:pt x="790622" y="132357"/>
                  <a:pt x="803971" y="133643"/>
                  <a:pt x="818957" y="135875"/>
                </a:cubicBezTo>
                <a:cubicBezTo>
                  <a:pt x="883016" y="142163"/>
                  <a:pt x="928015" y="126995"/>
                  <a:pt x="982748" y="127461"/>
                </a:cubicBezTo>
                <a:cubicBezTo>
                  <a:pt x="1000636" y="125082"/>
                  <a:pt x="1001568" y="111287"/>
                  <a:pt x="1013459" y="102219"/>
                </a:cubicBezTo>
                <a:cubicBezTo>
                  <a:pt x="1031809" y="83894"/>
                  <a:pt x="1042651" y="67043"/>
                  <a:pt x="1064644" y="51734"/>
                </a:cubicBezTo>
                <a:cubicBezTo>
                  <a:pt x="1067307" y="46855"/>
                  <a:pt x="1093007" y="5245"/>
                  <a:pt x="1064644" y="1249"/>
                </a:cubicBezTo>
                <a:cubicBezTo>
                  <a:pt x="1043056" y="-1948"/>
                  <a:pt x="1016887" y="7472"/>
                  <a:pt x="992985" y="9664"/>
                </a:cubicBezTo>
                <a:cubicBezTo>
                  <a:pt x="927083" y="31587"/>
                  <a:pt x="949358" y="21008"/>
                  <a:pt x="921327" y="26492"/>
                </a:cubicBezTo>
              </a:path>
            </a:pathLst>
          </a:custGeom>
          <a:noFill/>
          <a:ln w="19050">
            <a:solidFill>
              <a:srgbClr val="C23FD8"/>
            </a:solidFill>
            <a:extLst>
              <a:ext uri="{C807C97D-BFC1-408E-A445-0C87EB9F89A2}">
                <ask:lineSketchStyleProps xmlns:ask="http://schemas.microsoft.com/office/drawing/2018/sketchyshapes" sd="3906223130">
                  <a:custGeom>
                    <a:avLst/>
                    <a:gdLst>
                      <a:gd name="connsiteX0" fmla="*/ 0 w 1001468"/>
                      <a:gd name="connsiteY0" fmla="*/ 49040 h 163340"/>
                      <a:gd name="connsiteX1" fmla="*/ 66675 w 1001468"/>
                      <a:gd name="connsiteY1" fmla="*/ 77615 h 163340"/>
                      <a:gd name="connsiteX2" fmla="*/ 190500 w 1001468"/>
                      <a:gd name="connsiteY2" fmla="*/ 153815 h 163340"/>
                      <a:gd name="connsiteX3" fmla="*/ 257175 w 1001468"/>
                      <a:gd name="connsiteY3" fmla="*/ 163340 h 163340"/>
                      <a:gd name="connsiteX4" fmla="*/ 381000 w 1001468"/>
                      <a:gd name="connsiteY4" fmla="*/ 144290 h 163340"/>
                      <a:gd name="connsiteX5" fmla="*/ 504825 w 1001468"/>
                      <a:gd name="connsiteY5" fmla="*/ 77615 h 163340"/>
                      <a:gd name="connsiteX6" fmla="*/ 533400 w 1001468"/>
                      <a:gd name="connsiteY6" fmla="*/ 29990 h 163340"/>
                      <a:gd name="connsiteX7" fmla="*/ 485775 w 1001468"/>
                      <a:gd name="connsiteY7" fmla="*/ 20465 h 163340"/>
                      <a:gd name="connsiteX8" fmla="*/ 400050 w 1001468"/>
                      <a:gd name="connsiteY8" fmla="*/ 29990 h 163340"/>
                      <a:gd name="connsiteX9" fmla="*/ 352425 w 1001468"/>
                      <a:gd name="connsiteY9" fmla="*/ 49040 h 163340"/>
                      <a:gd name="connsiteX10" fmla="*/ 323850 w 1001468"/>
                      <a:gd name="connsiteY10" fmla="*/ 58565 h 163340"/>
                      <a:gd name="connsiteX11" fmla="*/ 371475 w 1001468"/>
                      <a:gd name="connsiteY11" fmla="*/ 77615 h 163340"/>
                      <a:gd name="connsiteX12" fmla="*/ 485775 w 1001468"/>
                      <a:gd name="connsiteY12" fmla="*/ 125240 h 163340"/>
                      <a:gd name="connsiteX13" fmla="*/ 647700 w 1001468"/>
                      <a:gd name="connsiteY13" fmla="*/ 87140 h 163340"/>
                      <a:gd name="connsiteX14" fmla="*/ 657225 w 1001468"/>
                      <a:gd name="connsiteY14" fmla="*/ 49040 h 163340"/>
                      <a:gd name="connsiteX15" fmla="*/ 619125 w 1001468"/>
                      <a:gd name="connsiteY15" fmla="*/ 20465 h 163340"/>
                      <a:gd name="connsiteX16" fmla="*/ 590550 w 1001468"/>
                      <a:gd name="connsiteY16" fmla="*/ 68090 h 163340"/>
                      <a:gd name="connsiteX17" fmla="*/ 619125 w 1001468"/>
                      <a:gd name="connsiteY17" fmla="*/ 87140 h 163340"/>
                      <a:gd name="connsiteX18" fmla="*/ 695325 w 1001468"/>
                      <a:gd name="connsiteY18" fmla="*/ 125240 h 163340"/>
                      <a:gd name="connsiteX19" fmla="*/ 723900 w 1001468"/>
                      <a:gd name="connsiteY19" fmla="*/ 144290 h 163340"/>
                      <a:gd name="connsiteX20" fmla="*/ 762000 w 1001468"/>
                      <a:gd name="connsiteY20" fmla="*/ 153815 h 163340"/>
                      <a:gd name="connsiteX21" fmla="*/ 914400 w 1001468"/>
                      <a:gd name="connsiteY21" fmla="*/ 144290 h 163340"/>
                      <a:gd name="connsiteX22" fmla="*/ 942975 w 1001468"/>
                      <a:gd name="connsiteY22" fmla="*/ 115715 h 163340"/>
                      <a:gd name="connsiteX23" fmla="*/ 990600 w 1001468"/>
                      <a:gd name="connsiteY23" fmla="*/ 58565 h 163340"/>
                      <a:gd name="connsiteX24" fmla="*/ 990600 w 1001468"/>
                      <a:gd name="connsiteY24" fmla="*/ 1415 h 163340"/>
                      <a:gd name="connsiteX25" fmla="*/ 923925 w 1001468"/>
                      <a:gd name="connsiteY25" fmla="*/ 10940 h 163340"/>
                      <a:gd name="connsiteX26" fmla="*/ 857250 w 1001468"/>
                      <a:gd name="connsiteY26" fmla="*/ 29990 h 163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01468" h="163340">
                        <a:moveTo>
                          <a:pt x="0" y="49040"/>
                        </a:moveTo>
                        <a:cubicBezTo>
                          <a:pt x="22225" y="58565"/>
                          <a:pt x="45488" y="65962"/>
                          <a:pt x="66675" y="77615"/>
                        </a:cubicBezTo>
                        <a:cubicBezTo>
                          <a:pt x="109140" y="100971"/>
                          <a:pt x="146304" y="133927"/>
                          <a:pt x="190500" y="153815"/>
                        </a:cubicBezTo>
                        <a:cubicBezTo>
                          <a:pt x="210973" y="163028"/>
                          <a:pt x="234950" y="160165"/>
                          <a:pt x="257175" y="163340"/>
                        </a:cubicBezTo>
                        <a:cubicBezTo>
                          <a:pt x="298450" y="156990"/>
                          <a:pt x="340614" y="154918"/>
                          <a:pt x="381000" y="144290"/>
                        </a:cubicBezTo>
                        <a:cubicBezTo>
                          <a:pt x="399547" y="139409"/>
                          <a:pt x="493569" y="84047"/>
                          <a:pt x="504825" y="77615"/>
                        </a:cubicBezTo>
                        <a:cubicBezTo>
                          <a:pt x="514350" y="61740"/>
                          <a:pt x="539254" y="47553"/>
                          <a:pt x="533400" y="29990"/>
                        </a:cubicBezTo>
                        <a:cubicBezTo>
                          <a:pt x="528280" y="14631"/>
                          <a:pt x="501964" y="20465"/>
                          <a:pt x="485775" y="20465"/>
                        </a:cubicBezTo>
                        <a:cubicBezTo>
                          <a:pt x="457024" y="20465"/>
                          <a:pt x="428625" y="26815"/>
                          <a:pt x="400050" y="29990"/>
                        </a:cubicBezTo>
                        <a:cubicBezTo>
                          <a:pt x="384175" y="36340"/>
                          <a:pt x="368434" y="43037"/>
                          <a:pt x="352425" y="49040"/>
                        </a:cubicBezTo>
                        <a:cubicBezTo>
                          <a:pt x="343024" y="52565"/>
                          <a:pt x="318281" y="50211"/>
                          <a:pt x="323850" y="58565"/>
                        </a:cubicBezTo>
                        <a:cubicBezTo>
                          <a:pt x="333334" y="72791"/>
                          <a:pt x="355407" y="71772"/>
                          <a:pt x="371475" y="77615"/>
                        </a:cubicBezTo>
                        <a:cubicBezTo>
                          <a:pt x="466021" y="111995"/>
                          <a:pt x="392432" y="78568"/>
                          <a:pt x="485775" y="125240"/>
                        </a:cubicBezTo>
                        <a:cubicBezTo>
                          <a:pt x="570285" y="119606"/>
                          <a:pt x="618911" y="154314"/>
                          <a:pt x="647700" y="87140"/>
                        </a:cubicBezTo>
                        <a:cubicBezTo>
                          <a:pt x="652857" y="75108"/>
                          <a:pt x="654050" y="61740"/>
                          <a:pt x="657225" y="49040"/>
                        </a:cubicBezTo>
                        <a:cubicBezTo>
                          <a:pt x="644525" y="39515"/>
                          <a:pt x="634877" y="22434"/>
                          <a:pt x="619125" y="20465"/>
                        </a:cubicBezTo>
                        <a:cubicBezTo>
                          <a:pt x="576721" y="15164"/>
                          <a:pt x="573228" y="46438"/>
                          <a:pt x="590550" y="68090"/>
                        </a:cubicBezTo>
                        <a:cubicBezTo>
                          <a:pt x="597701" y="77029"/>
                          <a:pt x="609075" y="81658"/>
                          <a:pt x="619125" y="87140"/>
                        </a:cubicBezTo>
                        <a:cubicBezTo>
                          <a:pt x="644056" y="100738"/>
                          <a:pt x="671696" y="109488"/>
                          <a:pt x="695325" y="125240"/>
                        </a:cubicBezTo>
                        <a:cubicBezTo>
                          <a:pt x="704850" y="131590"/>
                          <a:pt x="713378" y="139781"/>
                          <a:pt x="723900" y="144290"/>
                        </a:cubicBezTo>
                        <a:cubicBezTo>
                          <a:pt x="735932" y="149447"/>
                          <a:pt x="749300" y="150640"/>
                          <a:pt x="762000" y="153815"/>
                        </a:cubicBezTo>
                        <a:cubicBezTo>
                          <a:pt x="812800" y="150640"/>
                          <a:pt x="864593" y="154776"/>
                          <a:pt x="914400" y="144290"/>
                        </a:cubicBezTo>
                        <a:cubicBezTo>
                          <a:pt x="927581" y="141515"/>
                          <a:pt x="934026" y="125783"/>
                          <a:pt x="942975" y="115715"/>
                        </a:cubicBezTo>
                        <a:cubicBezTo>
                          <a:pt x="959450" y="97181"/>
                          <a:pt x="974725" y="77615"/>
                          <a:pt x="990600" y="58565"/>
                        </a:cubicBezTo>
                        <a:cubicBezTo>
                          <a:pt x="992554" y="52703"/>
                          <a:pt x="1014046" y="7277"/>
                          <a:pt x="990600" y="1415"/>
                        </a:cubicBezTo>
                        <a:cubicBezTo>
                          <a:pt x="968820" y="-4030"/>
                          <a:pt x="946150" y="7765"/>
                          <a:pt x="923925" y="10940"/>
                        </a:cubicBezTo>
                        <a:cubicBezTo>
                          <a:pt x="863763" y="30994"/>
                          <a:pt x="886855" y="29990"/>
                          <a:pt x="857250" y="29990"/>
                        </a:cubicBezTo>
                      </a:path>
                    </a:pathLst>
                  </a:custGeom>
                  <ask:type>
                    <ask:lineSketchScribble/>
                  </ask:type>
                </ask:lineSketchStyleProps>
              </a:ext>
            </a:extLst>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NG" sz="1100"/>
          </a:p>
        </xdr:txBody>
      </xdr:sp>
      <xdr:sp macro="" textlink="">
        <xdr:nvSpPr>
          <xdr:cNvPr id="4" name="TextBox 3">
            <a:extLst>
              <a:ext uri="{FF2B5EF4-FFF2-40B4-BE49-F238E27FC236}">
                <a16:creationId xmlns:a16="http://schemas.microsoft.com/office/drawing/2014/main" id="{335AC98A-09B6-112E-D0C1-B019372DA2A9}"/>
              </a:ext>
            </a:extLst>
          </xdr:cNvPr>
          <xdr:cNvSpPr txBox="1"/>
        </xdr:nvSpPr>
        <xdr:spPr>
          <a:xfrm>
            <a:off x="1628775" y="95250"/>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Recuedes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5" name="Rectangle 4">
            <a:extLst>
              <a:ext uri="{FF2B5EF4-FFF2-40B4-BE49-F238E27FC236}">
                <a16:creationId xmlns:a16="http://schemas.microsoft.com/office/drawing/2014/main" id="{207DA859-03A3-349C-C0C4-6AA1940CC2E0}"/>
              </a:ext>
            </a:extLst>
          </xdr:cNvPr>
          <xdr:cNvSpPr/>
        </xdr:nvSpPr>
        <xdr:spPr>
          <a:xfrm>
            <a:off x="285750" y="57150"/>
            <a:ext cx="1343025" cy="285749"/>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 name="TextBox 10">
            <a:hlinkClick xmlns:r="http://schemas.openxmlformats.org/officeDocument/2006/relationships" r:id="rId2" tooltip="Income Sources"/>
            <a:extLst>
              <a:ext uri="{FF2B5EF4-FFF2-40B4-BE49-F238E27FC236}">
                <a16:creationId xmlns:a16="http://schemas.microsoft.com/office/drawing/2014/main" id="{E6260858-0DDC-4236-9005-3CA629563AD6}"/>
              </a:ext>
            </a:extLst>
          </xdr:cNvPr>
          <xdr:cNvSpPr txBox="1"/>
        </xdr:nvSpPr>
        <xdr:spPr>
          <a:xfrm>
            <a:off x="8086726" y="85725"/>
            <a:ext cx="13335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Income Sources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2" name="TextBox 11">
            <a:hlinkClick xmlns:r="http://schemas.openxmlformats.org/officeDocument/2006/relationships" r:id="rId3" tooltip="Geographically"/>
            <a:extLst>
              <a:ext uri="{FF2B5EF4-FFF2-40B4-BE49-F238E27FC236}">
                <a16:creationId xmlns:a16="http://schemas.microsoft.com/office/drawing/2014/main" id="{42695955-3DC4-41EC-84D6-1BD0604B8D18}"/>
              </a:ext>
            </a:extLst>
          </xdr:cNvPr>
          <xdr:cNvSpPr txBox="1"/>
        </xdr:nvSpPr>
        <xdr:spPr>
          <a:xfrm>
            <a:off x="9540875" y="85726"/>
            <a:ext cx="1333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Geographically</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3" name="TextBox 12">
            <a:hlinkClick xmlns:r="http://schemas.openxmlformats.org/officeDocument/2006/relationships" r:id="rId4" tooltip="Sales Process"/>
            <a:extLst>
              <a:ext uri="{FF2B5EF4-FFF2-40B4-BE49-F238E27FC236}">
                <a16:creationId xmlns:a16="http://schemas.microsoft.com/office/drawing/2014/main" id="{CEA61345-A077-478B-B73F-000C62906261}"/>
              </a:ext>
            </a:extLst>
          </xdr:cNvPr>
          <xdr:cNvSpPr txBox="1"/>
        </xdr:nvSpPr>
        <xdr:spPr>
          <a:xfrm>
            <a:off x="10737850" y="85725"/>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Sales Process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5" name="TextBox 14">
            <a:extLst>
              <a:ext uri="{FF2B5EF4-FFF2-40B4-BE49-F238E27FC236}">
                <a16:creationId xmlns:a16="http://schemas.microsoft.com/office/drawing/2014/main" id="{C4181A0C-C360-4E60-BC54-806DA3A27CE5}"/>
              </a:ext>
            </a:extLst>
          </xdr:cNvPr>
          <xdr:cNvSpPr txBox="1"/>
        </xdr:nvSpPr>
        <xdr:spPr>
          <a:xfrm>
            <a:off x="5905501" y="95250"/>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Browser</a:t>
            </a:r>
          </a:p>
          <a:p>
            <a:endParaRPr lang="en-NG" sz="1000">
              <a:solidFill>
                <a:schemeClr val="bg1"/>
              </a:solidFill>
              <a:latin typeface="Franklin Gothic Medium" panose="020B0603020102020204" pitchFamily="34" charset="0"/>
              <a:ea typeface="Gadugi" panose="020B0502040204020203" pitchFamily="34" charset="0"/>
            </a:endParaRPr>
          </a:p>
        </xdr:txBody>
      </xdr:sp>
      <xdr:pic>
        <xdr:nvPicPr>
          <xdr:cNvPr id="17" name="Picture 16">
            <a:extLst>
              <a:ext uri="{FF2B5EF4-FFF2-40B4-BE49-F238E27FC236}">
                <a16:creationId xmlns:a16="http://schemas.microsoft.com/office/drawing/2014/main" id="{2431ACE0-F781-8A6E-EB9B-B49DAE767D6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V="1">
            <a:off x="5772151" y="133351"/>
            <a:ext cx="200024" cy="200024"/>
          </a:xfrm>
          <a:prstGeom prst="rect">
            <a:avLst/>
          </a:prstGeom>
        </xdr:spPr>
      </xdr:pic>
      <xdr:sp macro="" textlink="">
        <xdr:nvSpPr>
          <xdr:cNvPr id="18" name="Rectangle: Rounded Corners 17">
            <a:extLst>
              <a:ext uri="{FF2B5EF4-FFF2-40B4-BE49-F238E27FC236}">
                <a16:creationId xmlns:a16="http://schemas.microsoft.com/office/drawing/2014/main" id="{71256995-4498-A84B-9451-07226E9AC4D7}"/>
              </a:ext>
            </a:extLst>
          </xdr:cNvPr>
          <xdr:cNvSpPr/>
        </xdr:nvSpPr>
        <xdr:spPr>
          <a:xfrm rot="5400000">
            <a:off x="8229600" y="257175"/>
            <a:ext cx="18000" cy="10800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Rectangle 19">
            <a:extLst>
              <a:ext uri="{FF2B5EF4-FFF2-40B4-BE49-F238E27FC236}">
                <a16:creationId xmlns:a16="http://schemas.microsoft.com/office/drawing/2014/main" id="{E3A5942B-CD48-45CA-8AFB-BEAB6243EDBE}"/>
              </a:ext>
            </a:extLst>
          </xdr:cNvPr>
          <xdr:cNvSpPr/>
        </xdr:nvSpPr>
        <xdr:spPr>
          <a:xfrm>
            <a:off x="314325" y="76200"/>
            <a:ext cx="1295399" cy="238125"/>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0</xdr:col>
      <xdr:colOff>397476</xdr:colOff>
      <xdr:row>10</xdr:row>
      <xdr:rowOff>152399</xdr:rowOff>
    </xdr:from>
    <xdr:to>
      <xdr:col>2</xdr:col>
      <xdr:colOff>247650</xdr:colOff>
      <xdr:row>12</xdr:row>
      <xdr:rowOff>104775</xdr:rowOff>
    </xdr:to>
    <xdr:sp macro="" textlink="">
      <xdr:nvSpPr>
        <xdr:cNvPr id="22" name="Rectangle: Rounded Corners 21">
          <a:extLst>
            <a:ext uri="{FF2B5EF4-FFF2-40B4-BE49-F238E27FC236}">
              <a16:creationId xmlns:a16="http://schemas.microsoft.com/office/drawing/2014/main" id="{36CD9048-08EA-4EC8-BC4B-ED5F5879120B}"/>
            </a:ext>
          </a:extLst>
        </xdr:cNvPr>
        <xdr:cNvSpPr/>
      </xdr:nvSpPr>
      <xdr:spPr>
        <a:xfrm rot="10800000">
          <a:off x="397476" y="1104899"/>
          <a:ext cx="1069374" cy="333376"/>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NG" sz="1100"/>
        </a:p>
      </xdr:txBody>
    </xdr:sp>
    <xdr:clientData/>
  </xdr:twoCellAnchor>
  <xdr:twoCellAnchor>
    <xdr:from>
      <xdr:col>0</xdr:col>
      <xdr:colOff>400050</xdr:colOff>
      <xdr:row>11</xdr:row>
      <xdr:rowOff>19050</xdr:rowOff>
    </xdr:from>
    <xdr:to>
      <xdr:col>2</xdr:col>
      <xdr:colOff>504825</xdr:colOff>
      <xdr:row>12</xdr:row>
      <xdr:rowOff>9525</xdr:rowOff>
    </xdr:to>
    <xdr:sp macro="" textlink="">
      <xdr:nvSpPr>
        <xdr:cNvPr id="23" name="TextBox 22">
          <a:extLst>
            <a:ext uri="{FF2B5EF4-FFF2-40B4-BE49-F238E27FC236}">
              <a16:creationId xmlns:a16="http://schemas.microsoft.com/office/drawing/2014/main" id="{4C94460A-431E-407A-A329-B2474D4CDB1A}"/>
            </a:ext>
          </a:extLst>
        </xdr:cNvPr>
        <xdr:cNvSpPr txBox="1"/>
      </xdr:nvSpPr>
      <xdr:spPr>
        <a:xfrm>
          <a:off x="400050" y="1162050"/>
          <a:ext cx="13239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a:solidFill>
                <a:schemeClr val="bg1"/>
              </a:solidFill>
              <a:latin typeface="Franklin Gothic Medium" panose="020B0603020102020204" pitchFamily="34" charset="0"/>
              <a:ea typeface="Gadugi" panose="020B0502040204020203" pitchFamily="34" charset="0"/>
            </a:rPr>
            <a:t>Income Sources</a:t>
          </a:r>
        </a:p>
        <a:p>
          <a:pPr algn="l"/>
          <a:endParaRPr lang="en-GB" sz="1000">
            <a:solidFill>
              <a:schemeClr val="bg1"/>
            </a:solidFill>
            <a:latin typeface="Franklin Gothic Medium" panose="020B0603020102020204" pitchFamily="34" charset="0"/>
            <a:ea typeface="Gadugi" panose="020B0502040204020203" pitchFamily="34" charset="0"/>
          </a:endParaRPr>
        </a:p>
        <a:p>
          <a:pPr algn="l"/>
          <a:endParaRPr lang="en-NG" sz="10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0</xdr:col>
      <xdr:colOff>314325</xdr:colOff>
      <xdr:row>13</xdr:row>
      <xdr:rowOff>47626</xdr:rowOff>
    </xdr:from>
    <xdr:to>
      <xdr:col>5</xdr:col>
      <xdr:colOff>180975</xdr:colOff>
      <xdr:row>17</xdr:row>
      <xdr:rowOff>123826</xdr:rowOff>
    </xdr:to>
    <xdr:sp macro="" textlink="">
      <xdr:nvSpPr>
        <xdr:cNvPr id="39" name="TextBox 38">
          <a:extLst>
            <a:ext uri="{FF2B5EF4-FFF2-40B4-BE49-F238E27FC236}">
              <a16:creationId xmlns:a16="http://schemas.microsoft.com/office/drawing/2014/main" id="{3E07CE95-11C0-4C6E-A652-B5C22021DDF2}"/>
            </a:ext>
          </a:extLst>
        </xdr:cNvPr>
        <xdr:cNvSpPr txBox="1"/>
      </xdr:nvSpPr>
      <xdr:spPr>
        <a:xfrm>
          <a:off x="314325" y="1571626"/>
          <a:ext cx="291465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a:solidFill>
                <a:schemeClr val="bg1"/>
              </a:solidFill>
              <a:latin typeface="Franklin Gothic Medium" panose="020B0603020102020204" pitchFamily="34" charset="0"/>
              <a:ea typeface="Gadugi" panose="020B0502040204020203" pitchFamily="34" charset="0"/>
            </a:rPr>
            <a:t>Grand total of income,</a:t>
          </a:r>
          <a:r>
            <a:rPr lang="en-GB" sz="1000" baseline="0">
              <a:solidFill>
                <a:schemeClr val="bg1"/>
              </a:solidFill>
              <a:latin typeface="Franklin Gothic Medium" panose="020B0603020102020204" pitchFamily="34" charset="0"/>
              <a:ea typeface="Gadugi" panose="020B0502040204020203" pitchFamily="34" charset="0"/>
            </a:rPr>
            <a:t> and their breakdown </a:t>
          </a:r>
          <a:r>
            <a:rPr lang="en-GB" sz="1000" baseline="0">
              <a:solidFill>
                <a:schemeClr val="bg1"/>
              </a:solidFill>
              <a:latin typeface="Franklin Gothic Medium" panose="020B0603020102020204" pitchFamily="34" charset="0"/>
              <a:ea typeface="Gadugi" panose="020B0502040204020203" pitchFamily="34" charset="0"/>
              <a:cs typeface="+mn-cs"/>
            </a:rPr>
            <a:t>showing the achievements percentage and highlight for most valuable sources, Marketing startegies, and operating profit.</a:t>
          </a:r>
        </a:p>
        <a:p>
          <a:pPr algn="l"/>
          <a:endParaRPr lang="en-GB" sz="1000">
            <a:solidFill>
              <a:schemeClr val="bg1"/>
            </a:solidFill>
            <a:latin typeface="Franklin Gothic Medium" panose="020B0603020102020204" pitchFamily="34" charset="0"/>
            <a:ea typeface="Gadugi" panose="020B0502040204020203" pitchFamily="34" charset="0"/>
          </a:endParaRPr>
        </a:p>
        <a:p>
          <a:pPr algn="l"/>
          <a:endParaRPr lang="en-NG" sz="10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5</xdr:col>
      <xdr:colOff>28575</xdr:colOff>
      <xdr:row>8</xdr:row>
      <xdr:rowOff>38100</xdr:rowOff>
    </xdr:from>
    <xdr:to>
      <xdr:col>19</xdr:col>
      <xdr:colOff>40575</xdr:colOff>
      <xdr:row>31</xdr:row>
      <xdr:rowOff>91800</xdr:rowOff>
    </xdr:to>
    <xdr:graphicFrame macro="">
      <xdr:nvGraphicFramePr>
        <xdr:cNvPr id="41" name="Chart 40">
          <a:extLst>
            <a:ext uri="{FF2B5EF4-FFF2-40B4-BE49-F238E27FC236}">
              <a16:creationId xmlns:a16="http://schemas.microsoft.com/office/drawing/2014/main" id="{91670B2C-9994-4F51-888E-D33A7B8B2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295275</xdr:colOff>
      <xdr:row>16</xdr:row>
      <xdr:rowOff>142877</xdr:rowOff>
    </xdr:from>
    <xdr:to>
      <xdr:col>5</xdr:col>
      <xdr:colOff>39686</xdr:colOff>
      <xdr:row>18</xdr:row>
      <xdr:rowOff>128986</xdr:rowOff>
    </xdr:to>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F72D7C2E-B75D-4002-90B9-6E6E711540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5276" y="3190876"/>
              <a:ext cx="2664000" cy="3905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19</xdr:row>
      <xdr:rowOff>19051</xdr:rowOff>
    </xdr:from>
    <xdr:to>
      <xdr:col>4</xdr:col>
      <xdr:colOff>209550</xdr:colOff>
      <xdr:row>25</xdr:row>
      <xdr:rowOff>38101</xdr:rowOff>
    </xdr:to>
    <xdr:grpSp>
      <xdr:nvGrpSpPr>
        <xdr:cNvPr id="9" name="Group 8">
          <a:extLst>
            <a:ext uri="{FF2B5EF4-FFF2-40B4-BE49-F238E27FC236}">
              <a16:creationId xmlns:a16="http://schemas.microsoft.com/office/drawing/2014/main" id="{DC8B6646-4ECA-EAFC-0BB2-DA241F5F90B4}"/>
            </a:ext>
          </a:extLst>
        </xdr:cNvPr>
        <xdr:cNvGrpSpPr/>
      </xdr:nvGrpSpPr>
      <xdr:grpSpPr>
        <a:xfrm>
          <a:off x="114300" y="3600848"/>
          <a:ext cx="2516188" cy="1150144"/>
          <a:chOff x="123825" y="2676526"/>
          <a:chExt cx="2533650" cy="1162050"/>
        </a:xfrm>
      </xdr:grpSpPr>
      <xdr:sp macro="" textlink="">
        <xdr:nvSpPr>
          <xdr:cNvPr id="40" name="TextBox 39">
            <a:extLst>
              <a:ext uri="{FF2B5EF4-FFF2-40B4-BE49-F238E27FC236}">
                <a16:creationId xmlns:a16="http://schemas.microsoft.com/office/drawing/2014/main" id="{C9B06113-A9BF-43B9-A916-97C4CA8868AA}"/>
              </a:ext>
            </a:extLst>
          </xdr:cNvPr>
          <xdr:cNvSpPr txBox="1"/>
        </xdr:nvSpPr>
        <xdr:spPr>
          <a:xfrm>
            <a:off x="285750" y="2676526"/>
            <a:ext cx="2371725"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a:solidFill>
                  <a:schemeClr val="bg1"/>
                </a:solidFill>
                <a:latin typeface="Franklin Gothic Medium" panose="020B0603020102020204" pitchFamily="34" charset="0"/>
                <a:ea typeface="Gadugi" panose="020B0502040204020203" pitchFamily="34" charset="0"/>
              </a:rPr>
              <a:t>Financial Statistics</a:t>
            </a:r>
          </a:p>
          <a:p>
            <a:pPr algn="l"/>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C25">
        <xdr:nvSpPr>
          <xdr:cNvPr id="6" name="TextBox 5">
            <a:extLst>
              <a:ext uri="{FF2B5EF4-FFF2-40B4-BE49-F238E27FC236}">
                <a16:creationId xmlns:a16="http://schemas.microsoft.com/office/drawing/2014/main" id="{C38C6DAB-7337-441E-91F8-B111FFCD6A30}"/>
              </a:ext>
            </a:extLst>
          </xdr:cNvPr>
          <xdr:cNvSpPr txBox="1"/>
        </xdr:nvSpPr>
        <xdr:spPr>
          <a:xfrm>
            <a:off x="123825" y="2971801"/>
            <a:ext cx="2371725"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D172CB6-D9D1-494D-8135-1919D9F17263}" type="TxLink">
              <a:rPr lang="en-US" sz="4000" b="0" i="0" u="none" strike="noStrike">
                <a:solidFill>
                  <a:schemeClr val="bg1"/>
                </a:solidFill>
                <a:latin typeface="Franklin Gothic Book" panose="020B0604020202020204" pitchFamily="34" charset="0"/>
                <a:ea typeface="Gadugi" panose="020B0502040204020203" pitchFamily="34" charset="0"/>
                <a:cs typeface="Arial"/>
              </a:rPr>
              <a:pPr algn="l"/>
              <a:t> 898,932 </a:t>
            </a:fld>
            <a:endParaRPr lang="en-NG" sz="4000">
              <a:solidFill>
                <a:schemeClr val="bg1"/>
              </a:solidFill>
              <a:latin typeface="Franklin Gothic Book" panose="020B0604020202020204" pitchFamily="34" charset="0"/>
              <a:ea typeface="Gadugi" panose="020B0502040204020203" pitchFamily="34" charset="0"/>
            </a:endParaRPr>
          </a:p>
        </xdr:txBody>
      </xdr:sp>
      <xdr:sp macro="" textlink="">
        <xdr:nvSpPr>
          <xdr:cNvPr id="7" name="TextBox 6">
            <a:extLst>
              <a:ext uri="{FF2B5EF4-FFF2-40B4-BE49-F238E27FC236}">
                <a16:creationId xmlns:a16="http://schemas.microsoft.com/office/drawing/2014/main" id="{C2659633-4A7B-4424-9DBE-696DC283511A}"/>
              </a:ext>
            </a:extLst>
          </xdr:cNvPr>
          <xdr:cNvSpPr txBox="1"/>
        </xdr:nvSpPr>
        <xdr:spPr>
          <a:xfrm>
            <a:off x="276226" y="3562352"/>
            <a:ext cx="1238250"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a:solidFill>
                  <a:schemeClr val="bg1"/>
                </a:solidFill>
                <a:latin typeface="Franklin Gothic Medium" panose="020B0603020102020204" pitchFamily="34" charset="0"/>
                <a:ea typeface="Gadugi" panose="020B0502040204020203" pitchFamily="34" charset="0"/>
              </a:rPr>
              <a:t>Income Target</a:t>
            </a:r>
          </a:p>
          <a:p>
            <a:pPr algn="l"/>
            <a:endParaRPr lang="en-GB" sz="1500">
              <a:solidFill>
                <a:schemeClr val="bg1"/>
              </a:solidFill>
              <a:latin typeface="Franklin Gothic Medium" panose="020B0603020102020204" pitchFamily="34" charset="0"/>
              <a:ea typeface="Gadugi" panose="020B0502040204020203" pitchFamily="34" charset="0"/>
            </a:endParaRPr>
          </a:p>
          <a:p>
            <a:pPr algn="l"/>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B25">
        <xdr:nvSpPr>
          <xdr:cNvPr id="8" name="TextBox 7">
            <a:extLst>
              <a:ext uri="{FF2B5EF4-FFF2-40B4-BE49-F238E27FC236}">
                <a16:creationId xmlns:a16="http://schemas.microsoft.com/office/drawing/2014/main" id="{7F130021-4D0B-4C18-ABF3-2C4EA4188C23}"/>
              </a:ext>
            </a:extLst>
          </xdr:cNvPr>
          <xdr:cNvSpPr txBox="1"/>
        </xdr:nvSpPr>
        <xdr:spPr>
          <a:xfrm>
            <a:off x="1152526" y="3562352"/>
            <a:ext cx="1238250"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68E80E0-389E-4E7E-9F58-4BCB7BC8A3DB}" type="TxLink">
              <a:rPr lang="en-US" sz="1000">
                <a:solidFill>
                  <a:schemeClr val="bg1"/>
                </a:solidFill>
                <a:latin typeface="Franklin Gothic Medium" panose="020B0603020102020204" pitchFamily="34" charset="0"/>
                <a:ea typeface="Gadugi" panose="020B0502040204020203" pitchFamily="34" charset="0"/>
                <a:cs typeface="+mn-cs"/>
              </a:rPr>
              <a:pPr marL="0" indent="0" algn="l"/>
              <a:t> 773,252 </a:t>
            </a:fld>
            <a:endParaRPr lang="en-NG" sz="1000">
              <a:solidFill>
                <a:schemeClr val="bg1"/>
              </a:solidFill>
              <a:latin typeface="Franklin Gothic Medium" panose="020B0603020102020204" pitchFamily="34" charset="0"/>
              <a:ea typeface="Gadugi" panose="020B0502040204020203" pitchFamily="34" charset="0"/>
              <a:cs typeface="+mn-cs"/>
            </a:endParaRPr>
          </a:p>
        </xdr:txBody>
      </xdr:sp>
    </xdr:grpSp>
    <xdr:clientData/>
  </xdr:twoCellAnchor>
  <xdr:twoCellAnchor>
    <xdr:from>
      <xdr:col>9</xdr:col>
      <xdr:colOff>382588</xdr:colOff>
      <xdr:row>18</xdr:row>
      <xdr:rowOff>156766</xdr:rowOff>
    </xdr:from>
    <xdr:to>
      <xdr:col>11</xdr:col>
      <xdr:colOff>201613</xdr:colOff>
      <xdr:row>21</xdr:row>
      <xdr:rowOff>185340</xdr:rowOff>
    </xdr:to>
    <xdr:grpSp>
      <xdr:nvGrpSpPr>
        <xdr:cNvPr id="25" name="Group 24">
          <a:extLst>
            <a:ext uri="{FF2B5EF4-FFF2-40B4-BE49-F238E27FC236}">
              <a16:creationId xmlns:a16="http://schemas.microsoft.com/office/drawing/2014/main" id="{BDC18C44-8208-456D-FC89-DEF7F3D65924}"/>
            </a:ext>
          </a:extLst>
        </xdr:cNvPr>
        <xdr:cNvGrpSpPr/>
      </xdr:nvGrpSpPr>
      <xdr:grpSpPr>
        <a:xfrm>
          <a:off x="5829697" y="3550047"/>
          <a:ext cx="1029494" cy="594121"/>
          <a:chOff x="5276850" y="2524126"/>
          <a:chExt cx="1038225" cy="600074"/>
        </a:xfrm>
      </xdr:grpSpPr>
      <xdr:sp macro="" textlink="'Pivot table'!D25">
        <xdr:nvSpPr>
          <xdr:cNvPr id="10" name="TextBox 9">
            <a:extLst>
              <a:ext uri="{FF2B5EF4-FFF2-40B4-BE49-F238E27FC236}">
                <a16:creationId xmlns:a16="http://schemas.microsoft.com/office/drawing/2014/main" id="{61DBF54A-ECB9-4268-BE41-7FE457B0A768}"/>
              </a:ext>
            </a:extLst>
          </xdr:cNvPr>
          <xdr:cNvSpPr txBox="1"/>
        </xdr:nvSpPr>
        <xdr:spPr>
          <a:xfrm>
            <a:off x="5334000" y="2524126"/>
            <a:ext cx="885825"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0F697BF-2BBB-49C2-AA55-811B4BD300E5}" type="TxLink">
              <a:rPr lang="en-US" sz="2300" b="0" i="0" u="none" strike="noStrike">
                <a:solidFill>
                  <a:schemeClr val="bg1"/>
                </a:solidFill>
                <a:latin typeface="Franklin Gothic Book" panose="020B0604020202020204" pitchFamily="34" charset="0"/>
                <a:ea typeface="Gadugi" panose="020B0502040204020203" pitchFamily="34" charset="0"/>
                <a:cs typeface="Calibri"/>
              </a:rPr>
              <a:pPr algn="ctr"/>
              <a:t>86%</a:t>
            </a:fld>
            <a:endParaRPr lang="en-NG" sz="2300">
              <a:solidFill>
                <a:schemeClr val="bg1"/>
              </a:solidFill>
              <a:latin typeface="Franklin Gothic Book" panose="020B0604020202020204" pitchFamily="34" charset="0"/>
              <a:ea typeface="Gadugi" panose="020B0502040204020203" pitchFamily="34" charset="0"/>
            </a:endParaRPr>
          </a:p>
        </xdr:txBody>
      </xdr:sp>
      <xdr:sp macro="" textlink="">
        <xdr:nvSpPr>
          <xdr:cNvPr id="16" name="TextBox 15">
            <a:extLst>
              <a:ext uri="{FF2B5EF4-FFF2-40B4-BE49-F238E27FC236}">
                <a16:creationId xmlns:a16="http://schemas.microsoft.com/office/drawing/2014/main" id="{A54FAE8F-6B1E-4DE9-817E-BAF2D5974BFA}"/>
              </a:ext>
            </a:extLst>
          </xdr:cNvPr>
          <xdr:cNvSpPr txBox="1"/>
        </xdr:nvSpPr>
        <xdr:spPr>
          <a:xfrm>
            <a:off x="5276850" y="2847976"/>
            <a:ext cx="10382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900">
                <a:solidFill>
                  <a:schemeClr val="bg1"/>
                </a:solidFill>
                <a:latin typeface="Franklin Gothic Medium" panose="020B0603020102020204" pitchFamily="34" charset="0"/>
                <a:ea typeface="Gadugi" panose="020B0502040204020203" pitchFamily="34" charset="0"/>
              </a:rPr>
              <a:t>Income</a:t>
            </a:r>
            <a:r>
              <a:rPr lang="en-GB" sz="900" baseline="0">
                <a:solidFill>
                  <a:schemeClr val="bg1"/>
                </a:solidFill>
                <a:latin typeface="Franklin Gothic Medium" panose="020B0603020102020204" pitchFamily="34" charset="0"/>
                <a:ea typeface="Gadugi" panose="020B0502040204020203" pitchFamily="34" charset="0"/>
              </a:rPr>
              <a:t> Attained</a:t>
            </a:r>
            <a:endParaRPr lang="en-GB" sz="1400">
              <a:solidFill>
                <a:schemeClr val="bg1"/>
              </a:solidFill>
              <a:latin typeface="Franklin Gothic Medium" panose="020B0603020102020204" pitchFamily="34" charset="0"/>
              <a:ea typeface="Gadugi" panose="020B0502040204020203" pitchFamily="34" charset="0"/>
            </a:endParaRPr>
          </a:p>
          <a:p>
            <a:pPr algn="l"/>
            <a:endParaRPr lang="en-NG" sz="9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0</xdr:col>
      <xdr:colOff>104775</xdr:colOff>
      <xdr:row>25</xdr:row>
      <xdr:rowOff>66674</xdr:rowOff>
    </xdr:from>
    <xdr:to>
      <xdr:col>4</xdr:col>
      <xdr:colOff>247650</xdr:colOff>
      <xdr:row>30</xdr:row>
      <xdr:rowOff>38099</xdr:rowOff>
    </xdr:to>
    <xdr:graphicFrame macro="">
      <xdr:nvGraphicFramePr>
        <xdr:cNvPr id="26" name="Chart 25">
          <a:extLst>
            <a:ext uri="{FF2B5EF4-FFF2-40B4-BE49-F238E27FC236}">
              <a16:creationId xmlns:a16="http://schemas.microsoft.com/office/drawing/2014/main" id="{D7CD55C6-BC60-4FAA-BDAF-C2136048B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209550</xdr:colOff>
      <xdr:row>31</xdr:row>
      <xdr:rowOff>28575</xdr:rowOff>
    </xdr:from>
    <xdr:to>
      <xdr:col>4</xdr:col>
      <xdr:colOff>142875</xdr:colOff>
      <xdr:row>41</xdr:row>
      <xdr:rowOff>31529</xdr:rowOff>
    </xdr:to>
    <xdr:grpSp>
      <xdr:nvGrpSpPr>
        <xdr:cNvPr id="67" name="Group 66">
          <a:extLst>
            <a:ext uri="{FF2B5EF4-FFF2-40B4-BE49-F238E27FC236}">
              <a16:creationId xmlns:a16="http://schemas.microsoft.com/office/drawing/2014/main" id="{47223BE5-C26C-F77B-5576-B7D2F948D21B}"/>
            </a:ext>
          </a:extLst>
        </xdr:cNvPr>
        <xdr:cNvGrpSpPr/>
      </xdr:nvGrpSpPr>
      <xdr:grpSpPr>
        <a:xfrm>
          <a:off x="209550" y="5872559"/>
          <a:ext cx="2354263" cy="1888111"/>
          <a:chOff x="161925" y="5057775"/>
          <a:chExt cx="2371725" cy="1907954"/>
        </a:xfrm>
      </xdr:grpSpPr>
      <xdr:sp macro="" textlink="">
        <xdr:nvSpPr>
          <xdr:cNvPr id="58" name="Rectangle 57">
            <a:extLst>
              <a:ext uri="{FF2B5EF4-FFF2-40B4-BE49-F238E27FC236}">
                <a16:creationId xmlns:a16="http://schemas.microsoft.com/office/drawing/2014/main" id="{21034028-A924-011D-12D0-93D4D69BA3AB}"/>
              </a:ext>
            </a:extLst>
          </xdr:cNvPr>
          <xdr:cNvSpPr/>
        </xdr:nvSpPr>
        <xdr:spPr>
          <a:xfrm>
            <a:off x="238125" y="5602606"/>
            <a:ext cx="45719" cy="45719"/>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66" name="Group 65">
            <a:extLst>
              <a:ext uri="{FF2B5EF4-FFF2-40B4-BE49-F238E27FC236}">
                <a16:creationId xmlns:a16="http://schemas.microsoft.com/office/drawing/2014/main" id="{BCD5F541-1A02-4FEC-412B-97E16857D023}"/>
              </a:ext>
            </a:extLst>
          </xdr:cNvPr>
          <xdr:cNvGrpSpPr/>
        </xdr:nvGrpSpPr>
        <xdr:grpSpPr>
          <a:xfrm>
            <a:off x="161925" y="5057775"/>
            <a:ext cx="2371725" cy="1907954"/>
            <a:chOff x="161925" y="5057775"/>
            <a:chExt cx="2371725" cy="1907954"/>
          </a:xfrm>
        </xdr:grpSpPr>
        <xdr:sp macro="" textlink="">
          <xdr:nvSpPr>
            <xdr:cNvPr id="19" name="TextBox 18">
              <a:extLst>
                <a:ext uri="{FF2B5EF4-FFF2-40B4-BE49-F238E27FC236}">
                  <a16:creationId xmlns:a16="http://schemas.microsoft.com/office/drawing/2014/main" id="{931137B9-AD1E-4379-9A10-F53E0A7C95C8}"/>
                </a:ext>
              </a:extLst>
            </xdr:cNvPr>
            <xdr:cNvSpPr txBox="1"/>
          </xdr:nvSpPr>
          <xdr:spPr>
            <a:xfrm>
              <a:off x="161925" y="5057775"/>
              <a:ext cx="2371725"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700">
                  <a:solidFill>
                    <a:schemeClr val="bg1"/>
                  </a:solidFill>
                  <a:latin typeface="Franklin Gothic Medium" panose="020B0603020102020204" pitchFamily="34" charset="0"/>
                  <a:ea typeface="Gadugi" panose="020B0502040204020203" pitchFamily="34" charset="0"/>
                </a:rPr>
                <a:t>Quantity of Items</a:t>
              </a:r>
            </a:p>
            <a:p>
              <a:pPr algn="l"/>
              <a:endParaRPr lang="en-NG" sz="1000">
                <a:solidFill>
                  <a:schemeClr val="bg1"/>
                </a:solidFill>
                <a:latin typeface="Franklin Gothic Medium" panose="020B0603020102020204" pitchFamily="34" charset="0"/>
                <a:ea typeface="Gadugi" panose="020B0502040204020203" pitchFamily="34" charset="0"/>
              </a:endParaRPr>
            </a:p>
          </xdr:txBody>
        </xdr:sp>
        <xdr:grpSp>
          <xdr:nvGrpSpPr>
            <xdr:cNvPr id="37" name="Group 36">
              <a:extLst>
                <a:ext uri="{FF2B5EF4-FFF2-40B4-BE49-F238E27FC236}">
                  <a16:creationId xmlns:a16="http://schemas.microsoft.com/office/drawing/2014/main" id="{18EA25AA-F1CC-A8BC-AEA6-811CE6D73B89}"/>
                </a:ext>
              </a:extLst>
            </xdr:cNvPr>
            <xdr:cNvGrpSpPr/>
          </xdr:nvGrpSpPr>
          <xdr:grpSpPr>
            <a:xfrm>
              <a:off x="828677" y="5521548"/>
              <a:ext cx="940234" cy="1425131"/>
              <a:chOff x="180976" y="5426298"/>
              <a:chExt cx="1314412" cy="1425131"/>
            </a:xfrm>
          </xdr:grpSpPr>
          <xdr:sp macro="" textlink="'Pivot table'!M4">
            <xdr:nvSpPr>
              <xdr:cNvPr id="38" name="TextBox 37">
                <a:extLst>
                  <a:ext uri="{FF2B5EF4-FFF2-40B4-BE49-F238E27FC236}">
                    <a16:creationId xmlns:a16="http://schemas.microsoft.com/office/drawing/2014/main" id="{C4085030-2CF1-0D09-DF2B-ED20866C129D}"/>
                  </a:ext>
                </a:extLst>
              </xdr:cNvPr>
              <xdr:cNvSpPr txBox="1"/>
            </xdr:nvSpPr>
            <xdr:spPr>
              <a:xfrm>
                <a:off x="209550" y="5426298"/>
                <a:ext cx="1276351"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39CD89-7BC9-4540-9B4B-A9A73783B3D0}" type="TxLink">
                  <a:rPr lang="en-US" sz="800" b="0" i="0" u="none" strike="noStrike">
                    <a:solidFill>
                      <a:schemeClr val="bg1"/>
                    </a:solidFill>
                    <a:latin typeface="Franklin Gothic Book"/>
                    <a:ea typeface="Gadugi" panose="020B0502040204020203" pitchFamily="34" charset="0"/>
                    <a:cs typeface="Arial"/>
                  </a:rPr>
                  <a:pPr algn="ctr"/>
                  <a:t>10%</a:t>
                </a:fld>
                <a:endParaRPr lang="en-NG" sz="800">
                  <a:solidFill>
                    <a:schemeClr val="bg1"/>
                  </a:solidFill>
                  <a:latin typeface="Franklin Gothic Medium" panose="020B0603020102020204" pitchFamily="34" charset="0"/>
                  <a:ea typeface="Gadugi" panose="020B0502040204020203" pitchFamily="34" charset="0"/>
                </a:endParaRPr>
              </a:p>
            </xdr:txBody>
          </xdr:sp>
          <xdr:sp macro="" textlink="'Pivot table'!M5">
            <xdr:nvSpPr>
              <xdr:cNvPr id="43" name="TextBox 42">
                <a:extLst>
                  <a:ext uri="{FF2B5EF4-FFF2-40B4-BE49-F238E27FC236}">
                    <a16:creationId xmlns:a16="http://schemas.microsoft.com/office/drawing/2014/main" id="{AE6E5381-B900-7396-E260-CCF5A32289EF}"/>
                  </a:ext>
                </a:extLst>
              </xdr:cNvPr>
              <xdr:cNvSpPr txBox="1"/>
            </xdr:nvSpPr>
            <xdr:spPr>
              <a:xfrm>
                <a:off x="219037" y="5654898"/>
                <a:ext cx="1276351"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677146-73C5-43B4-A616-AA3AA7426365}" type="TxLink">
                  <a:rPr lang="en-US" sz="800" b="0" i="0" u="none" strike="noStrike">
                    <a:solidFill>
                      <a:schemeClr val="bg1"/>
                    </a:solidFill>
                    <a:latin typeface="Franklin Gothic Book"/>
                    <a:ea typeface="Gadugi" panose="020B0502040204020203" pitchFamily="34" charset="0"/>
                    <a:cs typeface="Arial"/>
                  </a:rPr>
                  <a:pPr marL="0" indent="0" algn="ctr"/>
                  <a:t>11%</a:t>
                </a:fld>
                <a:endParaRPr lang="en-NG" sz="800" b="0" i="0" u="none" strike="noStrike">
                  <a:solidFill>
                    <a:schemeClr val="bg1"/>
                  </a:solidFill>
                  <a:latin typeface="Arial"/>
                  <a:ea typeface="Gadugi" panose="020B0502040204020203" pitchFamily="34" charset="0"/>
                  <a:cs typeface="Arial"/>
                </a:endParaRPr>
              </a:p>
            </xdr:txBody>
          </xdr:sp>
          <xdr:sp macro="" textlink="'Pivot table'!M6">
            <xdr:nvSpPr>
              <xdr:cNvPr id="44" name="TextBox 43">
                <a:extLst>
                  <a:ext uri="{FF2B5EF4-FFF2-40B4-BE49-F238E27FC236}">
                    <a16:creationId xmlns:a16="http://schemas.microsoft.com/office/drawing/2014/main" id="{A8006047-3F36-8F60-27D1-9621BF2DD710}"/>
                  </a:ext>
                </a:extLst>
              </xdr:cNvPr>
              <xdr:cNvSpPr txBox="1"/>
            </xdr:nvSpPr>
            <xdr:spPr>
              <a:xfrm>
                <a:off x="194311" y="590254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476D7B-1969-4EA6-B649-16FC3879ED7F}" type="TxLink">
                  <a:rPr lang="en-US" sz="800" b="0" i="0" u="none" strike="noStrike">
                    <a:solidFill>
                      <a:schemeClr val="bg1"/>
                    </a:solidFill>
                    <a:latin typeface="Franklin Gothic Book"/>
                    <a:ea typeface="Gadugi" panose="020B0502040204020203" pitchFamily="34" charset="0"/>
                    <a:cs typeface="Arial"/>
                  </a:rPr>
                  <a:pPr marL="0" indent="0" algn="ctr"/>
                  <a:t>14%</a:t>
                </a:fld>
                <a:endParaRPr lang="en-NG" sz="800" b="0" i="0" u="none" strike="noStrike">
                  <a:solidFill>
                    <a:schemeClr val="bg1"/>
                  </a:solidFill>
                  <a:latin typeface="Arial"/>
                  <a:ea typeface="Gadugi" panose="020B0502040204020203" pitchFamily="34" charset="0"/>
                  <a:cs typeface="Arial"/>
                </a:endParaRPr>
              </a:p>
            </xdr:txBody>
          </xdr:sp>
          <xdr:sp macro="" textlink="'Pivot table'!M7">
            <xdr:nvSpPr>
              <xdr:cNvPr id="45" name="TextBox 44">
                <a:extLst>
                  <a:ext uri="{FF2B5EF4-FFF2-40B4-BE49-F238E27FC236}">
                    <a16:creationId xmlns:a16="http://schemas.microsoft.com/office/drawing/2014/main" id="{132071DD-D704-594D-04CC-96AEFA467E44}"/>
                  </a:ext>
                </a:extLst>
              </xdr:cNvPr>
              <xdr:cNvSpPr txBox="1"/>
            </xdr:nvSpPr>
            <xdr:spPr>
              <a:xfrm>
                <a:off x="196216" y="612162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5675532-760B-4F76-B8F8-6298BE441340}" type="TxLink">
                  <a:rPr lang="en-US" sz="800" b="0" i="0" u="none" strike="noStrike">
                    <a:solidFill>
                      <a:schemeClr val="bg1"/>
                    </a:solidFill>
                    <a:latin typeface="Franklin Gothic Book"/>
                    <a:ea typeface="Gadugi" panose="020B0502040204020203" pitchFamily="34" charset="0"/>
                    <a:cs typeface="Arial"/>
                  </a:rPr>
                  <a:pPr marL="0" indent="0" algn="ctr"/>
                  <a:t>62%</a:t>
                </a:fld>
                <a:endParaRPr lang="en-NG" sz="800" b="0" i="0" u="none" strike="noStrike">
                  <a:solidFill>
                    <a:schemeClr val="bg1"/>
                  </a:solidFill>
                  <a:latin typeface="Arial"/>
                  <a:ea typeface="Gadugi" panose="020B0502040204020203" pitchFamily="34" charset="0"/>
                  <a:cs typeface="Arial"/>
                </a:endParaRPr>
              </a:p>
            </xdr:txBody>
          </xdr:sp>
          <xdr:sp macro="" textlink="'Pivot table'!M8">
            <xdr:nvSpPr>
              <xdr:cNvPr id="46" name="TextBox 45">
                <a:extLst>
                  <a:ext uri="{FF2B5EF4-FFF2-40B4-BE49-F238E27FC236}">
                    <a16:creationId xmlns:a16="http://schemas.microsoft.com/office/drawing/2014/main" id="{B8360830-EA62-3F68-66C8-C474A5AE4B86}"/>
                  </a:ext>
                </a:extLst>
              </xdr:cNvPr>
              <xdr:cNvSpPr txBox="1"/>
            </xdr:nvSpPr>
            <xdr:spPr>
              <a:xfrm>
                <a:off x="188596" y="6359748"/>
                <a:ext cx="1276349"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ACF9A7D-714C-469B-9FCB-6819A9756A24}" type="TxLink">
                  <a:rPr lang="en-US" sz="800" b="0" i="0" u="none" strike="noStrike">
                    <a:solidFill>
                      <a:schemeClr val="bg1"/>
                    </a:solidFill>
                    <a:latin typeface="Franklin Gothic Book"/>
                    <a:ea typeface="Gadugi" panose="020B0502040204020203" pitchFamily="34" charset="0"/>
                    <a:cs typeface="Arial"/>
                  </a:rPr>
                  <a:pPr marL="0" indent="0" algn="ctr"/>
                  <a:t>0%</a:t>
                </a:fld>
                <a:endParaRPr lang="en-NG" sz="800" b="0" i="0" u="none" strike="noStrike">
                  <a:solidFill>
                    <a:schemeClr val="bg1"/>
                  </a:solidFill>
                  <a:latin typeface="Arial"/>
                  <a:ea typeface="Gadugi" panose="020B0502040204020203" pitchFamily="34" charset="0"/>
                  <a:cs typeface="Arial"/>
                </a:endParaRPr>
              </a:p>
            </xdr:txBody>
          </xdr:sp>
          <xdr:sp macro="" textlink="'Pivot table'!M9">
            <xdr:nvSpPr>
              <xdr:cNvPr id="47" name="TextBox 46">
                <a:extLst>
                  <a:ext uri="{FF2B5EF4-FFF2-40B4-BE49-F238E27FC236}">
                    <a16:creationId xmlns:a16="http://schemas.microsoft.com/office/drawing/2014/main" id="{D79A3A1A-0795-0982-66CD-C821E892B717}"/>
                  </a:ext>
                </a:extLst>
              </xdr:cNvPr>
              <xdr:cNvSpPr txBox="1"/>
            </xdr:nvSpPr>
            <xdr:spPr>
              <a:xfrm>
                <a:off x="180976" y="659787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0C99CAD-ECD2-47B9-8870-CE1C2638CC17}" type="TxLink">
                  <a:rPr lang="en-US" sz="800" b="0" i="0" u="none" strike="noStrike">
                    <a:solidFill>
                      <a:schemeClr val="bg1"/>
                    </a:solidFill>
                    <a:latin typeface="Franklin Gothic Book"/>
                    <a:ea typeface="Gadugi" panose="020B0502040204020203" pitchFamily="34" charset="0"/>
                    <a:cs typeface="Arial"/>
                  </a:rPr>
                  <a:pPr marL="0" indent="0" algn="ctr"/>
                  <a:t>2%</a:t>
                </a:fld>
                <a:endParaRPr lang="en-NG" sz="800" b="0" i="0" u="none" strike="noStrike">
                  <a:solidFill>
                    <a:schemeClr val="bg1"/>
                  </a:solidFill>
                  <a:latin typeface="Arial"/>
                  <a:ea typeface="Gadugi" panose="020B0502040204020203" pitchFamily="34" charset="0"/>
                  <a:cs typeface="Arial"/>
                </a:endParaRPr>
              </a:p>
            </xdr:txBody>
          </xdr:sp>
        </xdr:grpSp>
        <xdr:grpSp>
          <xdr:nvGrpSpPr>
            <xdr:cNvPr id="48" name="Group 47">
              <a:extLst>
                <a:ext uri="{FF2B5EF4-FFF2-40B4-BE49-F238E27FC236}">
                  <a16:creationId xmlns:a16="http://schemas.microsoft.com/office/drawing/2014/main" id="{EE7A38FA-7BBC-8711-39C1-4FD33F5660B8}"/>
                </a:ext>
              </a:extLst>
            </xdr:cNvPr>
            <xdr:cNvGrpSpPr/>
          </xdr:nvGrpSpPr>
          <xdr:grpSpPr>
            <a:xfrm>
              <a:off x="1562102" y="5540598"/>
              <a:ext cx="742948" cy="1425131"/>
              <a:chOff x="180976" y="5426298"/>
              <a:chExt cx="1304925" cy="1425131"/>
            </a:xfrm>
          </xdr:grpSpPr>
          <xdr:sp macro="" textlink="'Pivot table'!L4">
            <xdr:nvSpPr>
              <xdr:cNvPr id="49" name="TextBox 48">
                <a:extLst>
                  <a:ext uri="{FF2B5EF4-FFF2-40B4-BE49-F238E27FC236}">
                    <a16:creationId xmlns:a16="http://schemas.microsoft.com/office/drawing/2014/main" id="{AB33AE7A-3B6F-2062-33BF-A94A66F84DA3}"/>
                  </a:ext>
                </a:extLst>
              </xdr:cNvPr>
              <xdr:cNvSpPr txBox="1"/>
            </xdr:nvSpPr>
            <xdr:spPr>
              <a:xfrm>
                <a:off x="209551" y="542629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BFFAE3-675B-4050-B848-E9694525DBF2}" type="TxLink">
                  <a:rPr lang="en-US" sz="800" b="0" i="0" u="none" strike="noStrike">
                    <a:solidFill>
                      <a:schemeClr val="bg1"/>
                    </a:solidFill>
                    <a:latin typeface="Franklin Gothic Book"/>
                    <a:ea typeface="Gadugi" panose="020B0502040204020203" pitchFamily="34" charset="0"/>
                    <a:cs typeface="Arial"/>
                  </a:rPr>
                  <a:pPr algn="ctr"/>
                  <a:t> 11,856 </a:t>
                </a:fld>
                <a:endParaRPr lang="en-NG" sz="800" b="0">
                  <a:solidFill>
                    <a:schemeClr val="bg1"/>
                  </a:solidFill>
                  <a:latin typeface="Franklin Gothic Medium" panose="020B0603020102020204" pitchFamily="34" charset="0"/>
                  <a:ea typeface="Gadugi" panose="020B0502040204020203" pitchFamily="34" charset="0"/>
                </a:endParaRPr>
              </a:p>
            </xdr:txBody>
          </xdr:sp>
          <xdr:sp macro="" textlink="'Pivot table'!L5">
            <xdr:nvSpPr>
              <xdr:cNvPr id="50" name="TextBox 49">
                <a:extLst>
                  <a:ext uri="{FF2B5EF4-FFF2-40B4-BE49-F238E27FC236}">
                    <a16:creationId xmlns:a16="http://schemas.microsoft.com/office/drawing/2014/main" id="{3F94FE9F-3234-509A-FA0D-687678D71D76}"/>
                  </a:ext>
                </a:extLst>
              </xdr:cNvPr>
              <xdr:cNvSpPr txBox="1"/>
            </xdr:nvSpPr>
            <xdr:spPr>
              <a:xfrm>
                <a:off x="192406" y="566442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1E24DE-4DB9-42EB-B349-5567DE6C5C5F}" type="TxLink">
                  <a:rPr lang="en-US" sz="800" b="0" i="0" u="none" strike="noStrike">
                    <a:solidFill>
                      <a:schemeClr val="bg1"/>
                    </a:solidFill>
                    <a:latin typeface="Franklin Gothic Book"/>
                    <a:ea typeface="Gadugi" panose="020B0502040204020203" pitchFamily="34" charset="0"/>
                    <a:cs typeface="Arial"/>
                  </a:rPr>
                  <a:pPr marL="0" indent="0" algn="ctr"/>
                  <a:t> 13,188 </a:t>
                </a:fld>
                <a:endParaRPr lang="en-NG" sz="800" b="0" i="0" u="none" strike="noStrike">
                  <a:solidFill>
                    <a:schemeClr val="bg1"/>
                  </a:solidFill>
                  <a:latin typeface="Arial"/>
                  <a:ea typeface="Gadugi" panose="020B0502040204020203" pitchFamily="34" charset="0"/>
                  <a:cs typeface="Arial"/>
                </a:endParaRPr>
              </a:p>
            </xdr:txBody>
          </xdr:sp>
          <xdr:sp macro="" textlink="'Pivot table'!L6">
            <xdr:nvSpPr>
              <xdr:cNvPr id="51" name="TextBox 50">
                <a:extLst>
                  <a:ext uri="{FF2B5EF4-FFF2-40B4-BE49-F238E27FC236}">
                    <a16:creationId xmlns:a16="http://schemas.microsoft.com/office/drawing/2014/main" id="{FC757A2D-F8F5-213D-CA32-C674FED63618}"/>
                  </a:ext>
                </a:extLst>
              </xdr:cNvPr>
              <xdr:cNvSpPr txBox="1"/>
            </xdr:nvSpPr>
            <xdr:spPr>
              <a:xfrm>
                <a:off x="194311" y="590254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AFA1E2A-8ADC-4169-8C26-C5621B3E5BEB}" type="TxLink">
                  <a:rPr lang="en-US" sz="800" b="0" i="0" u="none" strike="noStrike">
                    <a:solidFill>
                      <a:schemeClr val="bg1"/>
                    </a:solidFill>
                    <a:latin typeface="Franklin Gothic Book"/>
                    <a:ea typeface="Gadugi" panose="020B0502040204020203" pitchFamily="34" charset="0"/>
                    <a:cs typeface="Arial"/>
                  </a:rPr>
                  <a:pPr marL="0" indent="0" algn="ctr"/>
                  <a:t> 16,488 </a:t>
                </a:fld>
                <a:endParaRPr lang="en-NG" sz="800" b="0" i="0" u="none" strike="noStrike">
                  <a:solidFill>
                    <a:schemeClr val="bg1"/>
                  </a:solidFill>
                  <a:latin typeface="Arial"/>
                  <a:ea typeface="Gadugi" panose="020B0502040204020203" pitchFamily="34" charset="0"/>
                  <a:cs typeface="Arial"/>
                </a:endParaRPr>
              </a:p>
            </xdr:txBody>
          </xdr:sp>
          <xdr:sp macro="" textlink="'Pivot table'!L7">
            <xdr:nvSpPr>
              <xdr:cNvPr id="52" name="TextBox 51">
                <a:extLst>
                  <a:ext uri="{FF2B5EF4-FFF2-40B4-BE49-F238E27FC236}">
                    <a16:creationId xmlns:a16="http://schemas.microsoft.com/office/drawing/2014/main" id="{090BA7F2-CA88-EDD0-25AF-DB97AC220770}"/>
                  </a:ext>
                </a:extLst>
              </xdr:cNvPr>
              <xdr:cNvSpPr txBox="1"/>
            </xdr:nvSpPr>
            <xdr:spPr>
              <a:xfrm>
                <a:off x="196216" y="612162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FA048E-5440-4F29-A017-2F8B0E720E9A}" type="TxLink">
                  <a:rPr lang="en-US" sz="800" b="0" i="0" u="none" strike="noStrike">
                    <a:solidFill>
                      <a:schemeClr val="bg1"/>
                    </a:solidFill>
                    <a:latin typeface="Franklin Gothic Book"/>
                    <a:ea typeface="Gadugi" panose="020B0502040204020203" pitchFamily="34" charset="0"/>
                    <a:cs typeface="Arial"/>
                  </a:rPr>
                  <a:pPr marL="0" indent="0" algn="ctr"/>
                  <a:t> 72,768 </a:t>
                </a:fld>
                <a:endParaRPr lang="en-NG" sz="800" b="0" i="0" u="none" strike="noStrike">
                  <a:solidFill>
                    <a:schemeClr val="bg1"/>
                  </a:solidFill>
                  <a:latin typeface="Arial"/>
                  <a:ea typeface="Gadugi" panose="020B0502040204020203" pitchFamily="34" charset="0"/>
                  <a:cs typeface="Arial"/>
                </a:endParaRPr>
              </a:p>
            </xdr:txBody>
          </xdr:sp>
          <xdr:sp macro="" textlink="'Pivot table'!L8">
            <xdr:nvSpPr>
              <xdr:cNvPr id="53" name="TextBox 52">
                <a:extLst>
                  <a:ext uri="{FF2B5EF4-FFF2-40B4-BE49-F238E27FC236}">
                    <a16:creationId xmlns:a16="http://schemas.microsoft.com/office/drawing/2014/main" id="{ACD05C79-0736-AC39-D342-EF2183A20765}"/>
                  </a:ext>
                </a:extLst>
              </xdr:cNvPr>
              <xdr:cNvSpPr txBox="1"/>
            </xdr:nvSpPr>
            <xdr:spPr>
              <a:xfrm>
                <a:off x="188596" y="635974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75D4C8-58BE-4A03-9DCA-37AE8B33E78D}" type="TxLink">
                  <a:rPr lang="en-US" sz="800" b="0" i="0" u="none" strike="noStrike">
                    <a:solidFill>
                      <a:schemeClr val="bg1"/>
                    </a:solidFill>
                    <a:latin typeface="Franklin Gothic Book"/>
                    <a:ea typeface="Gadugi" panose="020B0502040204020203" pitchFamily="34" charset="0"/>
                    <a:cs typeface="Arial"/>
                  </a:rPr>
                  <a:pPr marL="0" indent="0" algn="ctr"/>
                  <a:t> 26 </a:t>
                </a:fld>
                <a:endParaRPr lang="en-NG" sz="800" b="0" i="0" u="none" strike="noStrike">
                  <a:solidFill>
                    <a:schemeClr val="bg1"/>
                  </a:solidFill>
                  <a:latin typeface="Arial"/>
                  <a:ea typeface="Gadugi" panose="020B0502040204020203" pitchFamily="34" charset="0"/>
                  <a:cs typeface="Arial"/>
                </a:endParaRPr>
              </a:p>
            </xdr:txBody>
          </xdr:sp>
          <xdr:sp macro="" textlink="'Pivot table'!L9">
            <xdr:nvSpPr>
              <xdr:cNvPr id="54" name="TextBox 53">
                <a:extLst>
                  <a:ext uri="{FF2B5EF4-FFF2-40B4-BE49-F238E27FC236}">
                    <a16:creationId xmlns:a16="http://schemas.microsoft.com/office/drawing/2014/main" id="{D415A531-9D53-3A6F-B1E5-CD9A7CBA5DFD}"/>
                  </a:ext>
                </a:extLst>
              </xdr:cNvPr>
              <xdr:cNvSpPr txBox="1"/>
            </xdr:nvSpPr>
            <xdr:spPr>
              <a:xfrm>
                <a:off x="180976" y="659787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D98449C-BFCB-4303-B6CD-12407FB4A905}" type="TxLink">
                  <a:rPr lang="en-US" sz="800" b="0" i="0" u="none" strike="noStrike">
                    <a:solidFill>
                      <a:schemeClr val="bg1"/>
                    </a:solidFill>
                    <a:latin typeface="Franklin Gothic Book"/>
                    <a:ea typeface="Gadugi" panose="020B0502040204020203" pitchFamily="34" charset="0"/>
                    <a:cs typeface="Arial"/>
                  </a:rPr>
                  <a:pPr marL="0" indent="0" algn="ctr"/>
                  <a:t> 2,844 </a:t>
                </a:fld>
                <a:endParaRPr lang="en-NG" sz="800" b="0" i="0" u="none" strike="noStrike">
                  <a:solidFill>
                    <a:schemeClr val="bg1"/>
                  </a:solidFill>
                  <a:latin typeface="Arial"/>
                  <a:ea typeface="Gadugi" panose="020B0502040204020203" pitchFamily="34" charset="0"/>
                  <a:cs typeface="Arial"/>
                </a:endParaRPr>
              </a:p>
            </xdr:txBody>
          </xdr:sp>
        </xdr:grpSp>
        <xdr:grpSp>
          <xdr:nvGrpSpPr>
            <xdr:cNvPr id="65" name="Group 64">
              <a:extLst>
                <a:ext uri="{FF2B5EF4-FFF2-40B4-BE49-F238E27FC236}">
                  <a16:creationId xmlns:a16="http://schemas.microsoft.com/office/drawing/2014/main" id="{B3EE2D40-46B7-91F1-A45B-E6056C271E41}"/>
                </a:ext>
              </a:extLst>
            </xdr:cNvPr>
            <xdr:cNvGrpSpPr/>
          </xdr:nvGrpSpPr>
          <xdr:grpSpPr>
            <a:xfrm>
              <a:off x="200025" y="5512023"/>
              <a:ext cx="971550" cy="1425131"/>
              <a:chOff x="200025" y="5512023"/>
              <a:chExt cx="971550" cy="1425131"/>
            </a:xfrm>
          </xdr:grpSpPr>
          <xdr:grpSp>
            <xdr:nvGrpSpPr>
              <xdr:cNvPr id="36" name="Group 35">
                <a:extLst>
                  <a:ext uri="{FF2B5EF4-FFF2-40B4-BE49-F238E27FC236}">
                    <a16:creationId xmlns:a16="http://schemas.microsoft.com/office/drawing/2014/main" id="{25913513-912A-69E4-9473-96B0F4F494E3}"/>
                  </a:ext>
                </a:extLst>
              </xdr:cNvPr>
              <xdr:cNvGrpSpPr/>
            </xdr:nvGrpSpPr>
            <xdr:grpSpPr>
              <a:xfrm>
                <a:off x="238127" y="5512023"/>
                <a:ext cx="933448" cy="1425131"/>
                <a:chOff x="180976" y="5426298"/>
                <a:chExt cx="1304925" cy="1425131"/>
              </a:xfrm>
            </xdr:grpSpPr>
            <xdr:sp macro="" textlink="'Pivot table'!F4">
              <xdr:nvSpPr>
                <xdr:cNvPr id="29" name="TextBox 28">
                  <a:extLst>
                    <a:ext uri="{FF2B5EF4-FFF2-40B4-BE49-F238E27FC236}">
                      <a16:creationId xmlns:a16="http://schemas.microsoft.com/office/drawing/2014/main" id="{CACB4D37-5598-66ED-C9C7-38F4636F3A8A}"/>
                    </a:ext>
                  </a:extLst>
                </xdr:cNvPr>
                <xdr:cNvSpPr txBox="1"/>
              </xdr:nvSpPr>
              <xdr:spPr>
                <a:xfrm>
                  <a:off x="209551" y="542629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18A13ED-BC6C-4C21-9E7F-18A9885CC50F}" type="TxLink">
                    <a:rPr lang="en-US" sz="800" b="0" i="0" u="none" strike="noStrike">
                      <a:solidFill>
                        <a:schemeClr val="bg1"/>
                      </a:solidFill>
                      <a:latin typeface="Arial"/>
                      <a:ea typeface="Gadugi" panose="020B0502040204020203" pitchFamily="34" charset="0"/>
                      <a:cs typeface="Arial"/>
                    </a:rPr>
                    <a:pPr algn="l"/>
                    <a:t>Usage fees</a:t>
                  </a:fld>
                  <a:endParaRPr lang="en-NG" sz="800">
                    <a:solidFill>
                      <a:schemeClr val="bg1"/>
                    </a:solidFill>
                    <a:latin typeface="Franklin Gothic Medium" panose="020B0603020102020204" pitchFamily="34" charset="0"/>
                    <a:ea typeface="Gadugi" panose="020B0502040204020203" pitchFamily="34" charset="0"/>
                  </a:endParaRPr>
                </a:p>
              </xdr:txBody>
            </xdr:sp>
            <xdr:sp macro="" textlink="'Pivot table'!F5">
              <xdr:nvSpPr>
                <xdr:cNvPr id="30" name="TextBox 29">
                  <a:extLst>
                    <a:ext uri="{FF2B5EF4-FFF2-40B4-BE49-F238E27FC236}">
                      <a16:creationId xmlns:a16="http://schemas.microsoft.com/office/drawing/2014/main" id="{2B27FB4A-63C3-DE24-634A-AF78C1B2B15F}"/>
                    </a:ext>
                  </a:extLst>
                </xdr:cNvPr>
                <xdr:cNvSpPr txBox="1"/>
              </xdr:nvSpPr>
              <xdr:spPr>
                <a:xfrm>
                  <a:off x="192406" y="566442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FBD67C7-FDDB-4FAD-A163-E4BB4DB3E666}" type="TxLink">
                    <a:rPr lang="en-US" sz="800" b="0" i="0" u="none" strike="noStrike">
                      <a:solidFill>
                        <a:schemeClr val="bg1"/>
                      </a:solidFill>
                      <a:latin typeface="Arial"/>
                      <a:ea typeface="Gadugi" panose="020B0502040204020203" pitchFamily="34" charset="0"/>
                      <a:cs typeface="Arial"/>
                    </a:rPr>
                    <a:pPr marL="0" indent="0" algn="l"/>
                    <a:t>Subscription</a:t>
                  </a:fld>
                  <a:endParaRPr lang="en-NG" sz="800" b="0" i="0" u="none" strike="noStrike">
                    <a:solidFill>
                      <a:schemeClr val="bg1"/>
                    </a:solidFill>
                    <a:latin typeface="Arial"/>
                    <a:ea typeface="Gadugi" panose="020B0502040204020203" pitchFamily="34" charset="0"/>
                    <a:cs typeface="Arial"/>
                  </a:endParaRPr>
                </a:p>
              </xdr:txBody>
            </xdr:sp>
            <xdr:sp macro="" textlink="'Pivot table'!F6">
              <xdr:nvSpPr>
                <xdr:cNvPr id="31" name="TextBox 30">
                  <a:extLst>
                    <a:ext uri="{FF2B5EF4-FFF2-40B4-BE49-F238E27FC236}">
                      <a16:creationId xmlns:a16="http://schemas.microsoft.com/office/drawing/2014/main" id="{84511E89-535E-A00E-FBA6-1D33B7A3D0ED}"/>
                    </a:ext>
                  </a:extLst>
                </xdr:cNvPr>
                <xdr:cNvSpPr txBox="1"/>
              </xdr:nvSpPr>
              <xdr:spPr>
                <a:xfrm>
                  <a:off x="194311" y="590254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F62543F-2799-477E-AAEC-D4186F309EB3}" type="TxLink">
                    <a:rPr lang="en-US" sz="800" b="0" i="0" u="none" strike="noStrike">
                      <a:solidFill>
                        <a:schemeClr val="bg1"/>
                      </a:solidFill>
                      <a:latin typeface="Arial"/>
                      <a:ea typeface="Gadugi" panose="020B0502040204020203" pitchFamily="34" charset="0"/>
                      <a:cs typeface="Arial"/>
                    </a:rPr>
                    <a:pPr marL="0" indent="0" algn="l"/>
                    <a:t>Renting</a:t>
                  </a:fld>
                  <a:endParaRPr lang="en-NG" sz="800" b="0" i="0" u="none" strike="noStrike">
                    <a:solidFill>
                      <a:schemeClr val="bg1"/>
                    </a:solidFill>
                    <a:latin typeface="Arial"/>
                    <a:ea typeface="Gadugi" panose="020B0502040204020203" pitchFamily="34" charset="0"/>
                    <a:cs typeface="Arial"/>
                  </a:endParaRPr>
                </a:p>
              </xdr:txBody>
            </xdr:sp>
            <xdr:sp macro="" textlink="'Pivot table'!F7">
              <xdr:nvSpPr>
                <xdr:cNvPr id="32" name="TextBox 31">
                  <a:extLst>
                    <a:ext uri="{FF2B5EF4-FFF2-40B4-BE49-F238E27FC236}">
                      <a16:creationId xmlns:a16="http://schemas.microsoft.com/office/drawing/2014/main" id="{E4F00783-3F45-0542-D243-FE517D876582}"/>
                    </a:ext>
                  </a:extLst>
                </xdr:cNvPr>
                <xdr:cNvSpPr txBox="1"/>
              </xdr:nvSpPr>
              <xdr:spPr>
                <a:xfrm>
                  <a:off x="196216" y="612162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3CD7151-D4E2-4448-AD52-68E30DFDFFF2}" type="TxLink">
                    <a:rPr lang="en-US" sz="800" b="0" i="0" u="none" strike="noStrike">
                      <a:solidFill>
                        <a:schemeClr val="bg1"/>
                      </a:solidFill>
                      <a:latin typeface="Arial"/>
                      <a:ea typeface="Gadugi" panose="020B0502040204020203" pitchFamily="34" charset="0"/>
                      <a:cs typeface="Arial"/>
                    </a:rPr>
                    <a:pPr marL="0" indent="0" algn="l"/>
                    <a:t>Licensing</a:t>
                  </a:fld>
                  <a:endParaRPr lang="en-NG" sz="800" b="0" i="0" u="none" strike="noStrike">
                    <a:solidFill>
                      <a:schemeClr val="bg1"/>
                    </a:solidFill>
                    <a:latin typeface="Arial"/>
                    <a:ea typeface="Gadugi" panose="020B0502040204020203" pitchFamily="34" charset="0"/>
                    <a:cs typeface="Arial"/>
                  </a:endParaRPr>
                </a:p>
              </xdr:txBody>
            </xdr:sp>
            <xdr:sp macro="" textlink="'Pivot table'!F8">
              <xdr:nvSpPr>
                <xdr:cNvPr id="33" name="TextBox 32">
                  <a:extLst>
                    <a:ext uri="{FF2B5EF4-FFF2-40B4-BE49-F238E27FC236}">
                      <a16:creationId xmlns:a16="http://schemas.microsoft.com/office/drawing/2014/main" id="{C387CB56-23D9-9E4B-FB2C-B4E08476BA81}"/>
                    </a:ext>
                  </a:extLst>
                </xdr:cNvPr>
                <xdr:cNvSpPr txBox="1"/>
              </xdr:nvSpPr>
              <xdr:spPr>
                <a:xfrm>
                  <a:off x="188596" y="6359748"/>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4C21B22-904F-4ECC-AD2C-E9ED229F4A3A}" type="TxLink">
                    <a:rPr lang="en-US" sz="800" b="0" i="0" u="none" strike="noStrike">
                      <a:solidFill>
                        <a:schemeClr val="bg1"/>
                      </a:solidFill>
                      <a:latin typeface="Arial"/>
                      <a:ea typeface="Gadugi" panose="020B0502040204020203" pitchFamily="34" charset="0"/>
                      <a:cs typeface="Arial"/>
                    </a:rPr>
                    <a:pPr marL="0" indent="0" algn="l"/>
                    <a:t>Asset sale</a:t>
                  </a:fld>
                  <a:endParaRPr lang="en-NG" sz="800" b="0" i="0" u="none" strike="noStrike">
                    <a:solidFill>
                      <a:schemeClr val="bg1"/>
                    </a:solidFill>
                    <a:latin typeface="Arial"/>
                    <a:ea typeface="Gadugi" panose="020B0502040204020203" pitchFamily="34" charset="0"/>
                    <a:cs typeface="Arial"/>
                  </a:endParaRPr>
                </a:p>
              </xdr:txBody>
            </xdr:sp>
            <xdr:sp macro="" textlink="'Pivot table'!F9">
              <xdr:nvSpPr>
                <xdr:cNvPr id="34" name="TextBox 33">
                  <a:extLst>
                    <a:ext uri="{FF2B5EF4-FFF2-40B4-BE49-F238E27FC236}">
                      <a16:creationId xmlns:a16="http://schemas.microsoft.com/office/drawing/2014/main" id="{852A7588-EAC4-8720-F233-3322F66B575A}"/>
                    </a:ext>
                  </a:extLst>
                </xdr:cNvPr>
                <xdr:cNvSpPr txBox="1"/>
              </xdr:nvSpPr>
              <xdr:spPr>
                <a:xfrm>
                  <a:off x="180976" y="6597873"/>
                  <a:ext cx="1276350" cy="2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381E31A-5D8F-43E5-87D8-C0A4F281B94F}" type="TxLink">
                    <a:rPr lang="en-US" sz="800" b="0" i="0" u="none" strike="noStrike">
                      <a:solidFill>
                        <a:schemeClr val="bg1"/>
                      </a:solidFill>
                      <a:latin typeface="Arial"/>
                      <a:ea typeface="Gadugi" panose="020B0502040204020203" pitchFamily="34" charset="0"/>
                      <a:cs typeface="Arial"/>
                    </a:rPr>
                    <a:pPr marL="0" indent="0" algn="l"/>
                    <a:t>Advertising</a:t>
                  </a:fld>
                  <a:endParaRPr lang="en-NG" sz="800" b="0" i="0" u="none" strike="noStrike">
                    <a:solidFill>
                      <a:schemeClr val="bg1"/>
                    </a:solidFill>
                    <a:latin typeface="Arial"/>
                    <a:ea typeface="Gadugi" panose="020B0502040204020203" pitchFamily="34" charset="0"/>
                    <a:cs typeface="Arial"/>
                  </a:endParaRPr>
                </a:p>
              </xdr:txBody>
            </xdr:sp>
          </xdr:grpSp>
          <xdr:sp macro="" textlink="">
            <xdr:nvSpPr>
              <xdr:cNvPr id="60" name="Rectangle 59">
                <a:extLst>
                  <a:ext uri="{FF2B5EF4-FFF2-40B4-BE49-F238E27FC236}">
                    <a16:creationId xmlns:a16="http://schemas.microsoft.com/office/drawing/2014/main" id="{FF8EB128-EFE9-C9E0-1913-724D373502BD}"/>
                  </a:ext>
                </a:extLst>
              </xdr:cNvPr>
              <xdr:cNvSpPr/>
            </xdr:nvSpPr>
            <xdr:spPr>
              <a:xfrm>
                <a:off x="228600" y="5831206"/>
                <a:ext cx="45719" cy="45719"/>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1" name="Rectangle 60">
                <a:extLst>
                  <a:ext uri="{FF2B5EF4-FFF2-40B4-BE49-F238E27FC236}">
                    <a16:creationId xmlns:a16="http://schemas.microsoft.com/office/drawing/2014/main" id="{8ACA1304-9B95-A9FA-F7EA-7954BD121F66}"/>
                  </a:ext>
                </a:extLst>
              </xdr:cNvPr>
              <xdr:cNvSpPr/>
            </xdr:nvSpPr>
            <xdr:spPr>
              <a:xfrm>
                <a:off x="228600" y="6059806"/>
                <a:ext cx="45719" cy="45719"/>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2" name="Rectangle 61">
                <a:extLst>
                  <a:ext uri="{FF2B5EF4-FFF2-40B4-BE49-F238E27FC236}">
                    <a16:creationId xmlns:a16="http://schemas.microsoft.com/office/drawing/2014/main" id="{2EEDE0CC-6C0B-88EA-DD6F-8531BBCAD501}"/>
                  </a:ext>
                </a:extLst>
              </xdr:cNvPr>
              <xdr:cNvSpPr/>
            </xdr:nvSpPr>
            <xdr:spPr>
              <a:xfrm flipH="1">
                <a:off x="219075" y="6288406"/>
                <a:ext cx="45720" cy="45720"/>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3" name="Rectangle 62">
                <a:extLst>
                  <a:ext uri="{FF2B5EF4-FFF2-40B4-BE49-F238E27FC236}">
                    <a16:creationId xmlns:a16="http://schemas.microsoft.com/office/drawing/2014/main" id="{8D83FE2D-B549-ED17-3864-E4EBB166D82D}"/>
                  </a:ext>
                </a:extLst>
              </xdr:cNvPr>
              <xdr:cNvSpPr/>
            </xdr:nvSpPr>
            <xdr:spPr>
              <a:xfrm>
                <a:off x="209550" y="6526531"/>
                <a:ext cx="45719" cy="45719"/>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4" name="Rectangle 63">
                <a:extLst>
                  <a:ext uri="{FF2B5EF4-FFF2-40B4-BE49-F238E27FC236}">
                    <a16:creationId xmlns:a16="http://schemas.microsoft.com/office/drawing/2014/main" id="{4C28534A-4DF9-3CE7-3F17-768B006351AD}"/>
                  </a:ext>
                </a:extLst>
              </xdr:cNvPr>
              <xdr:cNvSpPr/>
            </xdr:nvSpPr>
            <xdr:spPr>
              <a:xfrm>
                <a:off x="200025" y="6755131"/>
                <a:ext cx="45719" cy="45719"/>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grpSp>
    <xdr:clientData/>
  </xdr:twoCellAnchor>
  <xdr:twoCellAnchor>
    <xdr:from>
      <xdr:col>19</xdr:col>
      <xdr:colOff>377429</xdr:colOff>
      <xdr:row>3</xdr:row>
      <xdr:rowOff>18654</xdr:rowOff>
    </xdr:from>
    <xdr:to>
      <xdr:col>20</xdr:col>
      <xdr:colOff>585392</xdr:colOff>
      <xdr:row>7</xdr:row>
      <xdr:rowOff>161529</xdr:rowOff>
    </xdr:to>
    <xdr:grpSp>
      <xdr:nvGrpSpPr>
        <xdr:cNvPr id="72" name="Group 71">
          <a:extLst>
            <a:ext uri="{FF2B5EF4-FFF2-40B4-BE49-F238E27FC236}">
              <a16:creationId xmlns:a16="http://schemas.microsoft.com/office/drawing/2014/main" id="{188EC772-90F8-4C75-B05F-5F285E53C8DE}"/>
            </a:ext>
          </a:extLst>
        </xdr:cNvPr>
        <xdr:cNvGrpSpPr/>
      </xdr:nvGrpSpPr>
      <xdr:grpSpPr>
        <a:xfrm>
          <a:off x="11876882" y="584201"/>
          <a:ext cx="813198" cy="896937"/>
          <a:chOff x="11220449" y="1104900"/>
          <a:chExt cx="1000125" cy="904875"/>
        </a:xfrm>
      </xdr:grpSpPr>
      <xdr:sp macro="" textlink="">
        <xdr:nvSpPr>
          <xdr:cNvPr id="70" name="Rectangle: Rounded Corners 69">
            <a:extLst>
              <a:ext uri="{FF2B5EF4-FFF2-40B4-BE49-F238E27FC236}">
                <a16:creationId xmlns:a16="http://schemas.microsoft.com/office/drawing/2014/main" id="{683517EE-33CC-7ACE-A32C-F62832C96E11}"/>
              </a:ext>
            </a:extLst>
          </xdr:cNvPr>
          <xdr:cNvSpPr/>
        </xdr:nvSpPr>
        <xdr:spPr>
          <a:xfrm>
            <a:off x="11287124" y="1104900"/>
            <a:ext cx="809625" cy="895350"/>
          </a:xfrm>
          <a:prstGeom prst="roundRect">
            <a:avLst>
              <a:gd name="adj" fmla="val 31961"/>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9" name="TextBox 68">
            <a:extLst>
              <a:ext uri="{FF2B5EF4-FFF2-40B4-BE49-F238E27FC236}">
                <a16:creationId xmlns:a16="http://schemas.microsoft.com/office/drawing/2014/main" id="{3304F66B-9682-4FC1-928E-6C8A3F17407A}"/>
              </a:ext>
            </a:extLst>
          </xdr:cNvPr>
          <xdr:cNvSpPr txBox="1"/>
        </xdr:nvSpPr>
        <xdr:spPr>
          <a:xfrm>
            <a:off x="11220449" y="1609726"/>
            <a:ext cx="100012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a:solidFill>
                  <a:schemeClr val="bg1"/>
                </a:solidFill>
                <a:latin typeface="Franklin Gothic Medium" panose="020B0603020102020204" pitchFamily="34" charset="0"/>
                <a:ea typeface="Gadugi" panose="020B0502040204020203" pitchFamily="34" charset="0"/>
              </a:rPr>
              <a:t>Monthly income</a:t>
            </a:r>
          </a:p>
          <a:p>
            <a:pPr algn="ctr"/>
            <a:r>
              <a:rPr lang="en-GB" sz="900">
                <a:solidFill>
                  <a:schemeClr val="bg1"/>
                </a:solidFill>
                <a:latin typeface="Franklin Gothic Medium" panose="020B0603020102020204" pitchFamily="34" charset="0"/>
                <a:ea typeface="Gadugi" panose="020B0502040204020203" pitchFamily="34" charset="0"/>
              </a:rPr>
              <a:t>Average</a:t>
            </a:r>
          </a:p>
          <a:p>
            <a:pPr algn="l"/>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E29">
        <xdr:nvSpPr>
          <xdr:cNvPr id="71" name="TextBox 70">
            <a:extLst>
              <a:ext uri="{FF2B5EF4-FFF2-40B4-BE49-F238E27FC236}">
                <a16:creationId xmlns:a16="http://schemas.microsoft.com/office/drawing/2014/main" id="{26CAF783-43E6-496B-A47C-BE3DAC9946DB}"/>
              </a:ext>
            </a:extLst>
          </xdr:cNvPr>
          <xdr:cNvSpPr txBox="1"/>
        </xdr:nvSpPr>
        <xdr:spPr>
          <a:xfrm>
            <a:off x="11268074" y="1285876"/>
            <a:ext cx="819151"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8E9054-5396-4D1C-A6EF-769DAD05AE2F}" type="TxLink">
              <a:rPr lang="en-US" sz="900" b="1" i="0" u="none" strike="noStrike">
                <a:solidFill>
                  <a:schemeClr val="bg1"/>
                </a:solidFill>
                <a:latin typeface="Franklin Gothic Book" panose="020B0503020102020204" pitchFamily="34" charset="0"/>
                <a:ea typeface="Gadugi" panose="020B0502040204020203" pitchFamily="34" charset="0"/>
                <a:cs typeface="Arial"/>
              </a:rPr>
              <a:pPr algn="ctr"/>
              <a:t> 64,438 </a:t>
            </a:fld>
            <a:endParaRPr lang="en-NG" sz="900" b="1">
              <a:solidFill>
                <a:schemeClr val="bg1"/>
              </a:solidFill>
              <a:latin typeface="Franklin Gothic Book" panose="020B0503020102020204" pitchFamily="34" charset="0"/>
              <a:ea typeface="Gadugi" panose="020B0502040204020203" pitchFamily="34" charset="0"/>
            </a:endParaRPr>
          </a:p>
        </xdr:txBody>
      </xdr:sp>
    </xdr:grpSp>
    <xdr:clientData/>
  </xdr:twoCellAnchor>
  <xdr:twoCellAnchor>
    <xdr:from>
      <xdr:col>18</xdr:col>
      <xdr:colOff>285749</xdr:colOff>
      <xdr:row>11</xdr:row>
      <xdr:rowOff>19050</xdr:rowOff>
    </xdr:from>
    <xdr:to>
      <xdr:col>19</xdr:col>
      <xdr:colOff>495300</xdr:colOff>
      <xdr:row>12</xdr:row>
      <xdr:rowOff>114299</xdr:rowOff>
    </xdr:to>
    <xdr:sp macro="" textlink="'Pivot table'!E29">
      <xdr:nvSpPr>
        <xdr:cNvPr id="73" name="TextBox 72">
          <a:extLst>
            <a:ext uri="{FF2B5EF4-FFF2-40B4-BE49-F238E27FC236}">
              <a16:creationId xmlns:a16="http://schemas.microsoft.com/office/drawing/2014/main" id="{1677A229-6FC4-4B23-8FAA-0ADC54147B56}"/>
            </a:ext>
          </a:extLst>
        </xdr:cNvPr>
        <xdr:cNvSpPr txBox="1"/>
      </xdr:nvSpPr>
      <xdr:spPr>
        <a:xfrm>
          <a:off x="11258549" y="1162050"/>
          <a:ext cx="819151"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NG" sz="1200" b="1">
            <a:solidFill>
              <a:schemeClr val="bg1"/>
            </a:solidFill>
            <a:latin typeface="Franklin Gothic Book" panose="020B0503020102020204" pitchFamily="34" charset="0"/>
            <a:ea typeface="Gadugi" panose="020B0502040204020203" pitchFamily="34" charset="0"/>
          </a:endParaRPr>
        </a:p>
      </xdr:txBody>
    </xdr:sp>
    <xdr:clientData/>
  </xdr:twoCellAnchor>
  <xdr:twoCellAnchor>
    <xdr:from>
      <xdr:col>19</xdr:col>
      <xdr:colOff>406797</xdr:colOff>
      <xdr:row>8</xdr:row>
      <xdr:rowOff>49610</xdr:rowOff>
    </xdr:from>
    <xdr:to>
      <xdr:col>21</xdr:col>
      <xdr:colOff>0</xdr:colOff>
      <xdr:row>18</xdr:row>
      <xdr:rowOff>9922</xdr:rowOff>
    </xdr:to>
    <xdr:grpSp>
      <xdr:nvGrpSpPr>
        <xdr:cNvPr id="86" name="Group 85">
          <a:extLst>
            <a:ext uri="{FF2B5EF4-FFF2-40B4-BE49-F238E27FC236}">
              <a16:creationId xmlns:a16="http://schemas.microsoft.com/office/drawing/2014/main" id="{E9C4749F-B7BC-5C35-F5AC-35EE15EADEE2}"/>
            </a:ext>
          </a:extLst>
        </xdr:cNvPr>
        <xdr:cNvGrpSpPr/>
      </xdr:nvGrpSpPr>
      <xdr:grpSpPr>
        <a:xfrm>
          <a:off x="11906250" y="1557735"/>
          <a:ext cx="803672" cy="1845468"/>
          <a:chOff x="11220449" y="2276475"/>
          <a:chExt cx="1009651" cy="2558129"/>
        </a:xfrm>
      </xdr:grpSpPr>
      <xdr:grpSp>
        <xdr:nvGrpSpPr>
          <xdr:cNvPr id="75" name="Group 74">
            <a:extLst>
              <a:ext uri="{FF2B5EF4-FFF2-40B4-BE49-F238E27FC236}">
                <a16:creationId xmlns:a16="http://schemas.microsoft.com/office/drawing/2014/main" id="{725A5005-B38D-45FB-8215-F3273C44705F}"/>
              </a:ext>
            </a:extLst>
          </xdr:cNvPr>
          <xdr:cNvGrpSpPr/>
        </xdr:nvGrpSpPr>
        <xdr:grpSpPr>
          <a:xfrm>
            <a:off x="11220449" y="2276475"/>
            <a:ext cx="1000125" cy="2558129"/>
            <a:chOff x="11182349" y="1104900"/>
            <a:chExt cx="1000125" cy="778201"/>
          </a:xfrm>
        </xdr:grpSpPr>
        <xdr:sp macro="" textlink="">
          <xdr:nvSpPr>
            <xdr:cNvPr id="76" name="Rectangle: Rounded Corners 75">
              <a:extLst>
                <a:ext uri="{FF2B5EF4-FFF2-40B4-BE49-F238E27FC236}">
                  <a16:creationId xmlns:a16="http://schemas.microsoft.com/office/drawing/2014/main" id="{AABED99F-035C-0758-2BB6-F84D1896031F}"/>
                </a:ext>
              </a:extLst>
            </xdr:cNvPr>
            <xdr:cNvSpPr/>
          </xdr:nvSpPr>
          <xdr:spPr>
            <a:xfrm>
              <a:off x="11287124" y="1104900"/>
              <a:ext cx="809625" cy="778201"/>
            </a:xfrm>
            <a:prstGeom prst="roundRect">
              <a:avLst>
                <a:gd name="adj" fmla="val 31961"/>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22C89E3C-301D-FA5B-B170-CD67A934B33D}"/>
                </a:ext>
              </a:extLst>
            </xdr:cNvPr>
            <xdr:cNvSpPr txBox="1"/>
          </xdr:nvSpPr>
          <xdr:spPr>
            <a:xfrm>
              <a:off x="11182349" y="1157289"/>
              <a:ext cx="1000125" cy="116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a:solidFill>
                    <a:schemeClr val="bg1"/>
                  </a:solidFill>
                  <a:latin typeface="Franklin Gothic Medium" panose="020B0603020102020204" pitchFamily="34" charset="0"/>
                  <a:ea typeface="Gadugi" panose="020B0502040204020203" pitchFamily="34" charset="0"/>
                </a:rPr>
                <a:t>Operating </a:t>
              </a:r>
            </a:p>
            <a:p>
              <a:pPr algn="ctr"/>
              <a:r>
                <a:rPr lang="en-GB" sz="800">
                  <a:solidFill>
                    <a:schemeClr val="bg1"/>
                  </a:solidFill>
                  <a:latin typeface="Franklin Gothic Medium" panose="020B0603020102020204" pitchFamily="34" charset="0"/>
                  <a:ea typeface="Gadugi" panose="020B0502040204020203" pitchFamily="34" charset="0"/>
                </a:rPr>
                <a:t>Profit</a:t>
              </a:r>
            </a:p>
            <a:p>
              <a:pPr algn="l"/>
              <a:endParaRPr lang="en-NG" sz="800">
                <a:solidFill>
                  <a:schemeClr val="bg1"/>
                </a:solidFill>
                <a:latin typeface="Franklin Gothic Medium" panose="020B0603020102020204" pitchFamily="34" charset="0"/>
                <a:ea typeface="Gadugi" panose="020B0502040204020203" pitchFamily="34" charset="0"/>
              </a:endParaRPr>
            </a:p>
          </xdr:txBody>
        </xdr:sp>
      </xdr:grpSp>
      <xdr:graphicFrame macro="">
        <xdr:nvGraphicFramePr>
          <xdr:cNvPr id="79" name="Chart 78">
            <a:extLst>
              <a:ext uri="{FF2B5EF4-FFF2-40B4-BE49-F238E27FC236}">
                <a16:creationId xmlns:a16="http://schemas.microsoft.com/office/drawing/2014/main" id="{3D6BC113-26F8-406D-A634-95C7FEB646FA}"/>
              </a:ext>
            </a:extLst>
          </xdr:cNvPr>
          <xdr:cNvGraphicFramePr>
            <a:graphicFrameLocks/>
          </xdr:cNvGraphicFramePr>
        </xdr:nvGraphicFramePr>
        <xdr:xfrm>
          <a:off x="11363325" y="2691679"/>
          <a:ext cx="866775" cy="1714501"/>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J$15">
        <xdr:nvSpPr>
          <xdr:cNvPr id="80" name="TextBox 79">
            <a:extLst>
              <a:ext uri="{FF2B5EF4-FFF2-40B4-BE49-F238E27FC236}">
                <a16:creationId xmlns:a16="http://schemas.microsoft.com/office/drawing/2014/main" id="{A93DB2DD-CE24-467B-A7A7-26F863A3F452}"/>
              </a:ext>
            </a:extLst>
          </xdr:cNvPr>
          <xdr:cNvSpPr txBox="1"/>
        </xdr:nvSpPr>
        <xdr:spPr>
          <a:xfrm>
            <a:off x="11220449" y="4426418"/>
            <a:ext cx="1000125" cy="382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FFF922-BD33-45D5-9E3D-BA6427B945BA}" type="TxLink">
              <a:rPr lang="en-US" sz="800" b="1" i="0" u="none" strike="noStrike">
                <a:solidFill>
                  <a:schemeClr val="bg1"/>
                </a:solidFill>
                <a:latin typeface="Franklin Gothic Book" panose="020B0503020102020204" pitchFamily="34" charset="0"/>
                <a:ea typeface="Gadugi" panose="020B0502040204020203" pitchFamily="34" charset="0"/>
                <a:cs typeface="Calibri"/>
              </a:rPr>
              <a:pPr algn="ctr"/>
              <a:t> 154,650 </a:t>
            </a:fld>
            <a:endParaRPr lang="en-NG" sz="800" b="1">
              <a:solidFill>
                <a:schemeClr val="bg1"/>
              </a:solidFill>
              <a:latin typeface="Franklin Gothic Book" panose="020B0503020102020204" pitchFamily="34" charset="0"/>
              <a:ea typeface="Gadugi" panose="020B0502040204020203" pitchFamily="34" charset="0"/>
            </a:endParaRPr>
          </a:p>
        </xdr:txBody>
      </xdr:sp>
    </xdr:grpSp>
    <xdr:clientData/>
  </xdr:twoCellAnchor>
  <xdr:twoCellAnchor>
    <xdr:from>
      <xdr:col>19</xdr:col>
      <xdr:colOff>402325</xdr:colOff>
      <xdr:row>18</xdr:row>
      <xdr:rowOff>109143</xdr:rowOff>
    </xdr:from>
    <xdr:to>
      <xdr:col>21</xdr:col>
      <xdr:colOff>65196</xdr:colOff>
      <xdr:row>31</xdr:row>
      <xdr:rowOff>9922</xdr:rowOff>
    </xdr:to>
    <xdr:grpSp>
      <xdr:nvGrpSpPr>
        <xdr:cNvPr id="137" name="Group 136">
          <a:extLst>
            <a:ext uri="{FF2B5EF4-FFF2-40B4-BE49-F238E27FC236}">
              <a16:creationId xmlns:a16="http://schemas.microsoft.com/office/drawing/2014/main" id="{AA4509DD-FAA4-EAA4-638D-3B62A91BC19B}"/>
            </a:ext>
          </a:extLst>
        </xdr:cNvPr>
        <xdr:cNvGrpSpPr/>
      </xdr:nvGrpSpPr>
      <xdr:grpSpPr>
        <a:xfrm>
          <a:off x="11901778" y="3502424"/>
          <a:ext cx="873340" cy="2351482"/>
          <a:chOff x="11223260" y="6691284"/>
          <a:chExt cx="1035414" cy="2381996"/>
        </a:xfrm>
      </xdr:grpSpPr>
      <xdr:grpSp>
        <xdr:nvGrpSpPr>
          <xdr:cNvPr id="136" name="Group 135">
            <a:extLst>
              <a:ext uri="{FF2B5EF4-FFF2-40B4-BE49-F238E27FC236}">
                <a16:creationId xmlns:a16="http://schemas.microsoft.com/office/drawing/2014/main" id="{B92588BB-2697-EA03-2A70-6CFE19AEA1E4}"/>
              </a:ext>
            </a:extLst>
          </xdr:cNvPr>
          <xdr:cNvGrpSpPr/>
        </xdr:nvGrpSpPr>
        <xdr:grpSpPr>
          <a:xfrm>
            <a:off x="11223260" y="6691284"/>
            <a:ext cx="1035414" cy="2381996"/>
            <a:chOff x="11251835" y="6719859"/>
            <a:chExt cx="1035414" cy="2381996"/>
          </a:xfrm>
        </xdr:grpSpPr>
        <xdr:grpSp>
          <xdr:nvGrpSpPr>
            <xdr:cNvPr id="82" name="Group 81">
              <a:extLst>
                <a:ext uri="{FF2B5EF4-FFF2-40B4-BE49-F238E27FC236}">
                  <a16:creationId xmlns:a16="http://schemas.microsoft.com/office/drawing/2014/main" id="{984A245D-ABCE-4FA3-9AD0-C1A8E4DF9564}"/>
                </a:ext>
              </a:extLst>
            </xdr:cNvPr>
            <xdr:cNvGrpSpPr/>
          </xdr:nvGrpSpPr>
          <xdr:grpSpPr>
            <a:xfrm>
              <a:off x="11251835" y="6719859"/>
              <a:ext cx="1035414" cy="2381996"/>
              <a:chOff x="11166110" y="1132418"/>
              <a:chExt cx="1035414" cy="724620"/>
            </a:xfrm>
          </xdr:grpSpPr>
          <xdr:sp macro="" textlink="">
            <xdr:nvSpPr>
              <xdr:cNvPr id="83" name="Rectangle: Rounded Corners 82">
                <a:extLst>
                  <a:ext uri="{FF2B5EF4-FFF2-40B4-BE49-F238E27FC236}">
                    <a16:creationId xmlns:a16="http://schemas.microsoft.com/office/drawing/2014/main" id="{C613A481-6F30-8592-D7DA-2B2D653ADD7A}"/>
                  </a:ext>
                </a:extLst>
              </xdr:cNvPr>
              <xdr:cNvSpPr/>
            </xdr:nvSpPr>
            <xdr:spPr>
              <a:xfrm>
                <a:off x="11287124" y="1132418"/>
                <a:ext cx="778290" cy="724620"/>
              </a:xfrm>
              <a:prstGeom prst="roundRect">
                <a:avLst>
                  <a:gd name="adj" fmla="val 31961"/>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84" name="TextBox 83">
                <a:extLst>
                  <a:ext uri="{FF2B5EF4-FFF2-40B4-BE49-F238E27FC236}">
                    <a16:creationId xmlns:a16="http://schemas.microsoft.com/office/drawing/2014/main" id="{2F38B9D3-B147-88B3-CE2B-16F0842C64C5}"/>
                  </a:ext>
                </a:extLst>
              </xdr:cNvPr>
              <xdr:cNvSpPr txBox="1"/>
            </xdr:nvSpPr>
            <xdr:spPr>
              <a:xfrm>
                <a:off x="11182349" y="1157289"/>
                <a:ext cx="1000125" cy="116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a:solidFill>
                      <a:schemeClr val="bg1"/>
                    </a:solidFill>
                    <a:latin typeface="Franklin Gothic Medium" panose="020B0603020102020204" pitchFamily="34" charset="0"/>
                    <a:ea typeface="Gadugi" panose="020B0502040204020203" pitchFamily="34" charset="0"/>
                  </a:rPr>
                  <a:t>B2B</a:t>
                </a:r>
              </a:p>
              <a:p>
                <a:pPr algn="l"/>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Z4">
            <xdr:nvSpPr>
              <xdr:cNvPr id="21" name="TextBox 20">
                <a:extLst>
                  <a:ext uri="{FF2B5EF4-FFF2-40B4-BE49-F238E27FC236}">
                    <a16:creationId xmlns:a16="http://schemas.microsoft.com/office/drawing/2014/main" id="{EB902A59-2D9D-7205-F122-5E19838C04EC}"/>
                  </a:ext>
                </a:extLst>
              </xdr:cNvPr>
              <xdr:cNvSpPr txBox="1"/>
            </xdr:nvSpPr>
            <xdr:spPr>
              <a:xfrm>
                <a:off x="11172824" y="1235524"/>
                <a:ext cx="1000125" cy="83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7A3495-B3A7-462A-91E3-C64EBD7743FD}" type="TxLink">
                  <a:rPr lang="en-US" sz="900" b="0" i="0" u="none" strike="noStrike">
                    <a:solidFill>
                      <a:schemeClr val="bg1"/>
                    </a:solidFill>
                    <a:latin typeface="Franklin Gothic Book" panose="020B0503020102020204" pitchFamily="34" charset="0"/>
                    <a:ea typeface="Gadugi" panose="020B0502040204020203" pitchFamily="34" charset="0"/>
                    <a:cs typeface="Arial"/>
                  </a:rPr>
                  <a:pPr algn="ctr"/>
                  <a:t> 261,479 </a:t>
                </a:fld>
                <a:endParaRPr lang="en-NG" sz="900">
                  <a:solidFill>
                    <a:schemeClr val="bg1"/>
                  </a:solidFill>
                  <a:latin typeface="Franklin Gothic Book" panose="020B0503020102020204" pitchFamily="34" charset="0"/>
                  <a:ea typeface="Gadugi" panose="020B0502040204020203" pitchFamily="34" charset="0"/>
                </a:endParaRPr>
              </a:p>
            </xdr:txBody>
          </xdr:sp>
          <xdr:sp macro="" textlink="'Pivot table'!AA5">
            <xdr:nvSpPr>
              <xdr:cNvPr id="27" name="TextBox 26">
                <a:extLst>
                  <a:ext uri="{FF2B5EF4-FFF2-40B4-BE49-F238E27FC236}">
                    <a16:creationId xmlns:a16="http://schemas.microsoft.com/office/drawing/2014/main" id="{88BD5ADE-924C-4A6C-3D58-A0CFEFCE1AB6}"/>
                  </a:ext>
                </a:extLst>
              </xdr:cNvPr>
              <xdr:cNvSpPr txBox="1"/>
            </xdr:nvSpPr>
            <xdr:spPr>
              <a:xfrm>
                <a:off x="11209260" y="1684524"/>
                <a:ext cx="942974" cy="60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9B20ED-755B-4983-B22C-687D23549236}" type="TxLink">
                  <a:rPr lang="en-US" sz="900" b="0" i="0" u="none" strike="noStrike">
                    <a:solidFill>
                      <a:schemeClr val="bg1"/>
                    </a:solidFill>
                    <a:latin typeface="Franklin Gothic Book" panose="020B0503020102020204" pitchFamily="34" charset="0"/>
                    <a:ea typeface="Gadugi" panose="020B0502040204020203" pitchFamily="34" charset="0"/>
                    <a:cs typeface="Arial"/>
                  </a:rPr>
                  <a:pPr algn="ctr"/>
                  <a:t>66%</a:t>
                </a:fld>
                <a:endParaRPr lang="en-NG" sz="900">
                  <a:solidFill>
                    <a:schemeClr val="bg1"/>
                  </a:solidFill>
                  <a:latin typeface="Franklin Gothic Book" panose="020B0503020102020204" pitchFamily="34" charset="0"/>
                  <a:ea typeface="Gadugi" panose="020B0502040204020203" pitchFamily="34" charset="0"/>
                </a:endParaRPr>
              </a:p>
            </xdr:txBody>
          </xdr:sp>
          <xdr:sp macro="" textlink="'Pivot table'!Z5">
            <xdr:nvSpPr>
              <xdr:cNvPr id="28" name="TextBox 27">
                <a:extLst>
                  <a:ext uri="{FF2B5EF4-FFF2-40B4-BE49-F238E27FC236}">
                    <a16:creationId xmlns:a16="http://schemas.microsoft.com/office/drawing/2014/main" id="{1BBB052F-9B81-B625-919E-37DED9F6E52A}"/>
                  </a:ext>
                </a:extLst>
              </xdr:cNvPr>
              <xdr:cNvSpPr txBox="1"/>
            </xdr:nvSpPr>
            <xdr:spPr>
              <a:xfrm>
                <a:off x="11166110" y="1628833"/>
                <a:ext cx="1000125" cy="60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C32344-73D6-4857-88FD-2EFF9F0AE9D5}" type="TxLink">
                  <a:rPr lang="en-US" sz="900" b="0" i="0" u="none" strike="noStrike">
                    <a:solidFill>
                      <a:schemeClr val="bg1"/>
                    </a:solidFill>
                    <a:latin typeface="Franklin Gothic Book" panose="020B0503020102020204" pitchFamily="34" charset="0"/>
                    <a:ea typeface="Gadugi" panose="020B0502040204020203" pitchFamily="34" charset="0"/>
                    <a:cs typeface="Arial"/>
                  </a:rPr>
                  <a:pPr algn="ctr"/>
                  <a:t> 773,252 </a:t>
                </a:fld>
                <a:endParaRPr lang="en-NG" sz="900">
                  <a:solidFill>
                    <a:schemeClr val="bg1"/>
                  </a:solidFill>
                  <a:latin typeface="Franklin Gothic Book" panose="020B0503020102020204" pitchFamily="34" charset="0"/>
                  <a:ea typeface="Gadugi" panose="020B0502040204020203" pitchFamily="34" charset="0"/>
                </a:endParaRPr>
              </a:p>
            </xdr:txBody>
          </xdr:sp>
          <xdr:sp macro="" textlink="'Pivot table'!AA4">
            <xdr:nvSpPr>
              <xdr:cNvPr id="35" name="TextBox 34">
                <a:extLst>
                  <a:ext uri="{FF2B5EF4-FFF2-40B4-BE49-F238E27FC236}">
                    <a16:creationId xmlns:a16="http://schemas.microsoft.com/office/drawing/2014/main" id="{B6014FBA-FDFA-C569-5A4E-A31E3C9F71FF}"/>
                  </a:ext>
                </a:extLst>
              </xdr:cNvPr>
              <xdr:cNvSpPr txBox="1"/>
            </xdr:nvSpPr>
            <xdr:spPr>
              <a:xfrm>
                <a:off x="11201399" y="1278990"/>
                <a:ext cx="1000125" cy="83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75ED9F-C1C5-4BD4-B42C-2885BE249326}" type="TxLink">
                  <a:rPr lang="en-US" sz="900" b="0" i="0" u="none" strike="noStrike">
                    <a:solidFill>
                      <a:schemeClr val="bg1"/>
                    </a:solidFill>
                    <a:latin typeface="Franklin Gothic Book" panose="020B0503020102020204" pitchFamily="34" charset="0"/>
                    <a:ea typeface="Gadugi" panose="020B0502040204020203" pitchFamily="34" charset="0"/>
                    <a:cs typeface="Arial"/>
                  </a:rPr>
                  <a:pPr algn="ctr"/>
                  <a:t>34%</a:t>
                </a:fld>
                <a:endParaRPr lang="en-NG" sz="900">
                  <a:solidFill>
                    <a:schemeClr val="bg1"/>
                  </a:solidFill>
                  <a:latin typeface="Franklin Gothic Book" panose="020B0503020102020204" pitchFamily="34" charset="0"/>
                  <a:ea typeface="Gadugi" panose="020B0502040204020203" pitchFamily="34" charset="0"/>
                </a:endParaRPr>
              </a:p>
            </xdr:txBody>
          </xdr:sp>
        </xdr:grpSp>
        <xdr:graphicFrame macro="">
          <xdr:nvGraphicFramePr>
            <xdr:cNvPr id="81" name="Chart 80">
              <a:extLst>
                <a:ext uri="{FF2B5EF4-FFF2-40B4-BE49-F238E27FC236}">
                  <a16:creationId xmlns:a16="http://schemas.microsoft.com/office/drawing/2014/main" id="{EBF84629-16B9-4B3D-A5D4-DDA528983C7D}"/>
                </a:ext>
              </a:extLst>
            </xdr:cNvPr>
            <xdr:cNvGraphicFramePr>
              <a:graphicFrameLocks/>
            </xdr:cNvGraphicFramePr>
          </xdr:nvGraphicFramePr>
          <xdr:xfrm>
            <a:off x="11301698" y="7382991"/>
            <a:ext cx="942975" cy="1085849"/>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55" name="TextBox 54">
            <a:extLst>
              <a:ext uri="{FF2B5EF4-FFF2-40B4-BE49-F238E27FC236}">
                <a16:creationId xmlns:a16="http://schemas.microsoft.com/office/drawing/2014/main" id="{D23FB54B-C832-42AA-9DD3-8E91C164D7B3}"/>
              </a:ext>
            </a:extLst>
          </xdr:cNvPr>
          <xdr:cNvSpPr txBox="1"/>
        </xdr:nvSpPr>
        <xdr:spPr>
          <a:xfrm>
            <a:off x="11240073" y="8769498"/>
            <a:ext cx="1000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a:solidFill>
                  <a:schemeClr val="bg1"/>
                </a:solidFill>
                <a:latin typeface="Franklin Gothic Medium" panose="020B0603020102020204" pitchFamily="34" charset="0"/>
                <a:ea typeface="Gadugi" panose="020B0502040204020203" pitchFamily="34" charset="0"/>
              </a:rPr>
              <a:t>B2C</a:t>
            </a:r>
            <a:r>
              <a:rPr lang="en-GB" sz="1000" baseline="0">
                <a:solidFill>
                  <a:schemeClr val="bg1"/>
                </a:solidFill>
                <a:latin typeface="Franklin Gothic Medium" panose="020B0603020102020204" pitchFamily="34" charset="0"/>
                <a:ea typeface="Gadugi" panose="020B0502040204020203" pitchFamily="34" charset="0"/>
              </a:rPr>
              <a:t> </a:t>
            </a:r>
            <a:endParaRPr lang="en-GB" sz="1000">
              <a:solidFill>
                <a:schemeClr val="bg1"/>
              </a:solidFill>
              <a:latin typeface="Franklin Gothic Medium" panose="020B0603020102020204" pitchFamily="34" charset="0"/>
              <a:ea typeface="Gadugi" panose="020B0502040204020203" pitchFamily="34" charset="0"/>
            </a:endParaRPr>
          </a:p>
          <a:p>
            <a:pPr algn="l"/>
            <a:endParaRPr lang="en-NG" sz="10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8</xdr:col>
      <xdr:colOff>428625</xdr:colOff>
      <xdr:row>14</xdr:row>
      <xdr:rowOff>123825</xdr:rowOff>
    </xdr:from>
    <xdr:to>
      <xdr:col>9</xdr:col>
      <xdr:colOff>104775</xdr:colOff>
      <xdr:row>15</xdr:row>
      <xdr:rowOff>170974</xdr:rowOff>
    </xdr:to>
    <xdr:cxnSp macro="">
      <xdr:nvCxnSpPr>
        <xdr:cNvPr id="88" name="Straight Connector 87">
          <a:extLst>
            <a:ext uri="{FF2B5EF4-FFF2-40B4-BE49-F238E27FC236}">
              <a16:creationId xmlns:a16="http://schemas.microsoft.com/office/drawing/2014/main" id="{C3E4929D-CB81-4909-A27C-4AA5EAB6ECC9}"/>
            </a:ext>
          </a:extLst>
        </xdr:cNvPr>
        <xdr:cNvCxnSpPr/>
      </xdr:nvCxnSpPr>
      <xdr:spPr>
        <a:xfrm flipH="1" flipV="1">
          <a:off x="5305425" y="1838325"/>
          <a:ext cx="285750" cy="237649"/>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12</xdr:row>
      <xdr:rowOff>123825</xdr:rowOff>
    </xdr:from>
    <xdr:to>
      <xdr:col>12</xdr:col>
      <xdr:colOff>19050</xdr:colOff>
      <xdr:row>15</xdr:row>
      <xdr:rowOff>85725</xdr:rowOff>
    </xdr:to>
    <xdr:cxnSp macro="">
      <xdr:nvCxnSpPr>
        <xdr:cNvPr id="94" name="Straight Connector 93">
          <a:extLst>
            <a:ext uri="{FF2B5EF4-FFF2-40B4-BE49-F238E27FC236}">
              <a16:creationId xmlns:a16="http://schemas.microsoft.com/office/drawing/2014/main" id="{6D0FA85A-205D-4CB8-80BB-82D8E643D350}"/>
            </a:ext>
          </a:extLst>
        </xdr:cNvPr>
        <xdr:cNvCxnSpPr/>
      </xdr:nvCxnSpPr>
      <xdr:spPr>
        <a:xfrm flipV="1">
          <a:off x="6991350" y="2409825"/>
          <a:ext cx="342900" cy="53340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23</xdr:row>
      <xdr:rowOff>28575</xdr:rowOff>
    </xdr:from>
    <xdr:to>
      <xdr:col>14</xdr:col>
      <xdr:colOff>381000</xdr:colOff>
      <xdr:row>26</xdr:row>
      <xdr:rowOff>57150</xdr:rowOff>
    </xdr:to>
    <xdr:cxnSp macro="">
      <xdr:nvCxnSpPr>
        <xdr:cNvPr id="100" name="Straight Connector 99">
          <a:extLst>
            <a:ext uri="{FF2B5EF4-FFF2-40B4-BE49-F238E27FC236}">
              <a16:creationId xmlns:a16="http://schemas.microsoft.com/office/drawing/2014/main" id="{744E479A-2F76-1B21-E62F-92C4F980E30B}"/>
            </a:ext>
          </a:extLst>
        </xdr:cNvPr>
        <xdr:cNvCxnSpPr/>
      </xdr:nvCxnSpPr>
      <xdr:spPr>
        <a:xfrm flipH="1" flipV="1">
          <a:off x="7353300" y="3457575"/>
          <a:ext cx="1562100" cy="600075"/>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485775</xdr:colOff>
      <xdr:row>26</xdr:row>
      <xdr:rowOff>57150</xdr:rowOff>
    </xdr:from>
    <xdr:to>
      <xdr:col>10</xdr:col>
      <xdr:colOff>514350</xdr:colOff>
      <xdr:row>28</xdr:row>
      <xdr:rowOff>28575</xdr:rowOff>
    </xdr:to>
    <xdr:cxnSp macro="">
      <xdr:nvCxnSpPr>
        <xdr:cNvPr id="111" name="Straight Connector 110">
          <a:extLst>
            <a:ext uri="{FF2B5EF4-FFF2-40B4-BE49-F238E27FC236}">
              <a16:creationId xmlns:a16="http://schemas.microsoft.com/office/drawing/2014/main" id="{102B986C-0D5B-FCA4-ED1D-799A789FFCD2}"/>
            </a:ext>
          </a:extLst>
        </xdr:cNvPr>
        <xdr:cNvCxnSpPr/>
      </xdr:nvCxnSpPr>
      <xdr:spPr>
        <a:xfrm flipH="1" flipV="1">
          <a:off x="6581775" y="5010150"/>
          <a:ext cx="28575" cy="352425"/>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18</xdr:row>
      <xdr:rowOff>114300</xdr:rowOff>
    </xdr:from>
    <xdr:to>
      <xdr:col>13</xdr:col>
      <xdr:colOff>161925</xdr:colOff>
      <xdr:row>19</xdr:row>
      <xdr:rowOff>38100</xdr:rowOff>
    </xdr:to>
    <xdr:cxnSp macro="">
      <xdr:nvCxnSpPr>
        <xdr:cNvPr id="120" name="Straight Connector 119">
          <a:extLst>
            <a:ext uri="{FF2B5EF4-FFF2-40B4-BE49-F238E27FC236}">
              <a16:creationId xmlns:a16="http://schemas.microsoft.com/office/drawing/2014/main" id="{B353440D-B745-7430-331F-3A4597B353EE}"/>
            </a:ext>
          </a:extLst>
        </xdr:cNvPr>
        <xdr:cNvCxnSpPr/>
      </xdr:nvCxnSpPr>
      <xdr:spPr>
        <a:xfrm flipH="1">
          <a:off x="7467600" y="2590800"/>
          <a:ext cx="619125" cy="114300"/>
        </a:xfrm>
        <a:prstGeom prst="line">
          <a:avLst/>
        </a:prstGeom>
        <a:ln>
          <a:solidFill>
            <a:srgbClr val="C240D8"/>
          </a:solidFill>
          <a:beve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285750</xdr:colOff>
      <xdr:row>8</xdr:row>
      <xdr:rowOff>104774</xdr:rowOff>
    </xdr:from>
    <xdr:to>
      <xdr:col>13</xdr:col>
      <xdr:colOff>581025</xdr:colOff>
      <xdr:row>10</xdr:row>
      <xdr:rowOff>38099</xdr:rowOff>
    </xdr:to>
    <xdr:sp macro="" textlink="">
      <xdr:nvSpPr>
        <xdr:cNvPr id="134" name="Circle: Hollow 133">
          <a:extLst>
            <a:ext uri="{FF2B5EF4-FFF2-40B4-BE49-F238E27FC236}">
              <a16:creationId xmlns:a16="http://schemas.microsoft.com/office/drawing/2014/main" id="{8A8FDE43-5085-8343-00EB-830678450EC3}"/>
            </a:ext>
          </a:extLst>
        </xdr:cNvPr>
        <xdr:cNvSpPr/>
      </xdr:nvSpPr>
      <xdr:spPr>
        <a:xfrm>
          <a:off x="8203406" y="1643428"/>
          <a:ext cx="295275" cy="317988"/>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12</xdr:col>
      <xdr:colOff>562086</xdr:colOff>
      <xdr:row>5</xdr:row>
      <xdr:rowOff>31615</xdr:rowOff>
    </xdr:from>
    <xdr:to>
      <xdr:col>13</xdr:col>
      <xdr:colOff>210914</xdr:colOff>
      <xdr:row>9</xdr:row>
      <xdr:rowOff>61382</xdr:rowOff>
    </xdr:to>
    <xdr:grpSp>
      <xdr:nvGrpSpPr>
        <xdr:cNvPr id="166" name="Group 165">
          <a:extLst>
            <a:ext uri="{FF2B5EF4-FFF2-40B4-BE49-F238E27FC236}">
              <a16:creationId xmlns:a16="http://schemas.microsoft.com/office/drawing/2014/main" id="{E79539FC-161B-783E-6BBE-BF50A0EF4F3E}"/>
            </a:ext>
          </a:extLst>
        </xdr:cNvPr>
        <xdr:cNvGrpSpPr/>
      </xdr:nvGrpSpPr>
      <xdr:grpSpPr>
        <a:xfrm rot="19579977">
          <a:off x="7824899" y="974193"/>
          <a:ext cx="254062" cy="783830"/>
          <a:chOff x="8778899" y="763983"/>
          <a:chExt cx="226329" cy="598188"/>
        </a:xfrm>
        <a:solidFill>
          <a:schemeClr val="bg2">
            <a:lumMod val="10000"/>
          </a:schemeClr>
        </a:solidFill>
      </xdr:grpSpPr>
      <xdr:cxnSp macro="">
        <xdr:nvCxnSpPr>
          <xdr:cNvPr id="59" name="Straight Connector 58">
            <a:extLst>
              <a:ext uri="{FF2B5EF4-FFF2-40B4-BE49-F238E27FC236}">
                <a16:creationId xmlns:a16="http://schemas.microsoft.com/office/drawing/2014/main" id="{29E790D7-DDC1-7645-A254-08150DFD8A7A}"/>
              </a:ext>
            </a:extLst>
          </xdr:cNvPr>
          <xdr:cNvCxnSpPr>
            <a:cxnSpLocks/>
          </xdr:cNvCxnSpPr>
        </xdr:nvCxnSpPr>
        <xdr:spPr>
          <a:xfrm flipH="1">
            <a:off x="8882513" y="984742"/>
            <a:ext cx="3158" cy="377429"/>
          </a:xfrm>
          <a:prstGeom prst="line">
            <a:avLst/>
          </a:prstGeom>
          <a:grpFill/>
          <a:ln w="952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1" name="Oval 90">
            <a:extLst>
              <a:ext uri="{FF2B5EF4-FFF2-40B4-BE49-F238E27FC236}">
                <a16:creationId xmlns:a16="http://schemas.microsoft.com/office/drawing/2014/main" id="{9EEE5831-38E0-5975-56EB-F4A6C2748134}"/>
              </a:ext>
            </a:extLst>
          </xdr:cNvPr>
          <xdr:cNvSpPr/>
        </xdr:nvSpPr>
        <xdr:spPr>
          <a:xfrm>
            <a:off x="8778899" y="763983"/>
            <a:ext cx="226329" cy="227159"/>
          </a:xfrm>
          <a:prstGeom prst="ellipse">
            <a:avLst/>
          </a:prstGeom>
          <a:grp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7</xdr:col>
      <xdr:colOff>447675</xdr:colOff>
      <xdr:row>14</xdr:row>
      <xdr:rowOff>19051</xdr:rowOff>
    </xdr:from>
    <xdr:to>
      <xdr:col>9</xdr:col>
      <xdr:colOff>38100</xdr:colOff>
      <xdr:row>15</xdr:row>
      <xdr:rowOff>57151</xdr:rowOff>
    </xdr:to>
    <xdr:sp macro="" textlink="'Pivot table'!F7">
      <xdr:nvSpPr>
        <xdr:cNvPr id="98" name="TextBox 97">
          <a:extLst>
            <a:ext uri="{FF2B5EF4-FFF2-40B4-BE49-F238E27FC236}">
              <a16:creationId xmlns:a16="http://schemas.microsoft.com/office/drawing/2014/main" id="{AEDA7D1A-5935-4EAF-9C12-1B7075CB6A60}"/>
            </a:ext>
          </a:extLst>
        </xdr:cNvPr>
        <xdr:cNvSpPr txBox="1"/>
      </xdr:nvSpPr>
      <xdr:spPr>
        <a:xfrm>
          <a:off x="4714875" y="2686051"/>
          <a:ext cx="8096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202178-DA63-420F-B7F5-B8E03762D77F}" type="TxLink">
            <a:rPr lang="en-US" sz="700" b="0" i="0" u="none" strike="noStrike">
              <a:solidFill>
                <a:schemeClr val="bg1"/>
              </a:solidFill>
              <a:latin typeface="Franklin Gothic Book"/>
              <a:ea typeface="Gadugi" panose="020B0502040204020203" pitchFamily="34" charset="0"/>
            </a:rPr>
            <a:pPr algn="l"/>
            <a:t>Licensing</a:t>
          </a:fld>
          <a:endParaRPr lang="en-NG" sz="9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11</xdr:col>
      <xdr:colOff>507180</xdr:colOff>
      <xdr:row>11</xdr:row>
      <xdr:rowOff>130997</xdr:rowOff>
    </xdr:from>
    <xdr:to>
      <xdr:col>13</xdr:col>
      <xdr:colOff>97605</xdr:colOff>
      <xdr:row>12</xdr:row>
      <xdr:rowOff>171238</xdr:rowOff>
    </xdr:to>
    <xdr:sp macro="" textlink="'Pivot table'!F9">
      <xdr:nvSpPr>
        <xdr:cNvPr id="99" name="TextBox 98">
          <a:extLst>
            <a:ext uri="{FF2B5EF4-FFF2-40B4-BE49-F238E27FC236}">
              <a16:creationId xmlns:a16="http://schemas.microsoft.com/office/drawing/2014/main" id="{B0CC5BB7-BBAE-830C-A375-45C5E9FBE896}"/>
            </a:ext>
          </a:extLst>
        </xdr:cNvPr>
        <xdr:cNvSpPr txBox="1"/>
      </xdr:nvSpPr>
      <xdr:spPr>
        <a:xfrm>
          <a:off x="7217489" y="2250042"/>
          <a:ext cx="810481" cy="232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9C07FC7-7AC6-4CEC-A0D6-7AA19A657F86}" type="TxLink">
            <a:rPr lang="en-US" sz="700" b="0" i="0" u="none" strike="noStrike">
              <a:solidFill>
                <a:schemeClr val="bg1"/>
              </a:solidFill>
              <a:latin typeface="Franklin Gothic Book"/>
              <a:ea typeface="Gadugi" panose="020B0502040204020203" pitchFamily="34" charset="0"/>
            </a:rPr>
            <a:pPr algn="l"/>
            <a:t>Advertising</a:t>
          </a:fld>
          <a:endParaRPr lang="en-NG" sz="8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114300</xdr:colOff>
      <xdr:row>18</xdr:row>
      <xdr:rowOff>47626</xdr:rowOff>
    </xdr:from>
    <xdr:to>
      <xdr:col>14</xdr:col>
      <xdr:colOff>314325</xdr:colOff>
      <xdr:row>19</xdr:row>
      <xdr:rowOff>85726</xdr:rowOff>
    </xdr:to>
    <xdr:sp macro="" textlink="'Pivot table'!F8">
      <xdr:nvSpPr>
        <xdr:cNvPr id="101" name="TextBox 100">
          <a:extLst>
            <a:ext uri="{FF2B5EF4-FFF2-40B4-BE49-F238E27FC236}">
              <a16:creationId xmlns:a16="http://schemas.microsoft.com/office/drawing/2014/main" id="{5B609EAF-5680-ED7F-4A40-033B1EB78B11}"/>
            </a:ext>
          </a:extLst>
        </xdr:cNvPr>
        <xdr:cNvSpPr txBox="1"/>
      </xdr:nvSpPr>
      <xdr:spPr>
        <a:xfrm>
          <a:off x="8039100" y="3476626"/>
          <a:ext cx="8096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5047BCF-DBFD-49CD-9956-EE345580B094}" type="TxLink">
            <a:rPr lang="en-US" sz="700" b="0" i="0" u="none" strike="noStrike">
              <a:solidFill>
                <a:schemeClr val="bg1"/>
              </a:solidFill>
              <a:latin typeface="Franklin Gothic Book"/>
              <a:ea typeface="Gadugi" panose="020B0502040204020203" pitchFamily="34" charset="0"/>
            </a:rPr>
            <a:pPr algn="l"/>
            <a:t>Asset sale</a:t>
          </a:fld>
          <a:endParaRPr lang="en-NG" sz="7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10</xdr:col>
      <xdr:colOff>342900</xdr:colOff>
      <xdr:row>29</xdr:row>
      <xdr:rowOff>57151</xdr:rowOff>
    </xdr:from>
    <xdr:to>
      <xdr:col>11</xdr:col>
      <xdr:colOff>295275</xdr:colOff>
      <xdr:row>30</xdr:row>
      <xdr:rowOff>95250</xdr:rowOff>
    </xdr:to>
    <xdr:sp macro="" textlink="'Pivot table'!F6">
      <xdr:nvSpPr>
        <xdr:cNvPr id="102" name="TextBox 101">
          <a:extLst>
            <a:ext uri="{FF2B5EF4-FFF2-40B4-BE49-F238E27FC236}">
              <a16:creationId xmlns:a16="http://schemas.microsoft.com/office/drawing/2014/main" id="{6CC50C50-3835-BE8D-A0FB-C6AD9D4B604F}"/>
            </a:ext>
          </a:extLst>
        </xdr:cNvPr>
        <xdr:cNvSpPr txBox="1"/>
      </xdr:nvSpPr>
      <xdr:spPr>
        <a:xfrm>
          <a:off x="6425129" y="5548371"/>
          <a:ext cx="560598" cy="227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7E41695-62F2-4732-9EB3-30036C0A5C65}" type="TxLink">
            <a:rPr lang="en-US" sz="700" b="0" i="0" u="none" strike="noStrike">
              <a:solidFill>
                <a:schemeClr val="bg1"/>
              </a:solidFill>
              <a:latin typeface="Franklin Gothic Book"/>
              <a:ea typeface="Gadugi" panose="020B0502040204020203" pitchFamily="34" charset="0"/>
            </a:rPr>
            <a:pPr algn="l"/>
            <a:t>Renting</a:t>
          </a:fld>
          <a:endParaRPr lang="en-NG" sz="5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6</xdr:col>
      <xdr:colOff>276225</xdr:colOff>
      <xdr:row>25</xdr:row>
      <xdr:rowOff>47626</xdr:rowOff>
    </xdr:from>
    <xdr:to>
      <xdr:col>7</xdr:col>
      <xdr:colOff>228600</xdr:colOff>
      <xdr:row>26</xdr:row>
      <xdr:rowOff>85725</xdr:rowOff>
    </xdr:to>
    <xdr:sp macro="" textlink="'Pivot table'!F4">
      <xdr:nvSpPr>
        <xdr:cNvPr id="103" name="TextBox 102">
          <a:extLst>
            <a:ext uri="{FF2B5EF4-FFF2-40B4-BE49-F238E27FC236}">
              <a16:creationId xmlns:a16="http://schemas.microsoft.com/office/drawing/2014/main" id="{9F26C0DA-D7CD-EC6F-9103-2F616EB242ED}"/>
            </a:ext>
          </a:extLst>
        </xdr:cNvPr>
        <xdr:cNvSpPr txBox="1"/>
      </xdr:nvSpPr>
      <xdr:spPr>
        <a:xfrm>
          <a:off x="3933825" y="4810126"/>
          <a:ext cx="5619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D26C448-4ED7-4451-BD08-24CE2B3E0013}" type="TxLink">
            <a:rPr lang="en-US" sz="800" b="0" i="0" u="none" strike="noStrike">
              <a:solidFill>
                <a:schemeClr val="bg1"/>
              </a:solidFill>
              <a:latin typeface="Franklin Gothic Book"/>
              <a:ea typeface="Gadugi" panose="020B0502040204020203" pitchFamily="34" charset="0"/>
            </a:rPr>
            <a:pPr algn="l"/>
            <a:t>Usage fees</a:t>
          </a:fld>
          <a:endParaRPr lang="en-NG" sz="5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14</xdr:col>
      <xdr:colOff>290695</xdr:colOff>
      <xdr:row>27</xdr:row>
      <xdr:rowOff>54038</xdr:rowOff>
    </xdr:from>
    <xdr:to>
      <xdr:col>15</xdr:col>
      <xdr:colOff>395470</xdr:colOff>
      <xdr:row>28</xdr:row>
      <xdr:rowOff>63562</xdr:rowOff>
    </xdr:to>
    <xdr:sp macro="" textlink="'Pivot table'!F5">
      <xdr:nvSpPr>
        <xdr:cNvPr id="104" name="TextBox 103">
          <a:extLst>
            <a:ext uri="{FF2B5EF4-FFF2-40B4-BE49-F238E27FC236}">
              <a16:creationId xmlns:a16="http://schemas.microsoft.com/office/drawing/2014/main" id="{AC3EC6F1-AC2F-ECA4-241B-11612AE1EED3}"/>
            </a:ext>
          </a:extLst>
        </xdr:cNvPr>
        <xdr:cNvSpPr txBox="1"/>
      </xdr:nvSpPr>
      <xdr:spPr>
        <a:xfrm>
          <a:off x="8817402" y="5246995"/>
          <a:ext cx="713825" cy="201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FB2344-1816-430A-AF05-32EA77597A08}" type="TxLink">
            <a:rPr lang="en-US" sz="700" b="0" i="0" u="none" strike="noStrike">
              <a:solidFill>
                <a:schemeClr val="bg1"/>
              </a:solidFill>
              <a:latin typeface="Franklin Gothic Book"/>
              <a:ea typeface="Gadugi" panose="020B0502040204020203" pitchFamily="34" charset="0"/>
            </a:rPr>
            <a:pPr algn="l"/>
            <a:t>Subscription</a:t>
          </a:fld>
          <a:endParaRPr lang="en-NG" sz="4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15</xdr:col>
      <xdr:colOff>161100</xdr:colOff>
      <xdr:row>14</xdr:row>
      <xdr:rowOff>153376</xdr:rowOff>
    </xdr:from>
    <xdr:to>
      <xdr:col>15</xdr:col>
      <xdr:colOff>452560</xdr:colOff>
      <xdr:row>16</xdr:row>
      <xdr:rowOff>90516</xdr:rowOff>
    </xdr:to>
    <xdr:sp macro="" textlink="">
      <xdr:nvSpPr>
        <xdr:cNvPr id="132" name="Circle: Hollow 131">
          <a:extLst>
            <a:ext uri="{FF2B5EF4-FFF2-40B4-BE49-F238E27FC236}">
              <a16:creationId xmlns:a16="http://schemas.microsoft.com/office/drawing/2014/main" id="{4F604F89-621A-430A-A908-87C834A3326F}"/>
            </a:ext>
          </a:extLst>
        </xdr:cNvPr>
        <xdr:cNvSpPr/>
      </xdr:nvSpPr>
      <xdr:spPr>
        <a:xfrm>
          <a:off x="9239616" y="2792595"/>
          <a:ext cx="291460" cy="314171"/>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15</xdr:col>
      <xdr:colOff>543474</xdr:colOff>
      <xdr:row>23</xdr:row>
      <xdr:rowOff>83160</xdr:rowOff>
    </xdr:from>
    <xdr:to>
      <xdr:col>16</xdr:col>
      <xdr:colOff>233515</xdr:colOff>
      <xdr:row>25</xdr:row>
      <xdr:rowOff>16483</xdr:rowOff>
    </xdr:to>
    <xdr:sp macro="" textlink="">
      <xdr:nvSpPr>
        <xdr:cNvPr id="133" name="Circle: Hollow 132">
          <a:extLst>
            <a:ext uri="{FF2B5EF4-FFF2-40B4-BE49-F238E27FC236}">
              <a16:creationId xmlns:a16="http://schemas.microsoft.com/office/drawing/2014/main" id="{DBCD3F96-C82D-4925-8887-EC04D8AD697E}"/>
            </a:ext>
          </a:extLst>
        </xdr:cNvPr>
        <xdr:cNvSpPr/>
      </xdr:nvSpPr>
      <xdr:spPr>
        <a:xfrm>
          <a:off x="9621990" y="4419019"/>
          <a:ext cx="295275" cy="310355"/>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12</xdr:col>
      <xdr:colOff>105483</xdr:colOff>
      <xdr:row>27</xdr:row>
      <xdr:rowOff>45814</xdr:rowOff>
    </xdr:from>
    <xdr:to>
      <xdr:col>12</xdr:col>
      <xdr:colOff>403110</xdr:colOff>
      <xdr:row>28</xdr:row>
      <xdr:rowOff>172214</xdr:rowOff>
    </xdr:to>
    <xdr:sp macro="" textlink="">
      <xdr:nvSpPr>
        <xdr:cNvPr id="141" name="Circle: Hollow 140">
          <a:extLst>
            <a:ext uri="{FF2B5EF4-FFF2-40B4-BE49-F238E27FC236}">
              <a16:creationId xmlns:a16="http://schemas.microsoft.com/office/drawing/2014/main" id="{4FB4FA0F-8158-3777-DBAF-672AC5E55AB6}"/>
            </a:ext>
          </a:extLst>
        </xdr:cNvPr>
        <xdr:cNvSpPr/>
      </xdr:nvSpPr>
      <xdr:spPr>
        <a:xfrm>
          <a:off x="7404158" y="5158329"/>
          <a:ext cx="297627" cy="315752"/>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6</xdr:col>
      <xdr:colOff>85425</xdr:colOff>
      <xdr:row>9</xdr:row>
      <xdr:rowOff>29516</xdr:rowOff>
    </xdr:from>
    <xdr:to>
      <xdr:col>6</xdr:col>
      <xdr:colOff>377786</xdr:colOff>
      <xdr:row>10</xdr:row>
      <xdr:rowOff>148394</xdr:rowOff>
    </xdr:to>
    <xdr:sp macro="" textlink="">
      <xdr:nvSpPr>
        <xdr:cNvPr id="142" name="Circle: Hollow 141">
          <a:extLst>
            <a:ext uri="{FF2B5EF4-FFF2-40B4-BE49-F238E27FC236}">
              <a16:creationId xmlns:a16="http://schemas.microsoft.com/office/drawing/2014/main" id="{9A664545-37A1-2AF5-ADF7-7C3B64A97EFF}"/>
            </a:ext>
          </a:extLst>
        </xdr:cNvPr>
        <xdr:cNvSpPr/>
      </xdr:nvSpPr>
      <xdr:spPr>
        <a:xfrm>
          <a:off x="3722243" y="1699484"/>
          <a:ext cx="292361" cy="304429"/>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6</xdr:col>
      <xdr:colOff>387589</xdr:colOff>
      <xdr:row>29</xdr:row>
      <xdr:rowOff>25182</xdr:rowOff>
    </xdr:from>
    <xdr:to>
      <xdr:col>7</xdr:col>
      <xdr:colOff>74715</xdr:colOff>
      <xdr:row>30</xdr:row>
      <xdr:rowOff>144058</xdr:rowOff>
    </xdr:to>
    <xdr:sp macro="" textlink="">
      <xdr:nvSpPr>
        <xdr:cNvPr id="143" name="Circle: Hollow 142">
          <a:extLst>
            <a:ext uri="{FF2B5EF4-FFF2-40B4-BE49-F238E27FC236}">
              <a16:creationId xmlns:a16="http://schemas.microsoft.com/office/drawing/2014/main" id="{B79254E1-E615-7D71-4A17-A09DAE700D32}"/>
            </a:ext>
          </a:extLst>
        </xdr:cNvPr>
        <xdr:cNvSpPr/>
      </xdr:nvSpPr>
      <xdr:spPr>
        <a:xfrm>
          <a:off x="4018995" y="5492135"/>
          <a:ext cx="292361" cy="307392"/>
        </a:xfrm>
        <a:prstGeom prst="donut">
          <a:avLst>
            <a:gd name="adj" fmla="val 9813"/>
          </a:avLst>
        </a:prstGeom>
        <a:solidFill>
          <a:srgbClr val="9BF8F2"/>
        </a:solidFill>
        <a:ln w="254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13</xdr:col>
      <xdr:colOff>248215</xdr:colOff>
      <xdr:row>8</xdr:row>
      <xdr:rowOff>176670</xdr:rowOff>
    </xdr:from>
    <xdr:to>
      <xdr:col>14</xdr:col>
      <xdr:colOff>60370</xdr:colOff>
      <xdr:row>9</xdr:row>
      <xdr:rowOff>160985</xdr:rowOff>
    </xdr:to>
    <xdr:sp macro="" textlink="'Pivot table'!AR18">
      <xdr:nvSpPr>
        <xdr:cNvPr id="144" name="TextBox 143">
          <a:extLst>
            <a:ext uri="{FF2B5EF4-FFF2-40B4-BE49-F238E27FC236}">
              <a16:creationId xmlns:a16="http://schemas.microsoft.com/office/drawing/2014/main" id="{8594C88F-6B59-2985-C895-B6ABE3F48AAD}"/>
            </a:ext>
          </a:extLst>
        </xdr:cNvPr>
        <xdr:cNvSpPr txBox="1"/>
      </xdr:nvSpPr>
      <xdr:spPr>
        <a:xfrm>
          <a:off x="8183479" y="1679205"/>
          <a:ext cx="422560" cy="172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A59B5D-AB38-4A10-9DD8-340C2A7E5C0F}" type="TxLink">
            <a:rPr lang="en-US" sz="700" b="0" i="0" u="none" strike="noStrike">
              <a:solidFill>
                <a:schemeClr val="bg1"/>
              </a:solidFill>
              <a:latin typeface="Arial"/>
              <a:ea typeface="Gadugi" panose="020B0502040204020203" pitchFamily="34" charset="0"/>
              <a:cs typeface="Arial"/>
            </a:rPr>
            <a:pPr algn="l"/>
            <a:t>15%</a:t>
          </a:fld>
          <a:endParaRPr lang="en-NG" sz="3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15</xdr:col>
      <xdr:colOff>134602</xdr:colOff>
      <xdr:row>15</xdr:row>
      <xdr:rowOff>20017</xdr:rowOff>
    </xdr:from>
    <xdr:to>
      <xdr:col>15</xdr:col>
      <xdr:colOff>551992</xdr:colOff>
      <xdr:row>16</xdr:row>
      <xdr:rowOff>4331</xdr:rowOff>
    </xdr:to>
    <xdr:sp macro="" textlink="'Pivot table'!AR16">
      <xdr:nvSpPr>
        <xdr:cNvPr id="145" name="TextBox 144">
          <a:extLst>
            <a:ext uri="{FF2B5EF4-FFF2-40B4-BE49-F238E27FC236}">
              <a16:creationId xmlns:a16="http://schemas.microsoft.com/office/drawing/2014/main" id="{FC1D6D2E-1B42-938C-5D45-D75F1FB32A98}"/>
            </a:ext>
          </a:extLst>
        </xdr:cNvPr>
        <xdr:cNvSpPr txBox="1"/>
      </xdr:nvSpPr>
      <xdr:spPr>
        <a:xfrm>
          <a:off x="9213118" y="2847751"/>
          <a:ext cx="417390" cy="172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2D90B68-8989-4DFC-922C-EAEC701D775C}" type="TxLink">
            <a:rPr lang="en-US" sz="700" b="0" i="0" u="none" strike="noStrike">
              <a:solidFill>
                <a:schemeClr val="bg1"/>
              </a:solidFill>
              <a:latin typeface="Arial"/>
              <a:ea typeface="Gadugi" panose="020B0502040204020203" pitchFamily="34" charset="0"/>
              <a:cs typeface="Arial"/>
            </a:rPr>
            <a:pPr algn="l"/>
            <a:t>10%</a:t>
          </a:fld>
          <a:endParaRPr lang="en-NG" sz="2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15</xdr:col>
      <xdr:colOff>517362</xdr:colOff>
      <xdr:row>23</xdr:row>
      <xdr:rowOff>158082</xdr:rowOff>
    </xdr:from>
    <xdr:to>
      <xdr:col>16</xdr:col>
      <xdr:colOff>334688</xdr:colOff>
      <xdr:row>24</xdr:row>
      <xdr:rowOff>142397</xdr:rowOff>
    </xdr:to>
    <xdr:sp macro="" textlink="'Pivot table'!AR5">
      <xdr:nvSpPr>
        <xdr:cNvPr id="146" name="TextBox 145">
          <a:extLst>
            <a:ext uri="{FF2B5EF4-FFF2-40B4-BE49-F238E27FC236}">
              <a16:creationId xmlns:a16="http://schemas.microsoft.com/office/drawing/2014/main" id="{7D6EAA3E-BE54-319F-EE21-3702798752D8}"/>
            </a:ext>
          </a:extLst>
        </xdr:cNvPr>
        <xdr:cNvSpPr txBox="1"/>
      </xdr:nvSpPr>
      <xdr:spPr>
        <a:xfrm>
          <a:off x="9595878" y="4493941"/>
          <a:ext cx="422560" cy="172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D7A5787-F3E6-4714-8492-D8DB01154A8E}" type="TxLink">
            <a:rPr lang="en-US" sz="700" b="0" i="0" u="none" strike="noStrike">
              <a:solidFill>
                <a:schemeClr val="bg1"/>
              </a:solidFill>
              <a:latin typeface="Arial"/>
              <a:ea typeface="Gadugi" panose="020B0502040204020203" pitchFamily="34" charset="0"/>
              <a:cs typeface="Arial"/>
            </a:rPr>
            <a:pPr algn="l"/>
            <a:t>11%</a:t>
          </a:fld>
          <a:endParaRPr lang="en-NG" sz="2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12</xdr:col>
      <xdr:colOff>73463</xdr:colOff>
      <xdr:row>27</xdr:row>
      <xdr:rowOff>118202</xdr:rowOff>
    </xdr:from>
    <xdr:to>
      <xdr:col>12</xdr:col>
      <xdr:colOff>497020</xdr:colOff>
      <xdr:row>28</xdr:row>
      <xdr:rowOff>102518</xdr:rowOff>
    </xdr:to>
    <xdr:sp macro="" textlink="'Pivot table'!AR8">
      <xdr:nvSpPr>
        <xdr:cNvPr id="147" name="TextBox 146">
          <a:extLst>
            <a:ext uri="{FF2B5EF4-FFF2-40B4-BE49-F238E27FC236}">
              <a16:creationId xmlns:a16="http://schemas.microsoft.com/office/drawing/2014/main" id="{CAED5329-311D-594A-1F95-11E8A34082A2}"/>
            </a:ext>
          </a:extLst>
        </xdr:cNvPr>
        <xdr:cNvSpPr txBox="1"/>
      </xdr:nvSpPr>
      <xdr:spPr>
        <a:xfrm>
          <a:off x="7372138" y="5230717"/>
          <a:ext cx="423557" cy="173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4E99584-7374-4AD6-BEA1-E3EDF02C97EB}" type="TxLink">
            <a:rPr lang="en-US" sz="700" b="0" i="0" u="none" strike="noStrike">
              <a:solidFill>
                <a:schemeClr val="bg1"/>
              </a:solidFill>
              <a:latin typeface="Arial"/>
              <a:ea typeface="Gadugi" panose="020B0502040204020203" pitchFamily="34" charset="0"/>
              <a:cs typeface="Arial"/>
            </a:rPr>
            <a:pPr algn="l"/>
            <a:t>14%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6</xdr:col>
      <xdr:colOff>367000</xdr:colOff>
      <xdr:row>29</xdr:row>
      <xdr:rowOff>92959</xdr:rowOff>
    </xdr:from>
    <xdr:to>
      <xdr:col>7</xdr:col>
      <xdr:colOff>179154</xdr:colOff>
      <xdr:row>30</xdr:row>
      <xdr:rowOff>77273</xdr:rowOff>
    </xdr:to>
    <xdr:sp macro="" textlink="'Pivot table'!AR3">
      <xdr:nvSpPr>
        <xdr:cNvPr id="148" name="TextBox 147">
          <a:extLst>
            <a:ext uri="{FF2B5EF4-FFF2-40B4-BE49-F238E27FC236}">
              <a16:creationId xmlns:a16="http://schemas.microsoft.com/office/drawing/2014/main" id="{346131C0-6BD7-F146-D7C4-68343EB293AC}"/>
            </a:ext>
          </a:extLst>
        </xdr:cNvPr>
        <xdr:cNvSpPr txBox="1"/>
      </xdr:nvSpPr>
      <xdr:spPr>
        <a:xfrm>
          <a:off x="3998406" y="5559912"/>
          <a:ext cx="417389" cy="172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7D602E-0F55-495F-A4C1-E44B8FD4F337}" type="TxLink">
            <a:rPr lang="en-US" sz="700" b="0" i="0" u="none" strike="noStrike">
              <a:solidFill>
                <a:schemeClr val="bg1"/>
              </a:solidFill>
              <a:latin typeface="Arial"/>
              <a:ea typeface="Gadugi" panose="020B0502040204020203" pitchFamily="34" charset="0"/>
              <a:cs typeface="Arial"/>
            </a:rPr>
            <a:pPr algn="l"/>
            <a:t>23%</a:t>
          </a:fld>
          <a:endParaRPr lang="en-NG" sz="2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6</xdr:col>
      <xdr:colOff>60399</xdr:colOff>
      <xdr:row>9</xdr:row>
      <xdr:rowOff>89466</xdr:rowOff>
    </xdr:from>
    <xdr:to>
      <xdr:col>6</xdr:col>
      <xdr:colOff>482959</xdr:colOff>
      <xdr:row>10</xdr:row>
      <xdr:rowOff>73781</xdr:rowOff>
    </xdr:to>
    <xdr:sp macro="" textlink="'Pivot table'!AR13">
      <xdr:nvSpPr>
        <xdr:cNvPr id="149" name="TextBox 148">
          <a:extLst>
            <a:ext uri="{FF2B5EF4-FFF2-40B4-BE49-F238E27FC236}">
              <a16:creationId xmlns:a16="http://schemas.microsoft.com/office/drawing/2014/main" id="{6F130A9C-A2CC-3678-38BC-B0810DB4C767}"/>
            </a:ext>
          </a:extLst>
        </xdr:cNvPr>
        <xdr:cNvSpPr txBox="1"/>
      </xdr:nvSpPr>
      <xdr:spPr>
        <a:xfrm>
          <a:off x="3722829" y="1779818"/>
          <a:ext cx="422560" cy="172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797894C-6D58-4A70-8561-674E2AF15135}" type="TxLink">
            <a:rPr lang="en-US" sz="700" b="0" i="0" u="none" strike="noStrike">
              <a:solidFill>
                <a:schemeClr val="bg1"/>
              </a:solidFill>
              <a:latin typeface="Arial"/>
              <a:ea typeface="Gadugi" panose="020B0502040204020203" pitchFamily="34" charset="0"/>
              <a:cs typeface="Arial"/>
            </a:rPr>
            <a:pPr algn="l"/>
            <a:t>20%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486172</xdr:colOff>
      <xdr:row>4</xdr:row>
      <xdr:rowOff>119062</xdr:rowOff>
    </xdr:from>
    <xdr:to>
      <xdr:col>14</xdr:col>
      <xdr:colOff>138923</xdr:colOff>
      <xdr:row>8</xdr:row>
      <xdr:rowOff>148830</xdr:rowOff>
    </xdr:to>
    <xdr:grpSp>
      <xdr:nvGrpSpPr>
        <xdr:cNvPr id="173" name="Group 172">
          <a:extLst>
            <a:ext uri="{FF2B5EF4-FFF2-40B4-BE49-F238E27FC236}">
              <a16:creationId xmlns:a16="http://schemas.microsoft.com/office/drawing/2014/main" id="{B00B00C5-4788-106F-6151-A956B11E5005}"/>
            </a:ext>
          </a:extLst>
        </xdr:cNvPr>
        <xdr:cNvGrpSpPr/>
      </xdr:nvGrpSpPr>
      <xdr:grpSpPr>
        <a:xfrm rot="1241610">
          <a:off x="8354219" y="873125"/>
          <a:ext cx="257985" cy="783830"/>
          <a:chOff x="8778899" y="763983"/>
          <a:chExt cx="226329" cy="598188"/>
        </a:xfrm>
        <a:solidFill>
          <a:schemeClr val="bg2">
            <a:lumMod val="10000"/>
          </a:schemeClr>
        </a:solidFill>
      </xdr:grpSpPr>
      <xdr:cxnSp macro="">
        <xdr:nvCxnSpPr>
          <xdr:cNvPr id="174" name="Straight Connector 173">
            <a:extLst>
              <a:ext uri="{FF2B5EF4-FFF2-40B4-BE49-F238E27FC236}">
                <a16:creationId xmlns:a16="http://schemas.microsoft.com/office/drawing/2014/main" id="{813C0CC3-1655-C036-E7CF-7D6ABAE35AB6}"/>
              </a:ext>
            </a:extLst>
          </xdr:cNvPr>
          <xdr:cNvCxnSpPr>
            <a:cxnSpLocks/>
          </xdr:cNvCxnSpPr>
        </xdr:nvCxnSpPr>
        <xdr:spPr>
          <a:xfrm flipH="1">
            <a:off x="8882513" y="984742"/>
            <a:ext cx="3134" cy="377429"/>
          </a:xfrm>
          <a:prstGeom prst="line">
            <a:avLst/>
          </a:prstGeom>
          <a:grpFill/>
          <a:ln w="952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5" name="Oval 174">
            <a:extLst>
              <a:ext uri="{FF2B5EF4-FFF2-40B4-BE49-F238E27FC236}">
                <a16:creationId xmlns:a16="http://schemas.microsoft.com/office/drawing/2014/main" id="{C2B2A683-170E-60F0-D75B-A8C47CD47DBD}"/>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13</xdr:col>
      <xdr:colOff>530830</xdr:colOff>
      <xdr:row>7</xdr:row>
      <xdr:rowOff>72422</xdr:rowOff>
    </xdr:from>
    <xdr:to>
      <xdr:col>15</xdr:col>
      <xdr:colOff>104191</xdr:colOff>
      <xdr:row>8</xdr:row>
      <xdr:rowOff>141891</xdr:rowOff>
    </xdr:to>
    <xdr:grpSp>
      <xdr:nvGrpSpPr>
        <xdr:cNvPr id="176" name="Group 175">
          <a:extLst>
            <a:ext uri="{FF2B5EF4-FFF2-40B4-BE49-F238E27FC236}">
              <a16:creationId xmlns:a16="http://schemas.microsoft.com/office/drawing/2014/main" id="{1495E4F6-772A-DB09-0352-4F014CB0CB4C}"/>
            </a:ext>
          </a:extLst>
        </xdr:cNvPr>
        <xdr:cNvGrpSpPr/>
      </xdr:nvGrpSpPr>
      <xdr:grpSpPr>
        <a:xfrm rot="3568174">
          <a:off x="8661799" y="1129109"/>
          <a:ext cx="257985" cy="783830"/>
          <a:chOff x="8778899" y="763983"/>
          <a:chExt cx="226329" cy="598188"/>
        </a:xfrm>
        <a:solidFill>
          <a:schemeClr val="bg2">
            <a:lumMod val="10000"/>
          </a:schemeClr>
        </a:solidFill>
      </xdr:grpSpPr>
      <xdr:cxnSp macro="">
        <xdr:nvCxnSpPr>
          <xdr:cNvPr id="177" name="Straight Connector 176">
            <a:extLst>
              <a:ext uri="{FF2B5EF4-FFF2-40B4-BE49-F238E27FC236}">
                <a16:creationId xmlns:a16="http://schemas.microsoft.com/office/drawing/2014/main" id="{618B3660-1B20-0484-3BB9-4EB2C1C8D90B}"/>
              </a:ext>
            </a:extLst>
          </xdr:cNvPr>
          <xdr:cNvCxnSpPr>
            <a:cxnSpLocks/>
          </xdr:cNvCxnSpPr>
        </xdr:nvCxnSpPr>
        <xdr:spPr>
          <a:xfrm flipH="1">
            <a:off x="8882513" y="984742"/>
            <a:ext cx="3134" cy="377429"/>
          </a:xfrm>
          <a:prstGeom prst="line">
            <a:avLst/>
          </a:prstGeom>
          <a:grpFill/>
          <a:ln w="952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8" name="Oval 177">
            <a:extLst>
              <a:ext uri="{FF2B5EF4-FFF2-40B4-BE49-F238E27FC236}">
                <a16:creationId xmlns:a16="http://schemas.microsoft.com/office/drawing/2014/main" id="{B36D80C5-A911-9F6C-554D-3E98F2C4EB7D}"/>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13</xdr:col>
      <xdr:colOff>558608</xdr:colOff>
      <xdr:row>9</xdr:row>
      <xdr:rowOff>80358</xdr:rowOff>
    </xdr:from>
    <xdr:to>
      <xdr:col>15</xdr:col>
      <xdr:colOff>131970</xdr:colOff>
      <xdr:row>10</xdr:row>
      <xdr:rowOff>149828</xdr:rowOff>
    </xdr:to>
    <xdr:grpSp>
      <xdr:nvGrpSpPr>
        <xdr:cNvPr id="179" name="Group 178">
          <a:extLst>
            <a:ext uri="{FF2B5EF4-FFF2-40B4-BE49-F238E27FC236}">
              <a16:creationId xmlns:a16="http://schemas.microsoft.com/office/drawing/2014/main" id="{949A8FBB-8F7F-A9C7-EA8F-1E0DD21837ED}"/>
            </a:ext>
          </a:extLst>
        </xdr:cNvPr>
        <xdr:cNvGrpSpPr/>
      </xdr:nvGrpSpPr>
      <xdr:grpSpPr>
        <a:xfrm rot="6207601">
          <a:off x="8689578" y="1514076"/>
          <a:ext cx="257985" cy="783831"/>
          <a:chOff x="8778899" y="763983"/>
          <a:chExt cx="226329" cy="598189"/>
        </a:xfrm>
        <a:solidFill>
          <a:schemeClr val="bg2">
            <a:lumMod val="10000"/>
          </a:schemeClr>
        </a:solidFill>
      </xdr:grpSpPr>
      <xdr:cxnSp macro="">
        <xdr:nvCxnSpPr>
          <xdr:cNvPr id="180" name="Straight Connector 179">
            <a:extLst>
              <a:ext uri="{FF2B5EF4-FFF2-40B4-BE49-F238E27FC236}">
                <a16:creationId xmlns:a16="http://schemas.microsoft.com/office/drawing/2014/main" id="{E6CAB968-881A-E57A-F07F-E46C7367D2DF}"/>
              </a:ext>
            </a:extLst>
          </xdr:cNvPr>
          <xdr:cNvCxnSpPr>
            <a:cxnSpLocks/>
          </xdr:cNvCxnSpPr>
        </xdr:nvCxnSpPr>
        <xdr:spPr>
          <a:xfrm flipH="1">
            <a:off x="8882514" y="984743"/>
            <a:ext cx="3134" cy="377429"/>
          </a:xfrm>
          <a:prstGeom prst="line">
            <a:avLst/>
          </a:prstGeom>
          <a:grpFill/>
          <a:ln w="952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1" name="Oval 180">
            <a:extLst>
              <a:ext uri="{FF2B5EF4-FFF2-40B4-BE49-F238E27FC236}">
                <a16:creationId xmlns:a16="http://schemas.microsoft.com/office/drawing/2014/main" id="{34F3F631-DAA2-AF74-F052-0CF2DC623765}"/>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13</xdr:col>
      <xdr:colOff>572491</xdr:colOff>
      <xdr:row>9</xdr:row>
      <xdr:rowOff>149820</xdr:rowOff>
    </xdr:from>
    <xdr:to>
      <xdr:col>14</xdr:col>
      <xdr:colOff>225242</xdr:colOff>
      <xdr:row>13</xdr:row>
      <xdr:rowOff>175618</xdr:rowOff>
    </xdr:to>
    <xdr:grpSp>
      <xdr:nvGrpSpPr>
        <xdr:cNvPr id="182" name="Group 181">
          <a:extLst>
            <a:ext uri="{FF2B5EF4-FFF2-40B4-BE49-F238E27FC236}">
              <a16:creationId xmlns:a16="http://schemas.microsoft.com/office/drawing/2014/main" id="{D4E94C31-72EA-1F0C-90F0-7651AC052B61}"/>
            </a:ext>
          </a:extLst>
        </xdr:cNvPr>
        <xdr:cNvGrpSpPr/>
      </xdr:nvGrpSpPr>
      <xdr:grpSpPr>
        <a:xfrm rot="8620541">
          <a:off x="8440538" y="1846461"/>
          <a:ext cx="257985" cy="779860"/>
          <a:chOff x="8778899" y="763983"/>
          <a:chExt cx="226329" cy="598188"/>
        </a:xfrm>
        <a:solidFill>
          <a:schemeClr val="bg2">
            <a:lumMod val="10000"/>
          </a:schemeClr>
        </a:solidFill>
      </xdr:grpSpPr>
      <xdr:cxnSp macro="">
        <xdr:nvCxnSpPr>
          <xdr:cNvPr id="183" name="Straight Connector 182">
            <a:extLst>
              <a:ext uri="{FF2B5EF4-FFF2-40B4-BE49-F238E27FC236}">
                <a16:creationId xmlns:a16="http://schemas.microsoft.com/office/drawing/2014/main" id="{FE16E405-E4C2-F290-24A3-B1670E71A735}"/>
              </a:ext>
            </a:extLst>
          </xdr:cNvPr>
          <xdr:cNvCxnSpPr>
            <a:cxnSpLocks/>
          </xdr:cNvCxnSpPr>
        </xdr:nvCxnSpPr>
        <xdr:spPr>
          <a:xfrm flipH="1">
            <a:off x="8882514" y="984742"/>
            <a:ext cx="3134" cy="37742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Oval 183">
            <a:extLst>
              <a:ext uri="{FF2B5EF4-FFF2-40B4-BE49-F238E27FC236}">
                <a16:creationId xmlns:a16="http://schemas.microsoft.com/office/drawing/2014/main" id="{0A346866-2EC7-5B1D-278E-168FBA6E04D9}"/>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10</xdr:col>
      <xdr:colOff>545704</xdr:colOff>
      <xdr:row>4</xdr:row>
      <xdr:rowOff>139305</xdr:rowOff>
    </xdr:from>
    <xdr:to>
      <xdr:col>12</xdr:col>
      <xdr:colOff>361110</xdr:colOff>
      <xdr:row>6</xdr:row>
      <xdr:rowOff>39687</xdr:rowOff>
    </xdr:to>
    <xdr:grpSp>
      <xdr:nvGrpSpPr>
        <xdr:cNvPr id="189" name="Group 188">
          <a:extLst>
            <a:ext uri="{FF2B5EF4-FFF2-40B4-BE49-F238E27FC236}">
              <a16:creationId xmlns:a16="http://schemas.microsoft.com/office/drawing/2014/main" id="{94A7778A-C87B-713F-7F59-E73B182F6892}"/>
            </a:ext>
          </a:extLst>
        </xdr:cNvPr>
        <xdr:cNvGrpSpPr/>
      </xdr:nvGrpSpPr>
      <xdr:grpSpPr>
        <a:xfrm>
          <a:off x="6598048" y="893368"/>
          <a:ext cx="1025875" cy="277413"/>
          <a:chOff x="6598048" y="893368"/>
          <a:chExt cx="1025875" cy="277413"/>
        </a:xfrm>
      </xdr:grpSpPr>
      <xdr:sp macro="" textlink="'Pivot table'!AP19">
        <xdr:nvSpPr>
          <xdr:cNvPr id="185" name="TextBox 184">
            <a:extLst>
              <a:ext uri="{FF2B5EF4-FFF2-40B4-BE49-F238E27FC236}">
                <a16:creationId xmlns:a16="http://schemas.microsoft.com/office/drawing/2014/main" id="{58BF63EA-1C0F-BCD3-92F2-0C4C360744CB}"/>
              </a:ext>
            </a:extLst>
          </xdr:cNvPr>
          <xdr:cNvSpPr txBox="1"/>
        </xdr:nvSpPr>
        <xdr:spPr>
          <a:xfrm>
            <a:off x="6637734" y="893368"/>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2DD790-DD89-4C92-B081-5133C34FC9CA}" type="TxLink">
              <a:rPr lang="en-US" sz="700" b="0" i="0" u="none" strike="noStrike">
                <a:solidFill>
                  <a:schemeClr val="bg1"/>
                </a:solidFill>
                <a:latin typeface="Arial"/>
                <a:ea typeface="Gadugi" panose="020B0502040204020203" pitchFamily="34" charset="0"/>
                <a:cs typeface="Arial"/>
              </a:rPr>
              <a:pPr algn="l"/>
              <a:t>Company Website</a:t>
            </a:fld>
            <a:endParaRPr lang="en-NG" sz="500">
              <a:solidFill>
                <a:schemeClr val="bg1"/>
              </a:solidFill>
              <a:latin typeface="Franklin Gothic Medium" panose="020B0603020102020204" pitchFamily="34" charset="0"/>
              <a:ea typeface="Gadugi" panose="020B0502040204020203" pitchFamily="34" charset="0"/>
            </a:endParaRPr>
          </a:p>
        </xdr:txBody>
      </xdr:sp>
      <xdr:sp macro="" textlink="'Pivot table'!AQ19">
        <xdr:nvSpPr>
          <xdr:cNvPr id="186" name="TextBox 185">
            <a:extLst>
              <a:ext uri="{FF2B5EF4-FFF2-40B4-BE49-F238E27FC236}">
                <a16:creationId xmlns:a16="http://schemas.microsoft.com/office/drawing/2014/main" id="{B1E30E35-9BEE-8207-0070-57EDA30F0106}"/>
              </a:ext>
            </a:extLst>
          </xdr:cNvPr>
          <xdr:cNvSpPr txBox="1"/>
        </xdr:nvSpPr>
        <xdr:spPr>
          <a:xfrm>
            <a:off x="6598048" y="1002509"/>
            <a:ext cx="496093" cy="16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F8B7747-0EE6-408B-B82A-DCFB56E79F99}" type="TxLink">
              <a:rPr lang="en-US" sz="700" b="0" i="0" u="none" strike="noStrike">
                <a:solidFill>
                  <a:schemeClr val="bg1"/>
                </a:solidFill>
                <a:latin typeface="Arial"/>
                <a:ea typeface="Gadugi" panose="020B0502040204020203" pitchFamily="34" charset="0"/>
                <a:cs typeface="Arial"/>
              </a:rPr>
              <a:pPr algn="l"/>
              <a:t> 1,225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12</xdr:col>
      <xdr:colOff>386953</xdr:colOff>
      <xdr:row>5</xdr:row>
      <xdr:rowOff>129385</xdr:rowOff>
    </xdr:from>
    <xdr:to>
      <xdr:col>13</xdr:col>
      <xdr:colOff>277812</xdr:colOff>
      <xdr:row>6</xdr:row>
      <xdr:rowOff>109141</xdr:rowOff>
    </xdr:to>
    <xdr:sp macro="" textlink="'Pivot table'!AR19">
      <xdr:nvSpPr>
        <xdr:cNvPr id="187" name="TextBox 186">
          <a:extLst>
            <a:ext uri="{FF2B5EF4-FFF2-40B4-BE49-F238E27FC236}">
              <a16:creationId xmlns:a16="http://schemas.microsoft.com/office/drawing/2014/main" id="{866B0957-6D2D-BC1E-C5F6-FD862EBC735A}"/>
            </a:ext>
          </a:extLst>
        </xdr:cNvPr>
        <xdr:cNvSpPr txBox="1"/>
      </xdr:nvSpPr>
      <xdr:spPr>
        <a:xfrm>
          <a:off x="7649766" y="1071963"/>
          <a:ext cx="496093" cy="16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5472CC7-C288-43E5-B434-E9A98E8665B8}" type="TxLink">
            <a:rPr lang="en-US" sz="800" b="0" i="0" u="none" strike="noStrike">
              <a:solidFill>
                <a:srgbClr val="FFFFFF"/>
              </a:solidFill>
              <a:latin typeface="Franklin Gothic Book"/>
              <a:ea typeface="Gadugi" panose="020B0502040204020203" pitchFamily="34" charset="0"/>
              <a:cs typeface="Arial"/>
            </a:rPr>
            <a:pPr algn="l"/>
            <a:t>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539354</xdr:colOff>
      <xdr:row>5</xdr:row>
      <xdr:rowOff>3973</xdr:rowOff>
    </xdr:from>
    <xdr:to>
      <xdr:col>14</xdr:col>
      <xdr:colOff>430213</xdr:colOff>
      <xdr:row>5</xdr:row>
      <xdr:rowOff>172245</xdr:rowOff>
    </xdr:to>
    <xdr:sp macro="" textlink="'Pivot table'!AR20">
      <xdr:nvSpPr>
        <xdr:cNvPr id="190" name="TextBox 189">
          <a:extLst>
            <a:ext uri="{FF2B5EF4-FFF2-40B4-BE49-F238E27FC236}">
              <a16:creationId xmlns:a16="http://schemas.microsoft.com/office/drawing/2014/main" id="{6B764B6A-DCEC-465D-94EB-679633215C86}"/>
            </a:ext>
          </a:extLst>
        </xdr:cNvPr>
        <xdr:cNvSpPr txBox="1"/>
      </xdr:nvSpPr>
      <xdr:spPr>
        <a:xfrm>
          <a:off x="8407401" y="946551"/>
          <a:ext cx="496093" cy="16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0AB4A56-957D-4D75-804D-1611634D684F}" type="TxLink">
            <a:rPr lang="en-US" sz="800" b="0" i="0" u="none" strike="noStrike">
              <a:solidFill>
                <a:srgbClr val="FFFFFF"/>
              </a:solidFill>
              <a:latin typeface="Franklin Gothic Book"/>
              <a:ea typeface="Gadugi" panose="020B0502040204020203" pitchFamily="34" charset="0"/>
              <a:cs typeface="Arial"/>
            </a:rPr>
            <a:pPr algn="l"/>
            <a:t>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14</xdr:col>
      <xdr:colOff>297657</xdr:colOff>
      <xdr:row>4</xdr:row>
      <xdr:rowOff>99618</xdr:rowOff>
    </xdr:from>
    <xdr:to>
      <xdr:col>16</xdr:col>
      <xdr:colOff>73377</xdr:colOff>
      <xdr:row>6</xdr:row>
      <xdr:rowOff>19842</xdr:rowOff>
    </xdr:to>
    <xdr:grpSp>
      <xdr:nvGrpSpPr>
        <xdr:cNvPr id="191" name="Group 190">
          <a:extLst>
            <a:ext uri="{FF2B5EF4-FFF2-40B4-BE49-F238E27FC236}">
              <a16:creationId xmlns:a16="http://schemas.microsoft.com/office/drawing/2014/main" id="{3B909848-ADF3-6FE4-7DC4-4816825D63A3}"/>
            </a:ext>
          </a:extLst>
        </xdr:cNvPr>
        <xdr:cNvGrpSpPr/>
      </xdr:nvGrpSpPr>
      <xdr:grpSpPr>
        <a:xfrm>
          <a:off x="8770938" y="853681"/>
          <a:ext cx="986189" cy="297255"/>
          <a:chOff x="6707188" y="913212"/>
          <a:chExt cx="986189" cy="297255"/>
        </a:xfrm>
      </xdr:grpSpPr>
      <xdr:sp macro="" textlink="'Pivot table'!AP20">
        <xdr:nvSpPr>
          <xdr:cNvPr id="192" name="TextBox 191">
            <a:extLst>
              <a:ext uri="{FF2B5EF4-FFF2-40B4-BE49-F238E27FC236}">
                <a16:creationId xmlns:a16="http://schemas.microsoft.com/office/drawing/2014/main" id="{7E9C7519-AA11-24E6-DC64-3E0F9F3CDDF0}"/>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8E824A-9D20-4215-9BEF-4D2044EF22A7}" type="TxLink">
              <a:rPr lang="en-US" sz="700" b="0" i="0" u="none" strike="noStrike">
                <a:solidFill>
                  <a:srgbClr val="FFFFFF"/>
                </a:solidFill>
                <a:latin typeface="Franklin Gothic Book"/>
                <a:ea typeface="Gadugi" panose="020B0502040204020203" pitchFamily="34" charset="0"/>
                <a:cs typeface="Arial"/>
              </a:rPr>
              <a:pPr algn="l"/>
              <a:t>Facebook Page</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20">
        <xdr:nvSpPr>
          <xdr:cNvPr id="193" name="TextBox 192">
            <a:extLst>
              <a:ext uri="{FF2B5EF4-FFF2-40B4-BE49-F238E27FC236}">
                <a16:creationId xmlns:a16="http://schemas.microsoft.com/office/drawing/2014/main" id="{F2566EE6-4B59-EC22-51B6-EABCC1A9AE93}"/>
              </a:ext>
            </a:extLst>
          </xdr:cNvPr>
          <xdr:cNvSpPr txBox="1"/>
        </xdr:nvSpPr>
        <xdr:spPr>
          <a:xfrm>
            <a:off x="6717109" y="1031874"/>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BD1923-B573-4E5E-BA92-C60D7ED4CA9C}" type="TxLink">
              <a:rPr lang="en-US" sz="700" b="0" i="0" u="none" strike="noStrike">
                <a:solidFill>
                  <a:srgbClr val="FFFFFF"/>
                </a:solidFill>
                <a:latin typeface="Franklin Gothic Book"/>
                <a:ea typeface="Gadugi" panose="020B0502040204020203" pitchFamily="34" charset="0"/>
                <a:cs typeface="Arial"/>
              </a:rPr>
              <a:pPr algn="l"/>
              <a:t> 28,379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14</xdr:col>
      <xdr:colOff>380604</xdr:colOff>
      <xdr:row>7</xdr:row>
      <xdr:rowOff>3973</xdr:rowOff>
    </xdr:from>
    <xdr:to>
      <xdr:col>15</xdr:col>
      <xdr:colOff>271462</xdr:colOff>
      <xdr:row>7</xdr:row>
      <xdr:rowOff>172245</xdr:rowOff>
    </xdr:to>
    <xdr:sp macro="" textlink="'Pivot table'!AR21">
      <xdr:nvSpPr>
        <xdr:cNvPr id="194" name="TextBox 193">
          <a:extLst>
            <a:ext uri="{FF2B5EF4-FFF2-40B4-BE49-F238E27FC236}">
              <a16:creationId xmlns:a16="http://schemas.microsoft.com/office/drawing/2014/main" id="{10D61A44-3D02-6425-0FCF-2ADD328CD6C1}"/>
            </a:ext>
          </a:extLst>
        </xdr:cNvPr>
        <xdr:cNvSpPr txBox="1"/>
      </xdr:nvSpPr>
      <xdr:spPr>
        <a:xfrm>
          <a:off x="8853885" y="1323582"/>
          <a:ext cx="496093" cy="16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E730336-6F8E-4E9B-94A8-FE850839DD71}" type="TxLink">
            <a:rPr lang="en-US" sz="800" b="0" i="0" u="none" strike="noStrike">
              <a:solidFill>
                <a:srgbClr val="FFFFFF"/>
              </a:solidFill>
              <a:latin typeface="Franklin Gothic Book"/>
              <a:ea typeface="Gadugi" panose="020B0502040204020203" pitchFamily="34" charset="0"/>
              <a:cs typeface="Arial"/>
            </a:rPr>
            <a:pPr algn="l"/>
            <a:t>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15</xdr:col>
      <xdr:colOff>178593</xdr:colOff>
      <xdr:row>6</xdr:row>
      <xdr:rowOff>109541</xdr:rowOff>
    </xdr:from>
    <xdr:to>
      <xdr:col>16</xdr:col>
      <xdr:colOff>569471</xdr:colOff>
      <xdr:row>8</xdr:row>
      <xdr:rowOff>19844</xdr:rowOff>
    </xdr:to>
    <xdr:grpSp>
      <xdr:nvGrpSpPr>
        <xdr:cNvPr id="195" name="Group 194">
          <a:extLst>
            <a:ext uri="{FF2B5EF4-FFF2-40B4-BE49-F238E27FC236}">
              <a16:creationId xmlns:a16="http://schemas.microsoft.com/office/drawing/2014/main" id="{785C3EE1-2779-A5A5-D7AD-197E15E37C31}"/>
            </a:ext>
          </a:extLst>
        </xdr:cNvPr>
        <xdr:cNvGrpSpPr/>
      </xdr:nvGrpSpPr>
      <xdr:grpSpPr>
        <a:xfrm>
          <a:off x="9257109" y="1240635"/>
          <a:ext cx="996112" cy="287334"/>
          <a:chOff x="6697265" y="913212"/>
          <a:chExt cx="996112" cy="287334"/>
        </a:xfrm>
      </xdr:grpSpPr>
      <xdr:sp macro="" textlink="'Pivot table'!AP21">
        <xdr:nvSpPr>
          <xdr:cNvPr id="196" name="TextBox 195">
            <a:extLst>
              <a:ext uri="{FF2B5EF4-FFF2-40B4-BE49-F238E27FC236}">
                <a16:creationId xmlns:a16="http://schemas.microsoft.com/office/drawing/2014/main" id="{85F69044-28CC-92F1-216B-CE3FD031745A}"/>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84D9035-6E2A-41CF-ABE5-BC6E0AA20E7D}" type="TxLink">
              <a:rPr lang="en-US" sz="700" b="0" i="0" u="none" strike="noStrike">
                <a:solidFill>
                  <a:srgbClr val="FFFFFF"/>
                </a:solidFill>
                <a:latin typeface="Franklin Gothic Book"/>
                <a:ea typeface="Gadugi" panose="020B0502040204020203" pitchFamily="34" charset="0"/>
                <a:cs typeface="Arial"/>
              </a:rPr>
              <a:pPr algn="l"/>
              <a:t>Google Ad</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21">
        <xdr:nvSpPr>
          <xdr:cNvPr id="197" name="TextBox 196">
            <a:extLst>
              <a:ext uri="{FF2B5EF4-FFF2-40B4-BE49-F238E27FC236}">
                <a16:creationId xmlns:a16="http://schemas.microsoft.com/office/drawing/2014/main" id="{E882523A-38CB-72B5-6F70-C108637C3C8F}"/>
              </a:ext>
            </a:extLst>
          </xdr:cNvPr>
          <xdr:cNvSpPr txBox="1"/>
        </xdr:nvSpPr>
        <xdr:spPr>
          <a:xfrm>
            <a:off x="6697265"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B52F1DB-9856-4E33-8807-BD85001EE5A7}" type="TxLink">
              <a:rPr lang="en-US" sz="700" b="0" i="0" u="none" strike="noStrike">
                <a:solidFill>
                  <a:srgbClr val="FFFFFF"/>
                </a:solidFill>
                <a:latin typeface="Franklin Gothic Book"/>
                <a:ea typeface="Gadugi" panose="020B0502040204020203" pitchFamily="34" charset="0"/>
                <a:cs typeface="Arial"/>
              </a:rPr>
              <a:pPr algn="l"/>
              <a:t> 27,919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15</xdr:col>
      <xdr:colOff>128985</xdr:colOff>
      <xdr:row>9</xdr:row>
      <xdr:rowOff>89697</xdr:rowOff>
    </xdr:from>
    <xdr:to>
      <xdr:col>16</xdr:col>
      <xdr:colOff>509940</xdr:colOff>
      <xdr:row>11</xdr:row>
      <xdr:rowOff>0</xdr:rowOff>
    </xdr:to>
    <xdr:grpSp>
      <xdr:nvGrpSpPr>
        <xdr:cNvPr id="198" name="Group 197">
          <a:extLst>
            <a:ext uri="{FF2B5EF4-FFF2-40B4-BE49-F238E27FC236}">
              <a16:creationId xmlns:a16="http://schemas.microsoft.com/office/drawing/2014/main" id="{6B960104-476F-F7DD-85B0-06997F358FDC}"/>
            </a:ext>
          </a:extLst>
        </xdr:cNvPr>
        <xdr:cNvGrpSpPr/>
      </xdr:nvGrpSpPr>
      <xdr:grpSpPr>
        <a:xfrm>
          <a:off x="9207501" y="1786338"/>
          <a:ext cx="986189" cy="287334"/>
          <a:chOff x="6707188" y="913212"/>
          <a:chExt cx="986189" cy="287334"/>
        </a:xfrm>
      </xdr:grpSpPr>
      <xdr:sp macro="" textlink="'Pivot table'!AP22">
        <xdr:nvSpPr>
          <xdr:cNvPr id="199" name="TextBox 198">
            <a:extLst>
              <a:ext uri="{FF2B5EF4-FFF2-40B4-BE49-F238E27FC236}">
                <a16:creationId xmlns:a16="http://schemas.microsoft.com/office/drawing/2014/main" id="{73AABCC9-4086-5C3B-2DF9-CC775BD9FC77}"/>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A2895B2-37D0-4D77-BB78-49EE6B83B3D0}" type="TxLink">
              <a:rPr lang="en-US" sz="700" b="0" i="0" u="none" strike="noStrike">
                <a:solidFill>
                  <a:srgbClr val="FFFFFF"/>
                </a:solidFill>
                <a:latin typeface="Franklin Gothic Book"/>
                <a:ea typeface="Gadugi" panose="020B0502040204020203" pitchFamily="34" charset="0"/>
                <a:cs typeface="Arial"/>
              </a:rPr>
              <a:pPr algn="l"/>
              <a:t>Television Ad</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22">
        <xdr:nvSpPr>
          <xdr:cNvPr id="200" name="TextBox 199">
            <a:extLst>
              <a:ext uri="{FF2B5EF4-FFF2-40B4-BE49-F238E27FC236}">
                <a16:creationId xmlns:a16="http://schemas.microsoft.com/office/drawing/2014/main" id="{F1AF24EB-7D3C-4FE7-1883-A18AF9592E2B}"/>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ABAF6CB-C0EE-491D-826B-F23C3B678AAA}" type="TxLink">
              <a:rPr lang="en-US" sz="700" b="0" i="0" u="none" strike="noStrike">
                <a:solidFill>
                  <a:srgbClr val="FFFFFF"/>
                </a:solidFill>
                <a:latin typeface="Franklin Gothic Book"/>
                <a:ea typeface="Gadugi" panose="020B0502040204020203" pitchFamily="34" charset="0"/>
                <a:cs typeface="Arial"/>
              </a:rPr>
              <a:pPr algn="l"/>
              <a:t> 31,528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14</xdr:col>
      <xdr:colOff>459978</xdr:colOff>
      <xdr:row>9</xdr:row>
      <xdr:rowOff>172645</xdr:rowOff>
    </xdr:from>
    <xdr:to>
      <xdr:col>15</xdr:col>
      <xdr:colOff>218280</xdr:colOff>
      <xdr:row>10</xdr:row>
      <xdr:rowOff>158750</xdr:rowOff>
    </xdr:to>
    <xdr:sp macro="" textlink="'Pivot table'!AR22">
      <xdr:nvSpPr>
        <xdr:cNvPr id="201" name="TextBox 200">
          <a:extLst>
            <a:ext uri="{FF2B5EF4-FFF2-40B4-BE49-F238E27FC236}">
              <a16:creationId xmlns:a16="http://schemas.microsoft.com/office/drawing/2014/main" id="{A95A1FAF-9F76-EA5E-CB4C-9571DCAA1C31}"/>
            </a:ext>
          </a:extLst>
        </xdr:cNvPr>
        <xdr:cNvSpPr txBox="1"/>
      </xdr:nvSpPr>
      <xdr:spPr>
        <a:xfrm>
          <a:off x="8933259" y="1869286"/>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0E7F5EF-574F-48F5-A86D-E4C02E6E7436}" type="TxLink">
            <a:rPr lang="en-US" sz="700" b="0" i="0" u="none" strike="noStrike">
              <a:solidFill>
                <a:srgbClr val="FFFFFF"/>
              </a:solidFill>
              <a:latin typeface="Franklin Gothic Book"/>
              <a:ea typeface="Gadugi" panose="020B0502040204020203" pitchFamily="34" charset="0"/>
              <a:cs typeface="Arial"/>
            </a:rPr>
            <a:pPr algn="l"/>
            <a:t>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14</xdr:col>
      <xdr:colOff>317501</xdr:colOff>
      <xdr:row>12</xdr:row>
      <xdr:rowOff>50010</xdr:rowOff>
    </xdr:from>
    <xdr:to>
      <xdr:col>16</xdr:col>
      <xdr:colOff>93221</xdr:colOff>
      <xdr:row>13</xdr:row>
      <xdr:rowOff>148829</xdr:rowOff>
    </xdr:to>
    <xdr:grpSp>
      <xdr:nvGrpSpPr>
        <xdr:cNvPr id="202" name="Group 201">
          <a:extLst>
            <a:ext uri="{FF2B5EF4-FFF2-40B4-BE49-F238E27FC236}">
              <a16:creationId xmlns:a16="http://schemas.microsoft.com/office/drawing/2014/main" id="{4D852D89-A055-4D93-BC1D-A4C5DBDC271A}"/>
            </a:ext>
          </a:extLst>
        </xdr:cNvPr>
        <xdr:cNvGrpSpPr/>
      </xdr:nvGrpSpPr>
      <xdr:grpSpPr>
        <a:xfrm>
          <a:off x="8790782" y="2312198"/>
          <a:ext cx="986189" cy="287334"/>
          <a:chOff x="6707188" y="913212"/>
          <a:chExt cx="986189" cy="287334"/>
        </a:xfrm>
      </xdr:grpSpPr>
      <xdr:sp macro="" textlink="'Pivot table'!AP23">
        <xdr:nvSpPr>
          <xdr:cNvPr id="203" name="TextBox 202">
            <a:extLst>
              <a:ext uri="{FF2B5EF4-FFF2-40B4-BE49-F238E27FC236}">
                <a16:creationId xmlns:a16="http://schemas.microsoft.com/office/drawing/2014/main" id="{3A077F68-68B8-EDD6-1EFB-40F5C73F9EC3}"/>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BBA1CC8-3D79-419D-B6DD-19684F29B779}" type="TxLink">
              <a:rPr lang="en-US" sz="700" b="0" i="0" u="none" strike="noStrike">
                <a:solidFill>
                  <a:srgbClr val="FFFFFF"/>
                </a:solidFill>
                <a:latin typeface="Franklin Gothic Book"/>
                <a:ea typeface="Gadugi" panose="020B0502040204020203" pitchFamily="34" charset="0"/>
                <a:cs typeface="Arial"/>
              </a:rPr>
              <a:pPr algn="l"/>
              <a:t>Youtube Channel</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23">
        <xdr:nvSpPr>
          <xdr:cNvPr id="204" name="TextBox 203">
            <a:extLst>
              <a:ext uri="{FF2B5EF4-FFF2-40B4-BE49-F238E27FC236}">
                <a16:creationId xmlns:a16="http://schemas.microsoft.com/office/drawing/2014/main" id="{7C60665E-4B9C-62EE-1DCE-24C70F3D682A}"/>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9123D37-8860-4CF0-91BD-9752F52F5F8F}" type="TxLink">
              <a:rPr lang="en-US" sz="700" b="0" i="0" u="none" strike="noStrike">
                <a:solidFill>
                  <a:srgbClr val="FFFFFF"/>
                </a:solidFill>
                <a:latin typeface="Franklin Gothic Book"/>
                <a:ea typeface="Gadugi" panose="020B0502040204020203" pitchFamily="34" charset="0"/>
                <a:cs typeface="Arial"/>
              </a:rPr>
              <a:pPr algn="l"/>
              <a:t> 28,491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14</xdr:col>
      <xdr:colOff>82946</xdr:colOff>
      <xdr:row>12</xdr:row>
      <xdr:rowOff>73427</xdr:rowOff>
    </xdr:from>
    <xdr:to>
      <xdr:col>14</xdr:col>
      <xdr:colOff>446483</xdr:colOff>
      <xdr:row>13</xdr:row>
      <xdr:rowOff>59532</xdr:rowOff>
    </xdr:to>
    <xdr:sp macro="" textlink="'Pivot table'!AR23">
      <xdr:nvSpPr>
        <xdr:cNvPr id="205" name="TextBox 204">
          <a:extLst>
            <a:ext uri="{FF2B5EF4-FFF2-40B4-BE49-F238E27FC236}">
              <a16:creationId xmlns:a16="http://schemas.microsoft.com/office/drawing/2014/main" id="{FF954E01-6526-47FE-EB7E-011C81D7AF9E}"/>
            </a:ext>
          </a:extLst>
        </xdr:cNvPr>
        <xdr:cNvSpPr txBox="1"/>
      </xdr:nvSpPr>
      <xdr:spPr>
        <a:xfrm>
          <a:off x="8556227" y="2335615"/>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8FDEAA7-8917-4DED-A055-332E7117EF09}" type="TxLink">
            <a:rPr lang="en-US" sz="700" b="0" i="0" u="none" strike="noStrike">
              <a:solidFill>
                <a:srgbClr val="FFFFFF"/>
              </a:solidFill>
              <a:latin typeface="Franklin Gothic Book"/>
              <a:ea typeface="Gadugi" panose="020B0502040204020203" pitchFamily="34" charset="0"/>
              <a:cs typeface="Arial"/>
            </a:rPr>
            <a:pPr algn="l"/>
            <a:t>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17</xdr:col>
      <xdr:colOff>39691</xdr:colOff>
      <xdr:row>14</xdr:row>
      <xdr:rowOff>129386</xdr:rowOff>
    </xdr:from>
    <xdr:to>
      <xdr:col>18</xdr:col>
      <xdr:colOff>188515</xdr:colOff>
      <xdr:row>16</xdr:row>
      <xdr:rowOff>89297</xdr:rowOff>
    </xdr:to>
    <xdr:grpSp>
      <xdr:nvGrpSpPr>
        <xdr:cNvPr id="206" name="Group 205">
          <a:extLst>
            <a:ext uri="{FF2B5EF4-FFF2-40B4-BE49-F238E27FC236}">
              <a16:creationId xmlns:a16="http://schemas.microsoft.com/office/drawing/2014/main" id="{05E70EBB-A1A5-622E-E6DC-478A522572D9}"/>
            </a:ext>
          </a:extLst>
        </xdr:cNvPr>
        <xdr:cNvGrpSpPr/>
      </xdr:nvGrpSpPr>
      <xdr:grpSpPr>
        <a:xfrm>
          <a:off x="10328675" y="2768605"/>
          <a:ext cx="754059" cy="336942"/>
          <a:chOff x="6707188" y="913212"/>
          <a:chExt cx="986189" cy="287334"/>
        </a:xfrm>
      </xdr:grpSpPr>
      <xdr:sp macro="" textlink="'Pivot table'!AP17">
        <xdr:nvSpPr>
          <xdr:cNvPr id="207" name="TextBox 206">
            <a:extLst>
              <a:ext uri="{FF2B5EF4-FFF2-40B4-BE49-F238E27FC236}">
                <a16:creationId xmlns:a16="http://schemas.microsoft.com/office/drawing/2014/main" id="{530C2A4D-07D2-5A34-F85F-AA16B6E096DB}"/>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0443FE0-4BD5-4B0E-A2D1-8668E58ACA0E}" type="TxLink">
              <a:rPr lang="en-US" sz="700" b="0" i="0" u="none" strike="noStrike">
                <a:solidFill>
                  <a:srgbClr val="FFFFFF"/>
                </a:solidFill>
                <a:latin typeface="Franklin Gothic Book"/>
                <a:ea typeface="Gadugi" panose="020B0502040204020203" pitchFamily="34" charset="0"/>
                <a:cs typeface="Arial"/>
              </a:rPr>
              <a:pPr algn="l"/>
              <a:t>Asset sale</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17">
        <xdr:nvSpPr>
          <xdr:cNvPr id="208" name="TextBox 207">
            <a:extLst>
              <a:ext uri="{FF2B5EF4-FFF2-40B4-BE49-F238E27FC236}">
                <a16:creationId xmlns:a16="http://schemas.microsoft.com/office/drawing/2014/main" id="{50D3BE76-237C-FB04-4046-D757D4A19B4F}"/>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396BB45-EF0E-4ECF-B038-48C6232B70DB}" type="TxLink">
              <a:rPr lang="en-US" sz="700" b="0" i="0" u="none" strike="noStrike">
                <a:solidFill>
                  <a:srgbClr val="FFFFFF"/>
                </a:solidFill>
                <a:latin typeface="Franklin Gothic Book"/>
                <a:ea typeface="Gadugi" panose="020B0502040204020203" pitchFamily="34" charset="0"/>
                <a:cs typeface="Arial"/>
              </a:rPr>
              <a:pPr algn="l"/>
              <a:t> 77,422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15</xdr:col>
      <xdr:colOff>480225</xdr:colOff>
      <xdr:row>14</xdr:row>
      <xdr:rowOff>142866</xdr:rowOff>
    </xdr:from>
    <xdr:to>
      <xdr:col>17</xdr:col>
      <xdr:colOff>49617</xdr:colOff>
      <xdr:row>16</xdr:row>
      <xdr:rowOff>23820</xdr:rowOff>
    </xdr:to>
    <xdr:grpSp>
      <xdr:nvGrpSpPr>
        <xdr:cNvPr id="209" name="Group 208">
          <a:extLst>
            <a:ext uri="{FF2B5EF4-FFF2-40B4-BE49-F238E27FC236}">
              <a16:creationId xmlns:a16="http://schemas.microsoft.com/office/drawing/2014/main" id="{1998E19D-FAE8-1781-51FF-42032D36DC4A}"/>
            </a:ext>
          </a:extLst>
        </xdr:cNvPr>
        <xdr:cNvGrpSpPr/>
      </xdr:nvGrpSpPr>
      <xdr:grpSpPr>
        <a:xfrm rot="5400000">
          <a:off x="9819678" y="2521148"/>
          <a:ext cx="257985" cy="779860"/>
          <a:chOff x="8778899" y="763983"/>
          <a:chExt cx="226329" cy="598188"/>
        </a:xfrm>
        <a:solidFill>
          <a:schemeClr val="bg2">
            <a:lumMod val="10000"/>
          </a:schemeClr>
        </a:solidFill>
      </xdr:grpSpPr>
      <xdr:cxnSp macro="">
        <xdr:nvCxnSpPr>
          <xdr:cNvPr id="210" name="Straight Connector 209">
            <a:extLst>
              <a:ext uri="{FF2B5EF4-FFF2-40B4-BE49-F238E27FC236}">
                <a16:creationId xmlns:a16="http://schemas.microsoft.com/office/drawing/2014/main" id="{3397FF13-37BD-F0F8-7ACD-8401989756C1}"/>
              </a:ext>
            </a:extLst>
          </xdr:cNvPr>
          <xdr:cNvCxnSpPr>
            <a:cxnSpLocks/>
          </xdr:cNvCxnSpPr>
        </xdr:nvCxnSpPr>
        <xdr:spPr>
          <a:xfrm flipH="1">
            <a:off x="8882514" y="984742"/>
            <a:ext cx="3134" cy="37742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1" name="Oval 210">
            <a:extLst>
              <a:ext uri="{FF2B5EF4-FFF2-40B4-BE49-F238E27FC236}">
                <a16:creationId xmlns:a16="http://schemas.microsoft.com/office/drawing/2014/main" id="{8840C1FC-BA0D-51BC-7D57-A3079CE5E933}"/>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16</xdr:col>
      <xdr:colOff>321071</xdr:colOff>
      <xdr:row>14</xdr:row>
      <xdr:rowOff>172646</xdr:rowOff>
    </xdr:from>
    <xdr:to>
      <xdr:col>17</xdr:col>
      <xdr:colOff>79374</xdr:colOff>
      <xdr:row>15</xdr:row>
      <xdr:rowOff>158751</xdr:rowOff>
    </xdr:to>
    <xdr:sp macro="" textlink="'Pivot table'!AR17">
      <xdr:nvSpPr>
        <xdr:cNvPr id="212" name="TextBox 211">
          <a:extLst>
            <a:ext uri="{FF2B5EF4-FFF2-40B4-BE49-F238E27FC236}">
              <a16:creationId xmlns:a16="http://schemas.microsoft.com/office/drawing/2014/main" id="{39304562-1BA1-1AAC-7065-1CB8638B0D38}"/>
            </a:ext>
          </a:extLst>
        </xdr:cNvPr>
        <xdr:cNvSpPr txBox="1"/>
      </xdr:nvSpPr>
      <xdr:spPr>
        <a:xfrm>
          <a:off x="10004821" y="2811865"/>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68BA5A3-4437-4CC1-89D8-5BA04D878704}" type="TxLink">
            <a:rPr lang="en-US" sz="700" b="0" i="0" u="none" strike="noStrike">
              <a:solidFill>
                <a:srgbClr val="FFFFFF"/>
              </a:solidFill>
              <a:latin typeface="Franklin Gothic Book"/>
              <a:ea typeface="Gadugi" panose="020B0502040204020203" pitchFamily="34" charset="0"/>
              <a:cs typeface="Arial"/>
            </a:rPr>
            <a:pPr algn="l"/>
            <a:t>10%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14</xdr:col>
      <xdr:colOff>595219</xdr:colOff>
      <xdr:row>22</xdr:row>
      <xdr:rowOff>85618</xdr:rowOff>
    </xdr:from>
    <xdr:to>
      <xdr:col>15</xdr:col>
      <xdr:colOff>595115</xdr:colOff>
      <xdr:row>23</xdr:row>
      <xdr:rowOff>155088</xdr:rowOff>
    </xdr:to>
    <xdr:grpSp>
      <xdr:nvGrpSpPr>
        <xdr:cNvPr id="213" name="Group 212">
          <a:extLst>
            <a:ext uri="{FF2B5EF4-FFF2-40B4-BE49-F238E27FC236}">
              <a16:creationId xmlns:a16="http://schemas.microsoft.com/office/drawing/2014/main" id="{6B1640C5-A0EE-7C29-1307-6249EE9574E6}"/>
            </a:ext>
          </a:extLst>
        </xdr:cNvPr>
        <xdr:cNvGrpSpPr/>
      </xdr:nvGrpSpPr>
      <xdr:grpSpPr>
        <a:xfrm rot="18603423">
          <a:off x="9242073" y="4059389"/>
          <a:ext cx="257985" cy="605131"/>
          <a:chOff x="8778899" y="763983"/>
          <a:chExt cx="226329" cy="464163"/>
        </a:xfrm>
        <a:solidFill>
          <a:schemeClr val="bg2">
            <a:lumMod val="10000"/>
          </a:schemeClr>
        </a:solidFill>
      </xdr:grpSpPr>
      <xdr:cxnSp macro="">
        <xdr:nvCxnSpPr>
          <xdr:cNvPr id="214" name="Straight Connector 213">
            <a:extLst>
              <a:ext uri="{FF2B5EF4-FFF2-40B4-BE49-F238E27FC236}">
                <a16:creationId xmlns:a16="http://schemas.microsoft.com/office/drawing/2014/main" id="{4DE8C253-6E0E-ECF0-6FAA-F01BCDBDB422}"/>
              </a:ext>
            </a:extLst>
          </xdr:cNvPr>
          <xdr:cNvCxnSpPr>
            <a:cxnSpLocks/>
          </xdr:cNvCxnSpPr>
        </xdr:nvCxnSpPr>
        <xdr:spPr>
          <a:xfrm rot="21293166" flipH="1">
            <a:off x="8872976" y="985237"/>
            <a:ext cx="25104" cy="24290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5" name="Oval 214">
            <a:extLst>
              <a:ext uri="{FF2B5EF4-FFF2-40B4-BE49-F238E27FC236}">
                <a16:creationId xmlns:a16="http://schemas.microsoft.com/office/drawing/2014/main" id="{FB2B051C-C868-66C9-3A72-385BD2BBE0F1}"/>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16</xdr:col>
      <xdr:colOff>238033</xdr:colOff>
      <xdr:row>23</xdr:row>
      <xdr:rowOff>16166</xdr:rowOff>
    </xdr:from>
    <xdr:to>
      <xdr:col>17</xdr:col>
      <xdr:colOff>237930</xdr:colOff>
      <xdr:row>24</xdr:row>
      <xdr:rowOff>85635</xdr:rowOff>
    </xdr:to>
    <xdr:grpSp>
      <xdr:nvGrpSpPr>
        <xdr:cNvPr id="217" name="Group 216">
          <a:extLst>
            <a:ext uri="{FF2B5EF4-FFF2-40B4-BE49-F238E27FC236}">
              <a16:creationId xmlns:a16="http://schemas.microsoft.com/office/drawing/2014/main" id="{A4E5FC4A-C7CB-10DB-7C1F-3E1D378F24FE}"/>
            </a:ext>
          </a:extLst>
        </xdr:cNvPr>
        <xdr:cNvGrpSpPr/>
      </xdr:nvGrpSpPr>
      <xdr:grpSpPr>
        <a:xfrm rot="3944758">
          <a:off x="10095356" y="4178452"/>
          <a:ext cx="257985" cy="605131"/>
          <a:chOff x="8778899" y="763983"/>
          <a:chExt cx="226329" cy="464163"/>
        </a:xfrm>
        <a:solidFill>
          <a:schemeClr val="bg2">
            <a:lumMod val="10000"/>
          </a:schemeClr>
        </a:solidFill>
      </xdr:grpSpPr>
      <xdr:cxnSp macro="">
        <xdr:nvCxnSpPr>
          <xdr:cNvPr id="218" name="Straight Connector 217">
            <a:extLst>
              <a:ext uri="{FF2B5EF4-FFF2-40B4-BE49-F238E27FC236}">
                <a16:creationId xmlns:a16="http://schemas.microsoft.com/office/drawing/2014/main" id="{0868AC19-CA07-658E-87C3-B3EEA0542A35}"/>
              </a:ext>
            </a:extLst>
          </xdr:cNvPr>
          <xdr:cNvCxnSpPr>
            <a:cxnSpLocks/>
          </xdr:cNvCxnSpPr>
        </xdr:nvCxnSpPr>
        <xdr:spPr>
          <a:xfrm rot="21293166" flipH="1">
            <a:off x="8872976" y="985237"/>
            <a:ext cx="25104" cy="24290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9" name="Oval 218">
            <a:extLst>
              <a:ext uri="{FF2B5EF4-FFF2-40B4-BE49-F238E27FC236}">
                <a16:creationId xmlns:a16="http://schemas.microsoft.com/office/drawing/2014/main" id="{61FE518C-E4D3-C91E-BAE3-D1CABDD1B4D5}"/>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12</xdr:col>
      <xdr:colOff>449230</xdr:colOff>
      <xdr:row>27</xdr:row>
      <xdr:rowOff>89480</xdr:rowOff>
    </xdr:from>
    <xdr:to>
      <xdr:col>13</xdr:col>
      <xdr:colOff>572043</xdr:colOff>
      <xdr:row>29</xdr:row>
      <xdr:rowOff>9909</xdr:rowOff>
    </xdr:to>
    <xdr:grpSp>
      <xdr:nvGrpSpPr>
        <xdr:cNvPr id="226" name="Group 225">
          <a:extLst>
            <a:ext uri="{FF2B5EF4-FFF2-40B4-BE49-F238E27FC236}">
              <a16:creationId xmlns:a16="http://schemas.microsoft.com/office/drawing/2014/main" id="{C2AE9424-FD7B-BAC4-C686-BC24136838CB}"/>
            </a:ext>
          </a:extLst>
        </xdr:cNvPr>
        <xdr:cNvGrpSpPr/>
      </xdr:nvGrpSpPr>
      <xdr:grpSpPr>
        <a:xfrm rot="6182970">
          <a:off x="7927337" y="4964108"/>
          <a:ext cx="297460" cy="728047"/>
          <a:chOff x="8767518" y="763983"/>
          <a:chExt cx="260959" cy="546223"/>
        </a:xfrm>
        <a:solidFill>
          <a:schemeClr val="bg2">
            <a:lumMod val="10000"/>
          </a:schemeClr>
        </a:solidFill>
      </xdr:grpSpPr>
      <xdr:cxnSp macro="">
        <xdr:nvCxnSpPr>
          <xdr:cNvPr id="227" name="Straight Connector 226">
            <a:extLst>
              <a:ext uri="{FF2B5EF4-FFF2-40B4-BE49-F238E27FC236}">
                <a16:creationId xmlns:a16="http://schemas.microsoft.com/office/drawing/2014/main" id="{99CEF944-D960-944B-013A-68B7C7820A17}"/>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8" name="Oval 227">
            <a:extLst>
              <a:ext uri="{FF2B5EF4-FFF2-40B4-BE49-F238E27FC236}">
                <a16:creationId xmlns:a16="http://schemas.microsoft.com/office/drawing/2014/main" id="{8A09A4B4-7C8F-9799-A944-E985A8087517}"/>
              </a:ext>
            </a:extLst>
          </xdr:cNvPr>
          <xdr:cNvSpPr/>
        </xdr:nvSpPr>
        <xdr:spPr>
          <a:xfrm>
            <a:off x="8778897"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12</xdr:col>
      <xdr:colOff>455293</xdr:colOff>
      <xdr:row>28</xdr:row>
      <xdr:rowOff>98391</xdr:rowOff>
    </xdr:from>
    <xdr:to>
      <xdr:col>13</xdr:col>
      <xdr:colOff>147519</xdr:colOff>
      <xdr:row>32</xdr:row>
      <xdr:rowOff>99292</xdr:rowOff>
    </xdr:to>
    <xdr:grpSp>
      <xdr:nvGrpSpPr>
        <xdr:cNvPr id="229" name="Group 228">
          <a:extLst>
            <a:ext uri="{FF2B5EF4-FFF2-40B4-BE49-F238E27FC236}">
              <a16:creationId xmlns:a16="http://schemas.microsoft.com/office/drawing/2014/main" id="{676CD7FF-8135-576D-F267-3E777BB41446}"/>
            </a:ext>
          </a:extLst>
        </xdr:cNvPr>
        <xdr:cNvGrpSpPr/>
      </xdr:nvGrpSpPr>
      <xdr:grpSpPr>
        <a:xfrm rot="8363238">
          <a:off x="7718106" y="5376829"/>
          <a:ext cx="297460" cy="754963"/>
          <a:chOff x="8767518" y="812656"/>
          <a:chExt cx="260959" cy="497550"/>
        </a:xfrm>
        <a:solidFill>
          <a:schemeClr val="bg2">
            <a:lumMod val="10000"/>
          </a:schemeClr>
        </a:solidFill>
      </xdr:grpSpPr>
      <xdr:cxnSp macro="">
        <xdr:nvCxnSpPr>
          <xdr:cNvPr id="230" name="Straight Connector 229">
            <a:extLst>
              <a:ext uri="{FF2B5EF4-FFF2-40B4-BE49-F238E27FC236}">
                <a16:creationId xmlns:a16="http://schemas.microsoft.com/office/drawing/2014/main" id="{612F9141-096C-93AD-9124-4C5EBEFD719C}"/>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1" name="Oval 230">
            <a:extLst>
              <a:ext uri="{FF2B5EF4-FFF2-40B4-BE49-F238E27FC236}">
                <a16:creationId xmlns:a16="http://schemas.microsoft.com/office/drawing/2014/main" id="{88BF16B0-B248-6BD5-3889-499D66DE5B7C}"/>
              </a:ext>
            </a:extLst>
          </xdr:cNvPr>
          <xdr:cNvSpPr/>
        </xdr:nvSpPr>
        <xdr:spPr>
          <a:xfrm>
            <a:off x="8778898" y="812656"/>
            <a:ext cx="224641" cy="17848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5</xdr:col>
      <xdr:colOff>260845</xdr:colOff>
      <xdr:row>6</xdr:row>
      <xdr:rowOff>47840</xdr:rowOff>
    </xdr:from>
    <xdr:to>
      <xdr:col>5</xdr:col>
      <xdr:colOff>558305</xdr:colOff>
      <xdr:row>9</xdr:row>
      <xdr:rowOff>185474</xdr:rowOff>
    </xdr:to>
    <xdr:grpSp>
      <xdr:nvGrpSpPr>
        <xdr:cNvPr id="232" name="Group 231">
          <a:extLst>
            <a:ext uri="{FF2B5EF4-FFF2-40B4-BE49-F238E27FC236}">
              <a16:creationId xmlns:a16="http://schemas.microsoft.com/office/drawing/2014/main" id="{D1F5F579-D80C-EA8D-BADE-11A113C3D34A}"/>
            </a:ext>
          </a:extLst>
        </xdr:cNvPr>
        <xdr:cNvGrpSpPr/>
      </xdr:nvGrpSpPr>
      <xdr:grpSpPr>
        <a:xfrm rot="19032834">
          <a:off x="3287017" y="1178934"/>
          <a:ext cx="297460" cy="703181"/>
          <a:chOff x="8767518" y="808392"/>
          <a:chExt cx="260959" cy="501814"/>
        </a:xfrm>
        <a:solidFill>
          <a:schemeClr val="bg2">
            <a:lumMod val="10000"/>
          </a:schemeClr>
        </a:solidFill>
      </xdr:grpSpPr>
      <xdr:cxnSp macro="">
        <xdr:nvCxnSpPr>
          <xdr:cNvPr id="233" name="Straight Connector 232">
            <a:extLst>
              <a:ext uri="{FF2B5EF4-FFF2-40B4-BE49-F238E27FC236}">
                <a16:creationId xmlns:a16="http://schemas.microsoft.com/office/drawing/2014/main" id="{9243E985-AB5D-0B96-5DA5-B13B724A5475}"/>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4" name="Oval 233">
            <a:extLst>
              <a:ext uri="{FF2B5EF4-FFF2-40B4-BE49-F238E27FC236}">
                <a16:creationId xmlns:a16="http://schemas.microsoft.com/office/drawing/2014/main" id="{9CB9F44B-6421-C3B0-2ED0-ABEFB72A44BE}"/>
              </a:ext>
            </a:extLst>
          </xdr:cNvPr>
          <xdr:cNvSpPr/>
        </xdr:nvSpPr>
        <xdr:spPr>
          <a:xfrm>
            <a:off x="8778898" y="808392"/>
            <a:ext cx="227550" cy="18275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15</xdr:col>
      <xdr:colOff>23414</xdr:colOff>
      <xdr:row>22</xdr:row>
      <xdr:rowOff>23817</xdr:rowOff>
    </xdr:from>
    <xdr:to>
      <xdr:col>15</xdr:col>
      <xdr:colOff>386951</xdr:colOff>
      <xdr:row>23</xdr:row>
      <xdr:rowOff>9922</xdr:rowOff>
    </xdr:to>
    <xdr:sp macro="" textlink="'Pivot table'!AR7">
      <xdr:nvSpPr>
        <xdr:cNvPr id="235" name="TextBox 234">
          <a:extLst>
            <a:ext uri="{FF2B5EF4-FFF2-40B4-BE49-F238E27FC236}">
              <a16:creationId xmlns:a16="http://schemas.microsoft.com/office/drawing/2014/main" id="{E406CDAB-2DF1-C18E-BCEB-31779EFE1C00}"/>
            </a:ext>
          </a:extLst>
        </xdr:cNvPr>
        <xdr:cNvSpPr txBox="1"/>
      </xdr:nvSpPr>
      <xdr:spPr>
        <a:xfrm>
          <a:off x="9101930" y="4171161"/>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C887122-7BB2-4EFF-B4A4-D49316C31948}" type="TxLink">
            <a:rPr lang="en-US" sz="700" b="0" i="0" u="none" strike="noStrike">
              <a:solidFill>
                <a:srgbClr val="FFFFFF"/>
              </a:solidFill>
              <a:latin typeface="Franklin Gothic Book"/>
              <a:ea typeface="Gadugi" panose="020B0502040204020203" pitchFamily="34" charset="0"/>
              <a:cs typeface="Arial"/>
            </a:rPr>
            <a:pPr algn="l"/>
            <a:t>10%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565550</xdr:colOff>
      <xdr:row>21</xdr:row>
      <xdr:rowOff>149229</xdr:rowOff>
    </xdr:from>
    <xdr:to>
      <xdr:col>15</xdr:col>
      <xdr:colOff>109140</xdr:colOff>
      <xdr:row>23</xdr:row>
      <xdr:rowOff>99218</xdr:rowOff>
    </xdr:to>
    <xdr:grpSp>
      <xdr:nvGrpSpPr>
        <xdr:cNvPr id="236" name="Group 235">
          <a:extLst>
            <a:ext uri="{FF2B5EF4-FFF2-40B4-BE49-F238E27FC236}">
              <a16:creationId xmlns:a16="http://schemas.microsoft.com/office/drawing/2014/main" id="{6D5D2A3C-0CA7-4520-361F-1B05EEE944C3}"/>
            </a:ext>
          </a:extLst>
        </xdr:cNvPr>
        <xdr:cNvGrpSpPr/>
      </xdr:nvGrpSpPr>
      <xdr:grpSpPr>
        <a:xfrm>
          <a:off x="8433597" y="4108057"/>
          <a:ext cx="754059" cy="327020"/>
          <a:chOff x="6707188" y="921673"/>
          <a:chExt cx="986189" cy="278873"/>
        </a:xfrm>
      </xdr:grpSpPr>
      <xdr:sp macro="" textlink="'Pivot table'!AP7">
        <xdr:nvSpPr>
          <xdr:cNvPr id="237" name="TextBox 236">
            <a:extLst>
              <a:ext uri="{FF2B5EF4-FFF2-40B4-BE49-F238E27FC236}">
                <a16:creationId xmlns:a16="http://schemas.microsoft.com/office/drawing/2014/main" id="{F19D9C8B-785D-F04A-F362-200E323DAA80}"/>
              </a:ext>
            </a:extLst>
          </xdr:cNvPr>
          <xdr:cNvSpPr txBox="1"/>
        </xdr:nvSpPr>
        <xdr:spPr>
          <a:xfrm>
            <a:off x="6707188" y="921673"/>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B5C7F8-12A3-4F4D-A55F-21B9B679ACAE}" type="TxLink">
              <a:rPr lang="en-US" sz="700" b="0" i="0" u="none" strike="noStrike">
                <a:solidFill>
                  <a:srgbClr val="FFFFFF"/>
                </a:solidFill>
                <a:latin typeface="Franklin Gothic Book"/>
                <a:ea typeface="Gadugi" panose="020B0502040204020203" pitchFamily="34" charset="0"/>
                <a:cs typeface="Arial"/>
              </a:rPr>
              <a:pPr algn="l"/>
              <a:t>Premium</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7">
        <xdr:nvSpPr>
          <xdr:cNvPr id="238" name="TextBox 237">
            <a:extLst>
              <a:ext uri="{FF2B5EF4-FFF2-40B4-BE49-F238E27FC236}">
                <a16:creationId xmlns:a16="http://schemas.microsoft.com/office/drawing/2014/main" id="{3DE59D43-449F-27D6-8945-82E2684F7DED}"/>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D154580-6EFC-4C39-856B-B17C5332B808}" type="TxLink">
              <a:rPr lang="en-US" sz="700" b="0" i="0" u="none" strike="noStrike">
                <a:solidFill>
                  <a:srgbClr val="FFFFFF"/>
                </a:solidFill>
                <a:latin typeface="Franklin Gothic Book"/>
                <a:ea typeface="Gadugi" panose="020B0502040204020203" pitchFamily="34" charset="0"/>
                <a:cs typeface="Arial"/>
              </a:rPr>
              <a:pPr algn="l"/>
              <a:t> 77,066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16</xdr:col>
      <xdr:colOff>519508</xdr:colOff>
      <xdr:row>22</xdr:row>
      <xdr:rowOff>172645</xdr:rowOff>
    </xdr:from>
    <xdr:to>
      <xdr:col>17</xdr:col>
      <xdr:colOff>277811</xdr:colOff>
      <xdr:row>23</xdr:row>
      <xdr:rowOff>158750</xdr:rowOff>
    </xdr:to>
    <xdr:sp macro="" textlink="'Pivot table'!AR8">
      <xdr:nvSpPr>
        <xdr:cNvPr id="239" name="TextBox 238">
          <a:extLst>
            <a:ext uri="{FF2B5EF4-FFF2-40B4-BE49-F238E27FC236}">
              <a16:creationId xmlns:a16="http://schemas.microsoft.com/office/drawing/2014/main" id="{B0C8AE7E-7EEC-79F7-A525-356CC21DF342}"/>
            </a:ext>
          </a:extLst>
        </xdr:cNvPr>
        <xdr:cNvSpPr txBox="1"/>
      </xdr:nvSpPr>
      <xdr:spPr>
        <a:xfrm>
          <a:off x="10203258" y="4319989"/>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46D237B-9E1E-4D52-AAB8-CEA9BD688677}" type="TxLink">
            <a:rPr lang="en-US" sz="700" b="0" i="0" u="none" strike="noStrike">
              <a:solidFill>
                <a:srgbClr val="FFFFFF"/>
              </a:solidFill>
              <a:latin typeface="Franklin Gothic Book"/>
              <a:ea typeface="Gadugi" panose="020B0502040204020203" pitchFamily="34" charset="0"/>
              <a:cs typeface="Arial"/>
            </a:rPr>
            <a:pPr algn="l"/>
            <a:t>14%</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17</xdr:col>
      <xdr:colOff>283066</xdr:colOff>
      <xdr:row>22</xdr:row>
      <xdr:rowOff>401</xdr:rowOff>
    </xdr:from>
    <xdr:to>
      <xdr:col>18</xdr:col>
      <xdr:colOff>456405</xdr:colOff>
      <xdr:row>23</xdr:row>
      <xdr:rowOff>138906</xdr:rowOff>
    </xdr:to>
    <xdr:grpSp>
      <xdr:nvGrpSpPr>
        <xdr:cNvPr id="240" name="Group 239">
          <a:extLst>
            <a:ext uri="{FF2B5EF4-FFF2-40B4-BE49-F238E27FC236}">
              <a16:creationId xmlns:a16="http://schemas.microsoft.com/office/drawing/2014/main" id="{A6A5FF19-93E1-00B0-171F-61D63AFFA662}"/>
            </a:ext>
          </a:extLst>
        </xdr:cNvPr>
        <xdr:cNvGrpSpPr/>
      </xdr:nvGrpSpPr>
      <xdr:grpSpPr>
        <a:xfrm>
          <a:off x="10572050" y="4147745"/>
          <a:ext cx="778574" cy="327020"/>
          <a:chOff x="6727031" y="921673"/>
          <a:chExt cx="1018251" cy="278873"/>
        </a:xfrm>
      </xdr:grpSpPr>
      <xdr:sp macro="" textlink="'Pivot table'!AP8">
        <xdr:nvSpPr>
          <xdr:cNvPr id="241" name="TextBox 240">
            <a:extLst>
              <a:ext uri="{FF2B5EF4-FFF2-40B4-BE49-F238E27FC236}">
                <a16:creationId xmlns:a16="http://schemas.microsoft.com/office/drawing/2014/main" id="{DCCA8DB1-96CF-0905-0A27-A358A6BEAB3B}"/>
              </a:ext>
            </a:extLst>
          </xdr:cNvPr>
          <xdr:cNvSpPr txBox="1"/>
        </xdr:nvSpPr>
        <xdr:spPr>
          <a:xfrm>
            <a:off x="6759093" y="921673"/>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AB2693D-4B66-40D4-95FE-24382E77F231}" type="TxLink">
              <a:rPr lang="en-US" sz="700" b="0" i="0" u="none" strike="noStrike">
                <a:solidFill>
                  <a:srgbClr val="FFFFFF"/>
                </a:solidFill>
                <a:latin typeface="Franklin Gothic Book"/>
                <a:ea typeface="Gadugi" panose="020B0502040204020203" pitchFamily="34" charset="0"/>
                <a:cs typeface="Arial"/>
              </a:rPr>
              <a:pPr algn="l"/>
              <a:t>Prime</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8">
        <xdr:nvSpPr>
          <xdr:cNvPr id="242" name="TextBox 241">
            <a:extLst>
              <a:ext uri="{FF2B5EF4-FFF2-40B4-BE49-F238E27FC236}">
                <a16:creationId xmlns:a16="http://schemas.microsoft.com/office/drawing/2014/main" id="{6E946603-39BA-0F4D-2DF6-9C312C47FB3D}"/>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500F872-356A-46EC-A4F3-70A51EF85912}" type="TxLink">
              <a:rPr lang="en-US" sz="700" b="0" i="0" u="none" strike="noStrike">
                <a:solidFill>
                  <a:srgbClr val="FFFFFF"/>
                </a:solidFill>
                <a:latin typeface="Franklin Gothic Book"/>
                <a:ea typeface="Gadugi" panose="020B0502040204020203" pitchFamily="34" charset="0"/>
                <a:cs typeface="Arial"/>
              </a:rPr>
              <a:pPr algn="l"/>
              <a:t> 105,533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11</xdr:col>
      <xdr:colOff>416723</xdr:colOff>
      <xdr:row>32</xdr:row>
      <xdr:rowOff>159152</xdr:rowOff>
    </xdr:from>
    <xdr:to>
      <xdr:col>12</xdr:col>
      <xdr:colOff>565547</xdr:colOff>
      <xdr:row>34</xdr:row>
      <xdr:rowOff>119063</xdr:rowOff>
    </xdr:to>
    <xdr:grpSp>
      <xdr:nvGrpSpPr>
        <xdr:cNvPr id="243" name="Group 242">
          <a:extLst>
            <a:ext uri="{FF2B5EF4-FFF2-40B4-BE49-F238E27FC236}">
              <a16:creationId xmlns:a16="http://schemas.microsoft.com/office/drawing/2014/main" id="{9855F718-27AB-CCCF-DF33-7791C5F5B4AE}"/>
            </a:ext>
          </a:extLst>
        </xdr:cNvPr>
        <xdr:cNvGrpSpPr/>
      </xdr:nvGrpSpPr>
      <xdr:grpSpPr>
        <a:xfrm>
          <a:off x="7074301" y="6191652"/>
          <a:ext cx="754059" cy="336942"/>
          <a:chOff x="6707188" y="913212"/>
          <a:chExt cx="986189" cy="287334"/>
        </a:xfrm>
      </xdr:grpSpPr>
      <xdr:sp macro="" textlink="'Pivot table'!AP9">
        <xdr:nvSpPr>
          <xdr:cNvPr id="244" name="TextBox 243">
            <a:extLst>
              <a:ext uri="{FF2B5EF4-FFF2-40B4-BE49-F238E27FC236}">
                <a16:creationId xmlns:a16="http://schemas.microsoft.com/office/drawing/2014/main" id="{AA5F4CF2-757D-EC23-122F-7A1F77589192}"/>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02CB9D-3494-4A44-83F5-C061D6A813AD}" type="TxLink">
              <a:rPr lang="en-US" sz="700" b="0" i="0" u="none" strike="noStrike">
                <a:solidFill>
                  <a:srgbClr val="FFFFFF"/>
                </a:solidFill>
                <a:latin typeface="Franklin Gothic Book"/>
                <a:ea typeface="Gadugi" panose="020B0502040204020203" pitchFamily="34" charset="0"/>
                <a:cs typeface="Arial"/>
              </a:rPr>
              <a:pPr algn="l"/>
              <a:t>Renting</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9">
        <xdr:nvSpPr>
          <xdr:cNvPr id="245" name="TextBox 244">
            <a:extLst>
              <a:ext uri="{FF2B5EF4-FFF2-40B4-BE49-F238E27FC236}">
                <a16:creationId xmlns:a16="http://schemas.microsoft.com/office/drawing/2014/main" id="{5F08DA85-59EE-0C6A-8A6F-128658A1C2EF}"/>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24B0A81-413E-42A2-BAA7-2B7F97C4B8C5}" type="TxLink">
              <a:rPr lang="en-US" sz="700" b="0" i="0" u="none" strike="noStrike">
                <a:solidFill>
                  <a:srgbClr val="FFFFFF"/>
                </a:solidFill>
                <a:latin typeface="Franklin Gothic Book"/>
                <a:ea typeface="Gadugi" panose="020B0502040204020203" pitchFamily="34" charset="0"/>
                <a:cs typeface="Arial"/>
              </a:rPr>
              <a:pPr algn="l"/>
              <a:t> 61,204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13</xdr:col>
      <xdr:colOff>261539</xdr:colOff>
      <xdr:row>27</xdr:row>
      <xdr:rowOff>182567</xdr:rowOff>
    </xdr:from>
    <xdr:to>
      <xdr:col>14</xdr:col>
      <xdr:colOff>19842</xdr:colOff>
      <xdr:row>28</xdr:row>
      <xdr:rowOff>168671</xdr:rowOff>
    </xdr:to>
    <xdr:sp macro="" textlink="'Pivot table'!AR10">
      <xdr:nvSpPr>
        <xdr:cNvPr id="247" name="TextBox 246">
          <a:extLst>
            <a:ext uri="{FF2B5EF4-FFF2-40B4-BE49-F238E27FC236}">
              <a16:creationId xmlns:a16="http://schemas.microsoft.com/office/drawing/2014/main" id="{C13C824D-10F0-6D0E-AA71-12EEF8B31128}"/>
            </a:ext>
          </a:extLst>
        </xdr:cNvPr>
        <xdr:cNvSpPr txBox="1"/>
      </xdr:nvSpPr>
      <xdr:spPr>
        <a:xfrm>
          <a:off x="8129586" y="5272489"/>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33311AA-5CF6-4C41-A542-B95F08CFA344}" type="TxLink">
            <a:rPr lang="en-US" sz="700" b="0" i="0" u="none" strike="noStrike">
              <a:solidFill>
                <a:srgbClr val="FFFFFF"/>
              </a:solidFill>
              <a:latin typeface="Franklin Gothic Book"/>
              <a:ea typeface="Gadugi" panose="020B0502040204020203" pitchFamily="34" charset="0"/>
              <a:cs typeface="Arial"/>
            </a:rPr>
            <a:pPr algn="l"/>
            <a:t>7%</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386956</xdr:colOff>
      <xdr:row>29</xdr:row>
      <xdr:rowOff>10323</xdr:rowOff>
    </xdr:from>
    <xdr:to>
      <xdr:col>14</xdr:col>
      <xdr:colOff>535781</xdr:colOff>
      <xdr:row>30</xdr:row>
      <xdr:rowOff>158749</xdr:rowOff>
    </xdr:to>
    <xdr:grpSp>
      <xdr:nvGrpSpPr>
        <xdr:cNvPr id="248" name="Group 247">
          <a:extLst>
            <a:ext uri="{FF2B5EF4-FFF2-40B4-BE49-F238E27FC236}">
              <a16:creationId xmlns:a16="http://schemas.microsoft.com/office/drawing/2014/main" id="{A02598CF-B348-8E49-E445-F4E9F6C84D4F}"/>
            </a:ext>
          </a:extLst>
        </xdr:cNvPr>
        <xdr:cNvGrpSpPr/>
      </xdr:nvGrpSpPr>
      <xdr:grpSpPr>
        <a:xfrm>
          <a:off x="8255003" y="5477276"/>
          <a:ext cx="754059" cy="336942"/>
          <a:chOff x="6707188" y="913212"/>
          <a:chExt cx="986189" cy="287334"/>
        </a:xfrm>
      </xdr:grpSpPr>
      <xdr:sp macro="" textlink="'Pivot table'!AP10">
        <xdr:nvSpPr>
          <xdr:cNvPr id="249" name="TextBox 248">
            <a:extLst>
              <a:ext uri="{FF2B5EF4-FFF2-40B4-BE49-F238E27FC236}">
                <a16:creationId xmlns:a16="http://schemas.microsoft.com/office/drawing/2014/main" id="{DE9203CA-0B59-230F-6496-236AD698B1DB}"/>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70804A-D2D2-4325-9C7E-5BCF5F3FDA00}" type="TxLink">
              <a:rPr lang="en-US" sz="700" b="0" i="0" u="none" strike="noStrike">
                <a:solidFill>
                  <a:srgbClr val="FFFFFF"/>
                </a:solidFill>
                <a:latin typeface="Franklin Gothic Book"/>
                <a:ea typeface="Gadugi" panose="020B0502040204020203" pitchFamily="34" charset="0"/>
                <a:cs typeface="Arial"/>
              </a:rPr>
              <a:pPr algn="l"/>
              <a:t>Equipments</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10">
        <xdr:nvSpPr>
          <xdr:cNvPr id="250" name="TextBox 249">
            <a:extLst>
              <a:ext uri="{FF2B5EF4-FFF2-40B4-BE49-F238E27FC236}">
                <a16:creationId xmlns:a16="http://schemas.microsoft.com/office/drawing/2014/main" id="{671C93F6-40EA-C49E-C120-63BAA2530FE2}"/>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4B1BA5C-8633-4E45-BD01-BC81C1B58314}" type="TxLink">
              <a:rPr lang="en-US" sz="700" b="0" i="0" u="none" strike="noStrike">
                <a:solidFill>
                  <a:srgbClr val="FFFFFF"/>
                </a:solidFill>
                <a:latin typeface="Franklin Gothic Book"/>
                <a:ea typeface="Gadugi" panose="020B0502040204020203" pitchFamily="34" charset="0"/>
                <a:cs typeface="Arial"/>
              </a:rPr>
              <a:pPr algn="l"/>
              <a:t> 57,444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13</xdr:col>
      <xdr:colOff>19847</xdr:colOff>
      <xdr:row>31</xdr:row>
      <xdr:rowOff>178995</xdr:rowOff>
    </xdr:from>
    <xdr:to>
      <xdr:col>14</xdr:col>
      <xdr:colOff>168672</xdr:colOff>
      <xdr:row>33</xdr:row>
      <xdr:rowOff>138905</xdr:rowOff>
    </xdr:to>
    <xdr:grpSp>
      <xdr:nvGrpSpPr>
        <xdr:cNvPr id="251" name="Group 250">
          <a:extLst>
            <a:ext uri="{FF2B5EF4-FFF2-40B4-BE49-F238E27FC236}">
              <a16:creationId xmlns:a16="http://schemas.microsoft.com/office/drawing/2014/main" id="{A3348A82-A4EE-4740-C3DA-C8424265E112}"/>
            </a:ext>
          </a:extLst>
        </xdr:cNvPr>
        <xdr:cNvGrpSpPr/>
      </xdr:nvGrpSpPr>
      <xdr:grpSpPr>
        <a:xfrm>
          <a:off x="7887894" y="6022979"/>
          <a:ext cx="754059" cy="336942"/>
          <a:chOff x="6707188" y="913212"/>
          <a:chExt cx="986189" cy="287334"/>
        </a:xfrm>
      </xdr:grpSpPr>
      <xdr:sp macro="" textlink="'Pivot table'!AP11">
        <xdr:nvSpPr>
          <xdr:cNvPr id="252" name="TextBox 251">
            <a:extLst>
              <a:ext uri="{FF2B5EF4-FFF2-40B4-BE49-F238E27FC236}">
                <a16:creationId xmlns:a16="http://schemas.microsoft.com/office/drawing/2014/main" id="{E763DF0F-5212-FD01-FACB-25EF4AC40B2E}"/>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23713F6-9D0D-4C55-9853-6B6CBDAA5AAC}" type="TxLink">
              <a:rPr lang="en-US" sz="700" b="0" i="0" u="none" strike="noStrike">
                <a:solidFill>
                  <a:srgbClr val="FFFFFF"/>
                </a:solidFill>
                <a:latin typeface="Franklin Gothic Book"/>
                <a:ea typeface="Gadugi" panose="020B0502040204020203" pitchFamily="34" charset="0"/>
                <a:cs typeface="Arial"/>
              </a:rPr>
              <a:pPr algn="l"/>
              <a:t>Lands</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11">
        <xdr:nvSpPr>
          <xdr:cNvPr id="253" name="TextBox 252">
            <a:extLst>
              <a:ext uri="{FF2B5EF4-FFF2-40B4-BE49-F238E27FC236}">
                <a16:creationId xmlns:a16="http://schemas.microsoft.com/office/drawing/2014/main" id="{A91E5FBE-0AB4-AFF6-C5EE-57A239C4AB69}"/>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8DFCEC5-FC88-4066-A3CA-652FBF7FA6F0}" type="TxLink">
              <a:rPr lang="en-US" sz="700" b="0" i="0" u="none" strike="noStrike">
                <a:solidFill>
                  <a:srgbClr val="FFFFFF"/>
                </a:solidFill>
                <a:latin typeface="Franklin Gothic Book"/>
                <a:ea typeface="Gadugi" panose="020B0502040204020203" pitchFamily="34" charset="0"/>
                <a:cs typeface="Arial"/>
              </a:rPr>
              <a:pPr algn="l"/>
              <a:t> 2,490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13</xdr:col>
      <xdr:colOff>13492</xdr:colOff>
      <xdr:row>31</xdr:row>
      <xdr:rowOff>13896</xdr:rowOff>
    </xdr:from>
    <xdr:to>
      <xdr:col>13</xdr:col>
      <xdr:colOff>377029</xdr:colOff>
      <xdr:row>32</xdr:row>
      <xdr:rowOff>0</xdr:rowOff>
    </xdr:to>
    <xdr:sp macro="" textlink="'Pivot table'!AR11">
      <xdr:nvSpPr>
        <xdr:cNvPr id="254" name="TextBox 253">
          <a:extLst>
            <a:ext uri="{FF2B5EF4-FFF2-40B4-BE49-F238E27FC236}">
              <a16:creationId xmlns:a16="http://schemas.microsoft.com/office/drawing/2014/main" id="{8001799C-844A-D50F-5A2B-13CE68FF8289}"/>
            </a:ext>
          </a:extLst>
        </xdr:cNvPr>
        <xdr:cNvSpPr txBox="1"/>
      </xdr:nvSpPr>
      <xdr:spPr>
        <a:xfrm>
          <a:off x="7881539" y="5857880"/>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20D57A5-9599-4583-88F9-9461D4A28A75}" type="TxLink">
            <a:rPr lang="en-US" sz="700" b="0" i="0" u="none" strike="noStrike">
              <a:solidFill>
                <a:srgbClr val="FFFFFF"/>
              </a:solidFill>
              <a:latin typeface="Franklin Gothic Book"/>
              <a:ea typeface="Gadugi" panose="020B0502040204020203" pitchFamily="34" charset="0"/>
              <a:cs typeface="Arial"/>
            </a:rPr>
            <a:pPr algn="l"/>
            <a:t>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5</xdr:col>
      <xdr:colOff>92868</xdr:colOff>
      <xdr:row>6</xdr:row>
      <xdr:rowOff>152800</xdr:rowOff>
    </xdr:from>
    <xdr:to>
      <xdr:col>5</xdr:col>
      <xdr:colOff>456405</xdr:colOff>
      <xdr:row>7</xdr:row>
      <xdr:rowOff>138905</xdr:rowOff>
    </xdr:to>
    <xdr:sp macro="" textlink="'Pivot table'!AR15">
      <xdr:nvSpPr>
        <xdr:cNvPr id="255" name="TextBox 254">
          <a:extLst>
            <a:ext uri="{FF2B5EF4-FFF2-40B4-BE49-F238E27FC236}">
              <a16:creationId xmlns:a16="http://schemas.microsoft.com/office/drawing/2014/main" id="{CEEC454F-8145-F669-509F-8D7CB226D54D}"/>
            </a:ext>
          </a:extLst>
        </xdr:cNvPr>
        <xdr:cNvSpPr txBox="1"/>
      </xdr:nvSpPr>
      <xdr:spPr>
        <a:xfrm>
          <a:off x="3119040" y="1283894"/>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B5CD14C-9A57-4B02-AC16-BB15E20DA933}" type="TxLink">
            <a:rPr lang="en-US" sz="700" b="0" i="0" u="none" strike="noStrike">
              <a:solidFill>
                <a:srgbClr val="FFFFFF"/>
              </a:solidFill>
              <a:latin typeface="Franklin Gothic Book"/>
              <a:ea typeface="Gadugi" panose="020B0502040204020203" pitchFamily="34" charset="0"/>
              <a:cs typeface="Arial"/>
            </a:rPr>
            <a:pPr algn="l"/>
            <a:t>7%</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5</xdr:col>
      <xdr:colOff>297660</xdr:colOff>
      <xdr:row>5</xdr:row>
      <xdr:rowOff>159152</xdr:rowOff>
    </xdr:from>
    <xdr:to>
      <xdr:col>6</xdr:col>
      <xdr:colOff>446485</xdr:colOff>
      <xdr:row>7</xdr:row>
      <xdr:rowOff>148830</xdr:rowOff>
    </xdr:to>
    <xdr:grpSp>
      <xdr:nvGrpSpPr>
        <xdr:cNvPr id="256" name="Group 255">
          <a:extLst>
            <a:ext uri="{FF2B5EF4-FFF2-40B4-BE49-F238E27FC236}">
              <a16:creationId xmlns:a16="http://schemas.microsoft.com/office/drawing/2014/main" id="{57530ADE-2346-46D8-2138-474C57453B6D}"/>
            </a:ext>
          </a:extLst>
        </xdr:cNvPr>
        <xdr:cNvGrpSpPr/>
      </xdr:nvGrpSpPr>
      <xdr:grpSpPr>
        <a:xfrm>
          <a:off x="3323832" y="1101730"/>
          <a:ext cx="754059" cy="366709"/>
          <a:chOff x="6707188" y="913212"/>
          <a:chExt cx="986189" cy="312718"/>
        </a:xfrm>
      </xdr:grpSpPr>
      <xdr:sp macro="" textlink="'Pivot table'!AP14">
        <xdr:nvSpPr>
          <xdr:cNvPr id="257" name="TextBox 256">
            <a:extLst>
              <a:ext uri="{FF2B5EF4-FFF2-40B4-BE49-F238E27FC236}">
                <a16:creationId xmlns:a16="http://schemas.microsoft.com/office/drawing/2014/main" id="{26228370-0E6C-07AC-5F91-976FCA4F6457}"/>
              </a:ext>
            </a:extLst>
          </xdr:cNvPr>
          <xdr:cNvSpPr txBox="1"/>
        </xdr:nvSpPr>
        <xdr:spPr>
          <a:xfrm>
            <a:off x="6707188" y="913212"/>
            <a:ext cx="986189" cy="15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E5C9AD-F686-4497-A1EC-D9E5D5D3E26F}" type="TxLink">
              <a:rPr lang="en-US" sz="700" b="0" i="0" u="none" strike="noStrike">
                <a:solidFill>
                  <a:srgbClr val="FFFFFF"/>
                </a:solidFill>
                <a:latin typeface="Franklin Gothic Book"/>
                <a:ea typeface="Gadugi" panose="020B0502040204020203" pitchFamily="34" charset="0"/>
                <a:cs typeface="Arial"/>
              </a:rPr>
              <a:pPr algn="l"/>
              <a:t>Floating License</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14">
        <xdr:nvSpPr>
          <xdr:cNvPr id="258" name="TextBox 257">
            <a:extLst>
              <a:ext uri="{FF2B5EF4-FFF2-40B4-BE49-F238E27FC236}">
                <a16:creationId xmlns:a16="http://schemas.microsoft.com/office/drawing/2014/main" id="{10D45238-8D49-D0FA-A954-97EC20D8814D}"/>
              </a:ext>
            </a:extLst>
          </xdr:cNvPr>
          <xdr:cNvSpPr txBox="1"/>
        </xdr:nvSpPr>
        <xdr:spPr>
          <a:xfrm>
            <a:off x="6727031" y="1021953"/>
            <a:ext cx="849560" cy="20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316A8A5-C948-48F5-89B1-127B8EE2A0F0}" type="TxLink">
              <a:rPr lang="en-US" sz="700" b="0" i="0" u="none" strike="noStrike">
                <a:solidFill>
                  <a:srgbClr val="FFFFFF"/>
                </a:solidFill>
                <a:latin typeface="Franklin Gothic Book"/>
                <a:ea typeface="Gadugi" panose="020B0502040204020203" pitchFamily="34" charset="0"/>
                <a:cs typeface="Arial"/>
              </a:rPr>
              <a:pPr algn="l"/>
              <a:t> 100,400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11</xdr:col>
      <xdr:colOff>543389</xdr:colOff>
      <xdr:row>29</xdr:row>
      <xdr:rowOff>12519</xdr:rowOff>
    </xdr:from>
    <xdr:to>
      <xdr:col>12</xdr:col>
      <xdr:colOff>235614</xdr:colOff>
      <xdr:row>32</xdr:row>
      <xdr:rowOff>159085</xdr:rowOff>
    </xdr:to>
    <xdr:grpSp>
      <xdr:nvGrpSpPr>
        <xdr:cNvPr id="259" name="Group 258">
          <a:extLst>
            <a:ext uri="{FF2B5EF4-FFF2-40B4-BE49-F238E27FC236}">
              <a16:creationId xmlns:a16="http://schemas.microsoft.com/office/drawing/2014/main" id="{F1C9686D-DD0D-3464-F259-3E3F90C1CB16}"/>
            </a:ext>
          </a:extLst>
        </xdr:cNvPr>
        <xdr:cNvGrpSpPr/>
      </xdr:nvGrpSpPr>
      <xdr:grpSpPr>
        <a:xfrm rot="11711116">
          <a:off x="7200967" y="5479472"/>
          <a:ext cx="297460" cy="712113"/>
          <a:chOff x="8767518" y="763983"/>
          <a:chExt cx="260959" cy="546223"/>
        </a:xfrm>
        <a:solidFill>
          <a:schemeClr val="bg2">
            <a:lumMod val="10000"/>
          </a:schemeClr>
        </a:solidFill>
      </xdr:grpSpPr>
      <xdr:cxnSp macro="">
        <xdr:nvCxnSpPr>
          <xdr:cNvPr id="260" name="Straight Connector 259">
            <a:extLst>
              <a:ext uri="{FF2B5EF4-FFF2-40B4-BE49-F238E27FC236}">
                <a16:creationId xmlns:a16="http://schemas.microsoft.com/office/drawing/2014/main" id="{99978D8E-F562-DFC6-B39D-FA2590AE6773}"/>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1" name="Oval 260">
            <a:extLst>
              <a:ext uri="{FF2B5EF4-FFF2-40B4-BE49-F238E27FC236}">
                <a16:creationId xmlns:a16="http://schemas.microsoft.com/office/drawing/2014/main" id="{0349AC18-CC41-87DD-3117-83C8B0BB5905}"/>
              </a:ext>
            </a:extLst>
          </xdr:cNvPr>
          <xdr:cNvSpPr/>
        </xdr:nvSpPr>
        <xdr:spPr>
          <a:xfrm>
            <a:off x="8778897"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11</xdr:col>
      <xdr:colOff>479821</xdr:colOff>
      <xdr:row>31</xdr:row>
      <xdr:rowOff>123036</xdr:rowOff>
    </xdr:from>
    <xdr:to>
      <xdr:col>12</xdr:col>
      <xdr:colOff>238123</xdr:colOff>
      <xdr:row>32</xdr:row>
      <xdr:rowOff>109140</xdr:rowOff>
    </xdr:to>
    <xdr:sp macro="" textlink="'Pivot table'!AR9">
      <xdr:nvSpPr>
        <xdr:cNvPr id="246" name="TextBox 245">
          <a:extLst>
            <a:ext uri="{FF2B5EF4-FFF2-40B4-BE49-F238E27FC236}">
              <a16:creationId xmlns:a16="http://schemas.microsoft.com/office/drawing/2014/main" id="{2E5610C4-C270-E1C5-6C47-214BF6ABEEA2}"/>
            </a:ext>
          </a:extLst>
        </xdr:cNvPr>
        <xdr:cNvSpPr txBox="1"/>
      </xdr:nvSpPr>
      <xdr:spPr>
        <a:xfrm>
          <a:off x="7137399" y="5967020"/>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779C647-4BB7-499E-900A-A58DEF89867E}" type="TxLink">
            <a:rPr lang="en-US" sz="700" b="0" i="0" u="none" strike="noStrike">
              <a:solidFill>
                <a:srgbClr val="FFFFFF"/>
              </a:solidFill>
              <a:latin typeface="Franklin Gothic Book"/>
              <a:ea typeface="Gadugi" panose="020B0502040204020203" pitchFamily="34" charset="0"/>
              <a:cs typeface="Arial"/>
            </a:rPr>
            <a:pPr algn="l"/>
            <a:t>8%</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5</xdr:col>
      <xdr:colOff>67905</xdr:colOff>
      <xdr:row>11</xdr:row>
      <xdr:rowOff>52263</xdr:rowOff>
    </xdr:from>
    <xdr:to>
      <xdr:col>6</xdr:col>
      <xdr:colOff>165852</xdr:colOff>
      <xdr:row>12</xdr:row>
      <xdr:rowOff>161207</xdr:rowOff>
    </xdr:to>
    <xdr:grpSp>
      <xdr:nvGrpSpPr>
        <xdr:cNvPr id="262" name="Group 261">
          <a:extLst>
            <a:ext uri="{FF2B5EF4-FFF2-40B4-BE49-F238E27FC236}">
              <a16:creationId xmlns:a16="http://schemas.microsoft.com/office/drawing/2014/main" id="{F0E6BC3B-7DC6-F5F0-DE6B-475A04B6C092}"/>
            </a:ext>
          </a:extLst>
        </xdr:cNvPr>
        <xdr:cNvGrpSpPr/>
      </xdr:nvGrpSpPr>
      <xdr:grpSpPr>
        <a:xfrm rot="13963973">
          <a:off x="3296938" y="1923074"/>
          <a:ext cx="297460" cy="703181"/>
          <a:chOff x="8767518" y="808392"/>
          <a:chExt cx="260959" cy="501814"/>
        </a:xfrm>
        <a:solidFill>
          <a:schemeClr val="bg2">
            <a:lumMod val="10000"/>
          </a:schemeClr>
        </a:solidFill>
      </xdr:grpSpPr>
      <xdr:cxnSp macro="">
        <xdr:nvCxnSpPr>
          <xdr:cNvPr id="263" name="Straight Connector 262">
            <a:extLst>
              <a:ext uri="{FF2B5EF4-FFF2-40B4-BE49-F238E27FC236}">
                <a16:creationId xmlns:a16="http://schemas.microsoft.com/office/drawing/2014/main" id="{7FBC852D-D07E-882E-6FB3-FC1C7A9F4FDC}"/>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4" name="Oval 263">
            <a:extLst>
              <a:ext uri="{FF2B5EF4-FFF2-40B4-BE49-F238E27FC236}">
                <a16:creationId xmlns:a16="http://schemas.microsoft.com/office/drawing/2014/main" id="{E15417AD-6728-040B-12C9-486DCEC8DF12}"/>
              </a:ext>
            </a:extLst>
          </xdr:cNvPr>
          <xdr:cNvSpPr/>
        </xdr:nvSpPr>
        <xdr:spPr>
          <a:xfrm>
            <a:off x="8778898" y="808392"/>
            <a:ext cx="227550" cy="18275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5</xdr:col>
      <xdr:colOff>248052</xdr:colOff>
      <xdr:row>13</xdr:row>
      <xdr:rowOff>59933</xdr:rowOff>
    </xdr:from>
    <xdr:to>
      <xdr:col>7</xdr:col>
      <xdr:colOff>79376</xdr:colOff>
      <xdr:row>15</xdr:row>
      <xdr:rowOff>19844</xdr:rowOff>
    </xdr:to>
    <xdr:grpSp>
      <xdr:nvGrpSpPr>
        <xdr:cNvPr id="265" name="Group 264">
          <a:extLst>
            <a:ext uri="{FF2B5EF4-FFF2-40B4-BE49-F238E27FC236}">
              <a16:creationId xmlns:a16="http://schemas.microsoft.com/office/drawing/2014/main" id="{E1B04A27-0BC9-4A9D-121E-A6760074D2DB}"/>
            </a:ext>
          </a:extLst>
        </xdr:cNvPr>
        <xdr:cNvGrpSpPr/>
      </xdr:nvGrpSpPr>
      <xdr:grpSpPr>
        <a:xfrm>
          <a:off x="3274224" y="2510636"/>
          <a:ext cx="1041793" cy="336942"/>
          <a:chOff x="6707188" y="913212"/>
          <a:chExt cx="1362499" cy="287334"/>
        </a:xfrm>
      </xdr:grpSpPr>
      <xdr:sp macro="" textlink="'Pivot table'!AP15">
        <xdr:nvSpPr>
          <xdr:cNvPr id="266" name="TextBox 265">
            <a:extLst>
              <a:ext uri="{FF2B5EF4-FFF2-40B4-BE49-F238E27FC236}">
                <a16:creationId xmlns:a16="http://schemas.microsoft.com/office/drawing/2014/main" id="{202C1E94-045C-E3E5-4DA7-D05F20707723}"/>
              </a:ext>
            </a:extLst>
          </xdr:cNvPr>
          <xdr:cNvSpPr txBox="1"/>
        </xdr:nvSpPr>
        <xdr:spPr>
          <a:xfrm>
            <a:off x="6707188" y="913212"/>
            <a:ext cx="1362499" cy="151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9886117-E34D-44CC-B9EB-744353B769F2}" type="TxLink">
              <a:rPr lang="en-US" sz="700" b="0" i="0" u="none" strike="noStrike">
                <a:solidFill>
                  <a:srgbClr val="FFFFFF"/>
                </a:solidFill>
                <a:latin typeface="Franklin Gothic Book"/>
                <a:ea typeface="Gadugi" panose="020B0502040204020203" pitchFamily="34" charset="0"/>
                <a:cs typeface="Arial"/>
              </a:rPr>
              <a:pPr algn="l"/>
              <a:t>Software Metered License</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15">
        <xdr:nvSpPr>
          <xdr:cNvPr id="267" name="TextBox 266">
            <a:extLst>
              <a:ext uri="{FF2B5EF4-FFF2-40B4-BE49-F238E27FC236}">
                <a16:creationId xmlns:a16="http://schemas.microsoft.com/office/drawing/2014/main" id="{9627F67B-03E2-2F71-7DD6-F0308413634D}"/>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7F03631-ABDF-4D1E-8E96-E8D178DABE17}" type="TxLink">
              <a:rPr lang="en-US" sz="700" b="0" i="0" u="none" strike="noStrike">
                <a:solidFill>
                  <a:srgbClr val="FFFFFF"/>
                </a:solidFill>
                <a:latin typeface="Franklin Gothic Book"/>
                <a:ea typeface="Gadugi" panose="020B0502040204020203" pitchFamily="34" charset="0"/>
                <a:cs typeface="Arial"/>
              </a:rPr>
              <a:pPr algn="l"/>
              <a:t> 56,987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5</xdr:col>
      <xdr:colOff>73024</xdr:colOff>
      <xdr:row>12</xdr:row>
      <xdr:rowOff>63503</xdr:rowOff>
    </xdr:from>
    <xdr:to>
      <xdr:col>5</xdr:col>
      <xdr:colOff>436561</xdr:colOff>
      <xdr:row>13</xdr:row>
      <xdr:rowOff>49608</xdr:rowOff>
    </xdr:to>
    <xdr:sp macro="" textlink="'Pivot table'!AR16">
      <xdr:nvSpPr>
        <xdr:cNvPr id="268" name="TextBox 267">
          <a:extLst>
            <a:ext uri="{FF2B5EF4-FFF2-40B4-BE49-F238E27FC236}">
              <a16:creationId xmlns:a16="http://schemas.microsoft.com/office/drawing/2014/main" id="{D9E87AD0-E98D-071D-B60D-0AED140F7B4E}"/>
            </a:ext>
          </a:extLst>
        </xdr:cNvPr>
        <xdr:cNvSpPr txBox="1"/>
      </xdr:nvSpPr>
      <xdr:spPr>
        <a:xfrm>
          <a:off x="3099196" y="2325691"/>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9ECFB06-32BD-45E5-B28F-4CC1374242ED}" type="TxLink">
            <a:rPr lang="en-US" sz="700" b="0" i="0" u="none" strike="noStrike">
              <a:solidFill>
                <a:srgbClr val="FFFFFF"/>
              </a:solidFill>
              <a:latin typeface="Franklin Gothic Book"/>
              <a:ea typeface="Gadugi" panose="020B0502040204020203" pitchFamily="34" charset="0"/>
              <a:cs typeface="Arial"/>
            </a:rPr>
            <a:pPr algn="l"/>
            <a:t>10%</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7</xdr:col>
      <xdr:colOff>196488</xdr:colOff>
      <xdr:row>29</xdr:row>
      <xdr:rowOff>186678</xdr:rowOff>
    </xdr:from>
    <xdr:to>
      <xdr:col>7</xdr:col>
      <xdr:colOff>493948</xdr:colOff>
      <xdr:row>33</xdr:row>
      <xdr:rowOff>84740</xdr:rowOff>
    </xdr:to>
    <xdr:grpSp>
      <xdr:nvGrpSpPr>
        <xdr:cNvPr id="272" name="Group 271">
          <a:extLst>
            <a:ext uri="{FF2B5EF4-FFF2-40B4-BE49-F238E27FC236}">
              <a16:creationId xmlns:a16="http://schemas.microsoft.com/office/drawing/2014/main" id="{F24E29EE-3C61-CFEC-269A-DBCD2D9209B0}"/>
            </a:ext>
          </a:extLst>
        </xdr:cNvPr>
        <xdr:cNvGrpSpPr/>
      </xdr:nvGrpSpPr>
      <xdr:grpSpPr>
        <a:xfrm rot="8144410">
          <a:off x="4433129" y="5653631"/>
          <a:ext cx="297460" cy="652125"/>
          <a:chOff x="8767518" y="812656"/>
          <a:chExt cx="260959" cy="497550"/>
        </a:xfrm>
        <a:solidFill>
          <a:schemeClr val="bg2">
            <a:lumMod val="10000"/>
          </a:schemeClr>
        </a:solidFill>
      </xdr:grpSpPr>
      <xdr:cxnSp macro="">
        <xdr:nvCxnSpPr>
          <xdr:cNvPr id="273" name="Straight Connector 272">
            <a:extLst>
              <a:ext uri="{FF2B5EF4-FFF2-40B4-BE49-F238E27FC236}">
                <a16:creationId xmlns:a16="http://schemas.microsoft.com/office/drawing/2014/main" id="{DE05F9D5-B1C7-4046-50EE-93EA04CBAE48}"/>
              </a:ext>
            </a:extLst>
          </xdr:cNvPr>
          <xdr:cNvCxnSpPr>
            <a:cxnSpLocks/>
          </xdr:cNvCxnSpPr>
        </xdr:nvCxnSpPr>
        <xdr:spPr>
          <a:xfrm rot="18312494" flipH="1">
            <a:off x="8755081" y="1036809"/>
            <a:ext cx="285834" cy="26095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4" name="Oval 273">
            <a:extLst>
              <a:ext uri="{FF2B5EF4-FFF2-40B4-BE49-F238E27FC236}">
                <a16:creationId xmlns:a16="http://schemas.microsoft.com/office/drawing/2014/main" id="{8367789B-6FF0-A14B-5E78-1DC3DBAB0A0A}"/>
              </a:ext>
            </a:extLst>
          </xdr:cNvPr>
          <xdr:cNvSpPr/>
        </xdr:nvSpPr>
        <xdr:spPr>
          <a:xfrm>
            <a:off x="8778898" y="812656"/>
            <a:ext cx="224641" cy="17848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5</xdr:col>
      <xdr:colOff>208366</xdr:colOff>
      <xdr:row>29</xdr:row>
      <xdr:rowOff>139308</xdr:rowOff>
    </xdr:from>
    <xdr:to>
      <xdr:col>7</xdr:col>
      <xdr:colOff>39690</xdr:colOff>
      <xdr:row>31</xdr:row>
      <xdr:rowOff>99219</xdr:rowOff>
    </xdr:to>
    <xdr:grpSp>
      <xdr:nvGrpSpPr>
        <xdr:cNvPr id="275" name="Group 274">
          <a:extLst>
            <a:ext uri="{FF2B5EF4-FFF2-40B4-BE49-F238E27FC236}">
              <a16:creationId xmlns:a16="http://schemas.microsoft.com/office/drawing/2014/main" id="{663D59F4-C908-B936-51AF-9890B71EC64C}"/>
            </a:ext>
          </a:extLst>
        </xdr:cNvPr>
        <xdr:cNvGrpSpPr/>
      </xdr:nvGrpSpPr>
      <xdr:grpSpPr>
        <a:xfrm>
          <a:off x="3234538" y="5606261"/>
          <a:ext cx="1041793" cy="336942"/>
          <a:chOff x="6707188" y="913212"/>
          <a:chExt cx="1362499" cy="287334"/>
        </a:xfrm>
      </xdr:grpSpPr>
      <xdr:sp macro="" textlink="'Pivot table'!AP5">
        <xdr:nvSpPr>
          <xdr:cNvPr id="276" name="TextBox 275">
            <a:extLst>
              <a:ext uri="{FF2B5EF4-FFF2-40B4-BE49-F238E27FC236}">
                <a16:creationId xmlns:a16="http://schemas.microsoft.com/office/drawing/2014/main" id="{28DE8E39-7A28-8CCA-77D6-FDAF5227744B}"/>
              </a:ext>
            </a:extLst>
          </xdr:cNvPr>
          <xdr:cNvSpPr txBox="1"/>
        </xdr:nvSpPr>
        <xdr:spPr>
          <a:xfrm>
            <a:off x="6707188" y="913212"/>
            <a:ext cx="1362499" cy="151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FB8E86E-D5F3-4028-9E2E-D9D14840D5FE}" type="TxLink">
              <a:rPr lang="en-US" sz="700" b="0" i="0" u="none" strike="noStrike">
                <a:solidFill>
                  <a:srgbClr val="FFFFFF"/>
                </a:solidFill>
                <a:latin typeface="Franklin Gothic Book"/>
                <a:ea typeface="Gadugi" panose="020B0502040204020203" pitchFamily="34" charset="0"/>
                <a:cs typeface="Arial"/>
              </a:rPr>
              <a:pPr algn="l"/>
              <a:t>Renewal</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5">
        <xdr:nvSpPr>
          <xdr:cNvPr id="277" name="TextBox 276">
            <a:extLst>
              <a:ext uri="{FF2B5EF4-FFF2-40B4-BE49-F238E27FC236}">
                <a16:creationId xmlns:a16="http://schemas.microsoft.com/office/drawing/2014/main" id="{B92E5B90-63C1-AFB7-9DEB-04AACCFDB745}"/>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50029B5-8864-4A5D-BD24-9EC0E2764E7E}" type="TxLink">
              <a:rPr lang="en-US" sz="700" b="0" i="0" u="none" strike="noStrike">
                <a:solidFill>
                  <a:srgbClr val="FFFFFF"/>
                </a:solidFill>
                <a:latin typeface="Franklin Gothic Book"/>
                <a:ea typeface="Gadugi" panose="020B0502040204020203" pitchFamily="34" charset="0"/>
                <a:cs typeface="Arial"/>
              </a:rPr>
              <a:pPr algn="l"/>
              <a:t> 88,200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7</xdr:col>
      <xdr:colOff>330993</xdr:colOff>
      <xdr:row>32</xdr:row>
      <xdr:rowOff>13894</xdr:rowOff>
    </xdr:from>
    <xdr:to>
      <xdr:col>8</xdr:col>
      <xdr:colOff>89296</xdr:colOff>
      <xdr:row>32</xdr:row>
      <xdr:rowOff>188514</xdr:rowOff>
    </xdr:to>
    <xdr:sp macro="" textlink="'Pivot table'!AR4">
      <xdr:nvSpPr>
        <xdr:cNvPr id="279" name="TextBox 278">
          <a:extLst>
            <a:ext uri="{FF2B5EF4-FFF2-40B4-BE49-F238E27FC236}">
              <a16:creationId xmlns:a16="http://schemas.microsoft.com/office/drawing/2014/main" id="{0898DC65-2F8C-54EE-2952-46B34FD8626A}"/>
            </a:ext>
          </a:extLst>
        </xdr:cNvPr>
        <xdr:cNvSpPr txBox="1"/>
      </xdr:nvSpPr>
      <xdr:spPr>
        <a:xfrm>
          <a:off x="4567634" y="6046394"/>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0180FE2-F6AF-42B6-8C36-2B8BBBB7D995}" type="TxLink">
            <a:rPr lang="en-US" sz="700" b="0" i="0" u="none" strike="noStrike">
              <a:solidFill>
                <a:srgbClr val="FFFFFF"/>
              </a:solidFill>
              <a:latin typeface="Franklin Gothic Book"/>
              <a:ea typeface="Gadugi" panose="020B0502040204020203" pitchFamily="34" charset="0"/>
              <a:cs typeface="Arial"/>
            </a:rPr>
            <a:pPr algn="l"/>
            <a:t>11%</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7</xdr:col>
      <xdr:colOff>456413</xdr:colOff>
      <xdr:row>29</xdr:row>
      <xdr:rowOff>169073</xdr:rowOff>
    </xdr:from>
    <xdr:to>
      <xdr:col>9</xdr:col>
      <xdr:colOff>287738</xdr:colOff>
      <xdr:row>31</xdr:row>
      <xdr:rowOff>128984</xdr:rowOff>
    </xdr:to>
    <xdr:grpSp>
      <xdr:nvGrpSpPr>
        <xdr:cNvPr id="280" name="Group 279">
          <a:extLst>
            <a:ext uri="{FF2B5EF4-FFF2-40B4-BE49-F238E27FC236}">
              <a16:creationId xmlns:a16="http://schemas.microsoft.com/office/drawing/2014/main" id="{A4E30E37-F1A6-2269-283E-B5FEAA1C5F9A}"/>
            </a:ext>
          </a:extLst>
        </xdr:cNvPr>
        <xdr:cNvGrpSpPr/>
      </xdr:nvGrpSpPr>
      <xdr:grpSpPr>
        <a:xfrm>
          <a:off x="4693054" y="5636026"/>
          <a:ext cx="1041793" cy="336942"/>
          <a:chOff x="6707188" y="913212"/>
          <a:chExt cx="1362499" cy="287334"/>
        </a:xfrm>
      </xdr:grpSpPr>
      <xdr:sp macro="" textlink="'Pivot table'!AP4">
        <xdr:nvSpPr>
          <xdr:cNvPr id="281" name="TextBox 280">
            <a:extLst>
              <a:ext uri="{FF2B5EF4-FFF2-40B4-BE49-F238E27FC236}">
                <a16:creationId xmlns:a16="http://schemas.microsoft.com/office/drawing/2014/main" id="{B1520C25-73A7-1380-5412-C1C3CEC18A1E}"/>
              </a:ext>
            </a:extLst>
          </xdr:cNvPr>
          <xdr:cNvSpPr txBox="1"/>
        </xdr:nvSpPr>
        <xdr:spPr>
          <a:xfrm>
            <a:off x="6707188" y="913212"/>
            <a:ext cx="1362499" cy="151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46DC7C-4164-4335-A6E1-183B7FA2E040}" type="TxLink">
              <a:rPr lang="en-US" sz="700" b="0" i="0" u="none" strike="noStrike">
                <a:solidFill>
                  <a:srgbClr val="FFFFFF"/>
                </a:solidFill>
                <a:latin typeface="Franklin Gothic Book"/>
                <a:ea typeface="Gadugi" panose="020B0502040204020203" pitchFamily="34" charset="0"/>
                <a:cs typeface="Arial"/>
              </a:rPr>
              <a:pPr algn="l"/>
              <a:t>New </a:t>
            </a:fld>
            <a:endParaRPr lang="en-NG" sz="100">
              <a:solidFill>
                <a:schemeClr val="bg1"/>
              </a:solidFill>
              <a:latin typeface="Franklin Gothic Medium" panose="020B0603020102020204" pitchFamily="34" charset="0"/>
              <a:ea typeface="Gadugi" panose="020B0502040204020203" pitchFamily="34" charset="0"/>
            </a:endParaRPr>
          </a:p>
        </xdr:txBody>
      </xdr:sp>
      <xdr:sp macro="" textlink="'Pivot table'!AQ4">
        <xdr:nvSpPr>
          <xdr:cNvPr id="282" name="TextBox 281">
            <a:extLst>
              <a:ext uri="{FF2B5EF4-FFF2-40B4-BE49-F238E27FC236}">
                <a16:creationId xmlns:a16="http://schemas.microsoft.com/office/drawing/2014/main" id="{A20EAE06-F611-CE60-2052-5A1AE8F955ED}"/>
              </a:ext>
            </a:extLst>
          </xdr:cNvPr>
          <xdr:cNvSpPr txBox="1"/>
        </xdr:nvSpPr>
        <xdr:spPr>
          <a:xfrm>
            <a:off x="6727031" y="1021953"/>
            <a:ext cx="644922" cy="178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98B1384-F0C1-48E4-9972-6C8C0B6F7D24}" type="TxLink">
              <a:rPr lang="en-US" sz="700" b="0" i="0" u="none" strike="noStrike">
                <a:solidFill>
                  <a:srgbClr val="FFFFFF"/>
                </a:solidFill>
                <a:latin typeface="Franklin Gothic Book"/>
                <a:ea typeface="Gadugi" panose="020B0502040204020203" pitchFamily="34" charset="0"/>
                <a:cs typeface="Arial"/>
              </a:rPr>
              <a:pPr algn="l"/>
              <a:t> 88,900 </a:t>
            </a:fld>
            <a:endParaRPr lang="en-NG" sz="1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6</xdr:col>
      <xdr:colOff>34573</xdr:colOff>
      <xdr:row>29</xdr:row>
      <xdr:rowOff>179938</xdr:rowOff>
    </xdr:from>
    <xdr:to>
      <xdr:col>6</xdr:col>
      <xdr:colOff>292558</xdr:colOff>
      <xdr:row>33</xdr:row>
      <xdr:rowOff>31006</xdr:rowOff>
    </xdr:to>
    <xdr:grpSp>
      <xdr:nvGrpSpPr>
        <xdr:cNvPr id="291" name="Group 290">
          <a:extLst>
            <a:ext uri="{FF2B5EF4-FFF2-40B4-BE49-F238E27FC236}">
              <a16:creationId xmlns:a16="http://schemas.microsoft.com/office/drawing/2014/main" id="{2817E705-5AA1-4E3E-E8FA-31920D7A26C8}"/>
            </a:ext>
          </a:extLst>
        </xdr:cNvPr>
        <xdr:cNvGrpSpPr/>
      </xdr:nvGrpSpPr>
      <xdr:grpSpPr>
        <a:xfrm rot="13154441">
          <a:off x="3665979" y="5646891"/>
          <a:ext cx="257985" cy="605131"/>
          <a:chOff x="8778899" y="763983"/>
          <a:chExt cx="226329" cy="464163"/>
        </a:xfrm>
        <a:solidFill>
          <a:schemeClr val="bg2">
            <a:lumMod val="10000"/>
          </a:schemeClr>
        </a:solidFill>
      </xdr:grpSpPr>
      <xdr:cxnSp macro="">
        <xdr:nvCxnSpPr>
          <xdr:cNvPr id="292" name="Straight Connector 291">
            <a:extLst>
              <a:ext uri="{FF2B5EF4-FFF2-40B4-BE49-F238E27FC236}">
                <a16:creationId xmlns:a16="http://schemas.microsoft.com/office/drawing/2014/main" id="{F3B22FFB-772C-5EE7-B4A5-456BBFA23152}"/>
              </a:ext>
            </a:extLst>
          </xdr:cNvPr>
          <xdr:cNvCxnSpPr>
            <a:cxnSpLocks/>
          </xdr:cNvCxnSpPr>
        </xdr:nvCxnSpPr>
        <xdr:spPr>
          <a:xfrm rot="21293166" flipH="1">
            <a:off x="8872976" y="985237"/>
            <a:ext cx="25104" cy="242909"/>
          </a:xfrm>
          <a:prstGeom prst="line">
            <a:avLst/>
          </a:prstGeom>
          <a:grpFill/>
          <a:ln w="63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3" name="Oval 292">
            <a:extLst>
              <a:ext uri="{FF2B5EF4-FFF2-40B4-BE49-F238E27FC236}">
                <a16:creationId xmlns:a16="http://schemas.microsoft.com/office/drawing/2014/main" id="{7D46105A-B354-078F-8CEA-9CF7C1D736CA}"/>
              </a:ext>
            </a:extLst>
          </xdr:cNvPr>
          <xdr:cNvSpPr/>
        </xdr:nvSpPr>
        <xdr:spPr>
          <a:xfrm>
            <a:off x="8778899" y="763983"/>
            <a:ext cx="226329" cy="22715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grpSp>
    <xdr:clientData/>
  </xdr:twoCellAnchor>
  <xdr:twoCellAnchor>
    <xdr:from>
      <xdr:col>5</xdr:col>
      <xdr:colOff>479821</xdr:colOff>
      <xdr:row>31</xdr:row>
      <xdr:rowOff>132958</xdr:rowOff>
    </xdr:from>
    <xdr:to>
      <xdr:col>6</xdr:col>
      <xdr:colOff>238124</xdr:colOff>
      <xdr:row>32</xdr:row>
      <xdr:rowOff>119062</xdr:rowOff>
    </xdr:to>
    <xdr:sp macro="" textlink="'Pivot table'!AR5">
      <xdr:nvSpPr>
        <xdr:cNvPr id="278" name="TextBox 277">
          <a:extLst>
            <a:ext uri="{FF2B5EF4-FFF2-40B4-BE49-F238E27FC236}">
              <a16:creationId xmlns:a16="http://schemas.microsoft.com/office/drawing/2014/main" id="{578211C0-A26D-B211-D034-779DBEF319B9}"/>
            </a:ext>
          </a:extLst>
        </xdr:cNvPr>
        <xdr:cNvSpPr txBox="1"/>
      </xdr:nvSpPr>
      <xdr:spPr>
        <a:xfrm>
          <a:off x="3505993" y="5976942"/>
          <a:ext cx="363537" cy="17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49511CE-26A4-44F1-B989-2582F53DB132}" type="TxLink">
            <a:rPr lang="en-US" sz="700" b="0" i="0" u="none" strike="noStrike">
              <a:solidFill>
                <a:srgbClr val="FFFFFF"/>
              </a:solidFill>
              <a:latin typeface="Franklin Gothic Book"/>
              <a:ea typeface="Gadugi" panose="020B0502040204020203" pitchFamily="34" charset="0"/>
              <a:cs typeface="Arial"/>
            </a:rPr>
            <a:pPr algn="l"/>
            <a:t>11%</a:t>
          </a:fld>
          <a:endParaRPr lang="en-NG" sz="1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xdr:col>
      <xdr:colOff>91336</xdr:colOff>
      <xdr:row>0</xdr:row>
      <xdr:rowOff>0</xdr:rowOff>
    </xdr:from>
    <xdr:to>
      <xdr:col>3</xdr:col>
      <xdr:colOff>130480</xdr:colOff>
      <xdr:row>2</xdr:row>
      <xdr:rowOff>33141</xdr:rowOff>
    </xdr:to>
    <xdr:sp macro="" textlink="">
      <xdr:nvSpPr>
        <xdr:cNvPr id="299" name="TextBox 298">
          <a:extLst>
            <a:ext uri="{FF2B5EF4-FFF2-40B4-BE49-F238E27FC236}">
              <a16:creationId xmlns:a16="http://schemas.microsoft.com/office/drawing/2014/main" id="{8D3395B8-F2B3-43DA-89A6-6A7840146F88}"/>
            </a:ext>
          </a:extLst>
        </xdr:cNvPr>
        <xdr:cNvSpPr txBox="1"/>
      </xdr:nvSpPr>
      <xdr:spPr>
        <a:xfrm>
          <a:off x="704589" y="0"/>
          <a:ext cx="1265651" cy="42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ar-SA" sz="2000">
              <a:solidFill>
                <a:schemeClr val="bg1"/>
              </a:solidFill>
              <a:latin typeface="Calibri" panose="020F0502020204030204" pitchFamily="34" charset="0"/>
              <a:ea typeface="Gadugi" panose="020B0502040204020203" pitchFamily="34" charset="0"/>
              <a:cs typeface="Calibri" panose="020F0502020204030204" pitchFamily="34" charset="0"/>
            </a:rPr>
            <a:t>۞۞</a:t>
          </a:r>
          <a:endParaRPr lang="en-NG" sz="1000">
            <a:solidFill>
              <a:schemeClr val="bg1"/>
            </a:solidFill>
            <a:latin typeface="Franklin Gothic Medium" panose="020B0603020102020204" pitchFamily="34" charset="0"/>
            <a:ea typeface="Gadugi" panose="020B0502040204020203"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0.74037</cdr:x>
      <cdr:y>0.71915</cdr:y>
    </cdr:from>
    <cdr:to>
      <cdr:x>0.78124</cdr:x>
      <cdr:y>0.76727</cdr:y>
    </cdr:to>
    <cdr:cxnSp macro="">
      <cdr:nvCxnSpPr>
        <cdr:cNvPr id="13" name="Straight Connector 12">
          <a:extLst xmlns:a="http://schemas.openxmlformats.org/drawingml/2006/main">
            <a:ext uri="{FF2B5EF4-FFF2-40B4-BE49-F238E27FC236}">
              <a16:creationId xmlns:a16="http://schemas.microsoft.com/office/drawing/2014/main" id="{FA32E1F6-BD5D-5BD5-6E49-23A8CEBCA2EE}"/>
            </a:ext>
          </a:extLst>
        </cdr:cNvPr>
        <cdr:cNvCxnSpPr/>
      </cdr:nvCxnSpPr>
      <cdr:spPr>
        <a:xfrm xmlns:a="http://schemas.openxmlformats.org/drawingml/2006/main" flipV="1">
          <a:off x="6282283" y="3156744"/>
          <a:ext cx="346720" cy="211242"/>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0.54945</cdr:x>
      <cdr:y>0.07517</cdr:y>
    </cdr:from>
    <cdr:to>
      <cdr:x>0.61186</cdr:x>
      <cdr:y>0.15463</cdr:y>
    </cdr:to>
    <cdr:cxnSp macro="">
      <cdr:nvCxnSpPr>
        <cdr:cNvPr id="2" name="Straight Connector 1">
          <a:extLst xmlns:a="http://schemas.openxmlformats.org/drawingml/2006/main">
            <a:ext uri="{FF2B5EF4-FFF2-40B4-BE49-F238E27FC236}">
              <a16:creationId xmlns:a16="http://schemas.microsoft.com/office/drawing/2014/main" id="{6090A2A9-284E-B233-A82A-BFB7941C485E}"/>
            </a:ext>
          </a:extLst>
        </cdr:cNvPr>
        <cdr:cNvCxnSpPr/>
      </cdr:nvCxnSpPr>
      <cdr:spPr>
        <a:xfrm xmlns:a="http://schemas.openxmlformats.org/drawingml/2006/main" flipV="1">
          <a:off x="4691598" y="336542"/>
          <a:ext cx="532920" cy="355772"/>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0.1303</cdr:x>
      <cdr:y>0.80856</cdr:y>
    </cdr:from>
    <cdr:to>
      <cdr:x>0.1311</cdr:x>
      <cdr:y>0.9045</cdr:y>
    </cdr:to>
    <cdr:cxnSp macro="">
      <cdr:nvCxnSpPr>
        <cdr:cNvPr id="10" name="Straight Connector 9">
          <a:extLst xmlns:a="http://schemas.openxmlformats.org/drawingml/2006/main">
            <a:ext uri="{FF2B5EF4-FFF2-40B4-BE49-F238E27FC236}">
              <a16:creationId xmlns:a16="http://schemas.microsoft.com/office/drawing/2014/main" id="{3C67E610-E18D-9E35-313F-D0201BEBBB63}"/>
            </a:ext>
          </a:extLst>
        </cdr:cNvPr>
        <cdr:cNvCxnSpPr/>
      </cdr:nvCxnSpPr>
      <cdr:spPr>
        <a:xfrm xmlns:a="http://schemas.openxmlformats.org/drawingml/2006/main" flipH="1" flipV="1">
          <a:off x="1105599" y="3549206"/>
          <a:ext cx="6842" cy="421132"/>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0.63633</cdr:x>
      <cdr:y>0.33715</cdr:y>
    </cdr:from>
    <cdr:to>
      <cdr:x>0.72862</cdr:x>
      <cdr:y>0.39498</cdr:y>
    </cdr:to>
    <cdr:cxnSp macro="">
      <cdr:nvCxnSpPr>
        <cdr:cNvPr id="11" name="Straight Connector 10">
          <a:extLst xmlns:a="http://schemas.openxmlformats.org/drawingml/2006/main">
            <a:ext uri="{FF2B5EF4-FFF2-40B4-BE49-F238E27FC236}">
              <a16:creationId xmlns:a16="http://schemas.microsoft.com/office/drawing/2014/main" id="{9F132B2A-B72E-8411-26AD-C9A580617E7F}"/>
            </a:ext>
          </a:extLst>
        </cdr:cNvPr>
        <cdr:cNvCxnSpPr/>
      </cdr:nvCxnSpPr>
      <cdr:spPr>
        <a:xfrm xmlns:a="http://schemas.openxmlformats.org/drawingml/2006/main" flipV="1">
          <a:off x="5399451" y="1479947"/>
          <a:ext cx="783068" cy="253840"/>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0.10872</cdr:x>
      <cdr:y>0.09996</cdr:y>
    </cdr:from>
    <cdr:to>
      <cdr:x>0.18587</cdr:x>
      <cdr:y>0.18584</cdr:y>
    </cdr:to>
    <cdr:cxnSp macro="">
      <cdr:nvCxnSpPr>
        <cdr:cNvPr id="12" name="Straight Connector 11">
          <a:extLst xmlns:a="http://schemas.openxmlformats.org/drawingml/2006/main">
            <a:ext uri="{FF2B5EF4-FFF2-40B4-BE49-F238E27FC236}">
              <a16:creationId xmlns:a16="http://schemas.microsoft.com/office/drawing/2014/main" id="{002F06D1-C144-6B78-9E65-9EBE79D8D7D1}"/>
            </a:ext>
          </a:extLst>
        </cdr:cNvPr>
        <cdr:cNvCxnSpPr/>
      </cdr:nvCxnSpPr>
      <cdr:spPr>
        <a:xfrm xmlns:a="http://schemas.openxmlformats.org/drawingml/2006/main" flipH="1" flipV="1">
          <a:off x="923925" y="431965"/>
          <a:ext cx="655617" cy="371103"/>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0.44341</cdr:x>
      <cdr:y>0.87075</cdr:y>
    </cdr:from>
    <cdr:to>
      <cdr:x>0.51098</cdr:x>
      <cdr:y>0.91657</cdr:y>
    </cdr:to>
    <cdr:cxnSp macro="">
      <cdr:nvCxnSpPr>
        <cdr:cNvPr id="26" name="Straight Connector 25">
          <a:extLst xmlns:a="http://schemas.openxmlformats.org/drawingml/2006/main">
            <a:ext uri="{FF2B5EF4-FFF2-40B4-BE49-F238E27FC236}">
              <a16:creationId xmlns:a16="http://schemas.microsoft.com/office/drawing/2014/main" id="{F97FE03F-7E86-9116-D82F-11AB16FDEDB9}"/>
            </a:ext>
          </a:extLst>
        </cdr:cNvPr>
        <cdr:cNvCxnSpPr/>
      </cdr:nvCxnSpPr>
      <cdr:spPr>
        <a:xfrm xmlns:a="http://schemas.openxmlformats.org/drawingml/2006/main" flipV="1">
          <a:off x="3800733" y="3913488"/>
          <a:ext cx="579223" cy="205945"/>
        </a:xfrm>
        <a:prstGeom xmlns:a="http://schemas.openxmlformats.org/drawingml/2006/main" prst="line">
          <a:avLst/>
        </a:prstGeom>
        <a:ln xmlns:a="http://schemas.openxmlformats.org/drawingml/2006/main">
          <a:gradFill>
            <a:gsLst>
              <a:gs pos="79000">
                <a:schemeClr val="accent1">
                  <a:lumMod val="5000"/>
                  <a:lumOff val="95000"/>
                </a:schemeClr>
              </a:gs>
              <a:gs pos="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209550</xdr:colOff>
      <xdr:row>2</xdr:row>
      <xdr:rowOff>19050</xdr:rowOff>
    </xdr:to>
    <xdr:grpSp>
      <xdr:nvGrpSpPr>
        <xdr:cNvPr id="16" name="Group 15">
          <a:extLst>
            <a:ext uri="{FF2B5EF4-FFF2-40B4-BE49-F238E27FC236}">
              <a16:creationId xmlns:a16="http://schemas.microsoft.com/office/drawing/2014/main" id="{FD4915F8-3FF7-A328-C5FB-EC427948C76C}"/>
            </a:ext>
          </a:extLst>
        </xdr:cNvPr>
        <xdr:cNvGrpSpPr/>
      </xdr:nvGrpSpPr>
      <xdr:grpSpPr>
        <a:xfrm>
          <a:off x="0" y="0"/>
          <a:ext cx="14310929" cy="391291"/>
          <a:chOff x="0" y="0"/>
          <a:chExt cx="14230350" cy="400050"/>
        </a:xfrm>
      </xdr:grpSpPr>
      <xdr:sp macro="" textlink="">
        <xdr:nvSpPr>
          <xdr:cNvPr id="4" name="Rectangle 3">
            <a:extLst>
              <a:ext uri="{FF2B5EF4-FFF2-40B4-BE49-F238E27FC236}">
                <a16:creationId xmlns:a16="http://schemas.microsoft.com/office/drawing/2014/main" id="{2D397F4E-A1B2-1910-C4A6-2A03692BB2EE}"/>
              </a:ext>
            </a:extLst>
          </xdr:cNvPr>
          <xdr:cNvSpPr/>
        </xdr:nvSpPr>
        <xdr:spPr>
          <a:xfrm>
            <a:off x="0" y="0"/>
            <a:ext cx="14230350" cy="400050"/>
          </a:xfrm>
          <a:prstGeom prst="rect">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 name="Freeform: Shape 4">
            <a:extLst>
              <a:ext uri="{FF2B5EF4-FFF2-40B4-BE49-F238E27FC236}">
                <a16:creationId xmlns:a16="http://schemas.microsoft.com/office/drawing/2014/main" id="{047B9A9F-9228-63C0-95BD-CCE7A0DE87D2}"/>
              </a:ext>
            </a:extLst>
          </xdr:cNvPr>
          <xdr:cNvSpPr/>
        </xdr:nvSpPr>
        <xdr:spPr>
          <a:xfrm>
            <a:off x="352423" y="122410"/>
            <a:ext cx="1076325" cy="144290"/>
          </a:xfrm>
          <a:custGeom>
            <a:avLst/>
            <a:gdLst>
              <a:gd name="connsiteX0" fmla="*/ 0 w 1076325"/>
              <a:gd name="connsiteY0" fmla="*/ 43320 h 144290"/>
              <a:gd name="connsiteX1" fmla="*/ 71658 w 1076325"/>
              <a:gd name="connsiteY1" fmla="*/ 68562 h 144290"/>
              <a:gd name="connsiteX2" fmla="*/ 204739 w 1076325"/>
              <a:gd name="connsiteY2" fmla="*/ 135875 h 144290"/>
              <a:gd name="connsiteX3" fmla="*/ 276398 w 1076325"/>
              <a:gd name="connsiteY3" fmla="*/ 144290 h 144290"/>
              <a:gd name="connsiteX4" fmla="*/ 409478 w 1076325"/>
              <a:gd name="connsiteY4" fmla="*/ 127461 h 144290"/>
              <a:gd name="connsiteX5" fmla="*/ 542559 w 1076325"/>
              <a:gd name="connsiteY5" fmla="*/ 68562 h 144290"/>
              <a:gd name="connsiteX6" fmla="*/ 573270 w 1076325"/>
              <a:gd name="connsiteY6" fmla="*/ 26492 h 144290"/>
              <a:gd name="connsiteX7" fmla="*/ 522085 w 1076325"/>
              <a:gd name="connsiteY7" fmla="*/ 18078 h 144290"/>
              <a:gd name="connsiteX8" fmla="*/ 429952 w 1076325"/>
              <a:gd name="connsiteY8" fmla="*/ 26492 h 144290"/>
              <a:gd name="connsiteX9" fmla="*/ 378767 w 1076325"/>
              <a:gd name="connsiteY9" fmla="*/ 43320 h 144290"/>
              <a:gd name="connsiteX10" fmla="*/ 348056 w 1076325"/>
              <a:gd name="connsiteY10" fmla="*/ 51734 h 144290"/>
              <a:gd name="connsiteX11" fmla="*/ 399241 w 1076325"/>
              <a:gd name="connsiteY11" fmla="*/ 68562 h 144290"/>
              <a:gd name="connsiteX12" fmla="*/ 522085 w 1076325"/>
              <a:gd name="connsiteY12" fmla="*/ 110633 h 144290"/>
              <a:gd name="connsiteX13" fmla="*/ 696113 w 1076325"/>
              <a:gd name="connsiteY13" fmla="*/ 76977 h 144290"/>
              <a:gd name="connsiteX14" fmla="*/ 706350 w 1076325"/>
              <a:gd name="connsiteY14" fmla="*/ 43320 h 144290"/>
              <a:gd name="connsiteX15" fmla="*/ 665402 w 1076325"/>
              <a:gd name="connsiteY15" fmla="*/ 18078 h 144290"/>
              <a:gd name="connsiteX16" fmla="*/ 634692 w 1076325"/>
              <a:gd name="connsiteY16" fmla="*/ 60148 h 144290"/>
              <a:gd name="connsiteX17" fmla="*/ 665402 w 1076325"/>
              <a:gd name="connsiteY17" fmla="*/ 76977 h 144290"/>
              <a:gd name="connsiteX18" fmla="*/ 747298 w 1076325"/>
              <a:gd name="connsiteY18" fmla="*/ 110633 h 144290"/>
              <a:gd name="connsiteX19" fmla="*/ 778009 w 1076325"/>
              <a:gd name="connsiteY19" fmla="*/ 127461 h 144290"/>
              <a:gd name="connsiteX20" fmla="*/ 818957 w 1076325"/>
              <a:gd name="connsiteY20" fmla="*/ 135875 h 144290"/>
              <a:gd name="connsiteX21" fmla="*/ 982748 w 1076325"/>
              <a:gd name="connsiteY21" fmla="*/ 127461 h 144290"/>
              <a:gd name="connsiteX22" fmla="*/ 1013459 w 1076325"/>
              <a:gd name="connsiteY22" fmla="*/ 102219 h 144290"/>
              <a:gd name="connsiteX23" fmla="*/ 1064644 w 1076325"/>
              <a:gd name="connsiteY23" fmla="*/ 51734 h 144290"/>
              <a:gd name="connsiteX24" fmla="*/ 1064644 w 1076325"/>
              <a:gd name="connsiteY24" fmla="*/ 1249 h 144290"/>
              <a:gd name="connsiteX25" fmla="*/ 992985 w 1076325"/>
              <a:gd name="connsiteY25" fmla="*/ 9664 h 144290"/>
              <a:gd name="connsiteX26" fmla="*/ 921327 w 1076325"/>
              <a:gd name="connsiteY26" fmla="*/ 26492 h 1442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76325" h="144290" extrusionOk="0">
                <a:moveTo>
                  <a:pt x="0" y="43320"/>
                </a:moveTo>
                <a:cubicBezTo>
                  <a:pt x="24397" y="51227"/>
                  <a:pt x="52906" y="61708"/>
                  <a:pt x="71658" y="68562"/>
                </a:cubicBezTo>
                <a:cubicBezTo>
                  <a:pt x="112966" y="82753"/>
                  <a:pt x="165585" y="110673"/>
                  <a:pt x="204739" y="135875"/>
                </a:cubicBezTo>
                <a:cubicBezTo>
                  <a:pt x="221001" y="142111"/>
                  <a:pt x="252245" y="135948"/>
                  <a:pt x="276398" y="144290"/>
                </a:cubicBezTo>
                <a:cubicBezTo>
                  <a:pt x="328024" y="134534"/>
                  <a:pt x="368114" y="140204"/>
                  <a:pt x="409478" y="127461"/>
                </a:cubicBezTo>
                <a:cubicBezTo>
                  <a:pt x="430860" y="123446"/>
                  <a:pt x="530810" y="70927"/>
                  <a:pt x="542559" y="68562"/>
                </a:cubicBezTo>
                <a:cubicBezTo>
                  <a:pt x="555500" y="51563"/>
                  <a:pt x="578197" y="41471"/>
                  <a:pt x="573270" y="26492"/>
                </a:cubicBezTo>
                <a:cubicBezTo>
                  <a:pt x="570799" y="16139"/>
                  <a:pt x="538506" y="21171"/>
                  <a:pt x="522085" y="18078"/>
                </a:cubicBezTo>
                <a:cubicBezTo>
                  <a:pt x="492015" y="11605"/>
                  <a:pt x="461281" y="22319"/>
                  <a:pt x="429952" y="26492"/>
                </a:cubicBezTo>
                <a:cubicBezTo>
                  <a:pt x="414570" y="32246"/>
                  <a:pt x="394502" y="39810"/>
                  <a:pt x="378767" y="43320"/>
                </a:cubicBezTo>
                <a:cubicBezTo>
                  <a:pt x="367299" y="45032"/>
                  <a:pt x="343310" y="44493"/>
                  <a:pt x="348056" y="51734"/>
                </a:cubicBezTo>
                <a:cubicBezTo>
                  <a:pt x="357761" y="66890"/>
                  <a:pt x="384322" y="64472"/>
                  <a:pt x="399241" y="68562"/>
                </a:cubicBezTo>
                <a:cubicBezTo>
                  <a:pt x="493844" y="100470"/>
                  <a:pt x="420291" y="45380"/>
                  <a:pt x="522085" y="110633"/>
                </a:cubicBezTo>
                <a:cubicBezTo>
                  <a:pt x="616656" y="99389"/>
                  <a:pt x="658712" y="130831"/>
                  <a:pt x="696113" y="76977"/>
                </a:cubicBezTo>
                <a:cubicBezTo>
                  <a:pt x="700278" y="66888"/>
                  <a:pt x="700009" y="53512"/>
                  <a:pt x="706350" y="43320"/>
                </a:cubicBezTo>
                <a:cubicBezTo>
                  <a:pt x="693964" y="38920"/>
                  <a:pt x="680962" y="24076"/>
                  <a:pt x="665402" y="18078"/>
                </a:cubicBezTo>
                <a:cubicBezTo>
                  <a:pt x="614868" y="13024"/>
                  <a:pt x="621057" y="37822"/>
                  <a:pt x="634692" y="60148"/>
                </a:cubicBezTo>
                <a:cubicBezTo>
                  <a:pt x="642378" y="69417"/>
                  <a:pt x="654096" y="73674"/>
                  <a:pt x="665402" y="76977"/>
                </a:cubicBezTo>
                <a:cubicBezTo>
                  <a:pt x="691846" y="85432"/>
                  <a:pt x="724136" y="95510"/>
                  <a:pt x="747298" y="110633"/>
                </a:cubicBezTo>
                <a:cubicBezTo>
                  <a:pt x="754101" y="116777"/>
                  <a:pt x="769255" y="124433"/>
                  <a:pt x="778009" y="127461"/>
                </a:cubicBezTo>
                <a:cubicBezTo>
                  <a:pt x="790622" y="132357"/>
                  <a:pt x="803971" y="133643"/>
                  <a:pt x="818957" y="135875"/>
                </a:cubicBezTo>
                <a:cubicBezTo>
                  <a:pt x="883016" y="142163"/>
                  <a:pt x="928015" y="126995"/>
                  <a:pt x="982748" y="127461"/>
                </a:cubicBezTo>
                <a:cubicBezTo>
                  <a:pt x="1000636" y="125082"/>
                  <a:pt x="1001568" y="111287"/>
                  <a:pt x="1013459" y="102219"/>
                </a:cubicBezTo>
                <a:cubicBezTo>
                  <a:pt x="1031809" y="83894"/>
                  <a:pt x="1042651" y="67043"/>
                  <a:pt x="1064644" y="51734"/>
                </a:cubicBezTo>
                <a:cubicBezTo>
                  <a:pt x="1067307" y="46855"/>
                  <a:pt x="1093007" y="5245"/>
                  <a:pt x="1064644" y="1249"/>
                </a:cubicBezTo>
                <a:cubicBezTo>
                  <a:pt x="1043056" y="-1948"/>
                  <a:pt x="1016887" y="7472"/>
                  <a:pt x="992985" y="9664"/>
                </a:cubicBezTo>
                <a:cubicBezTo>
                  <a:pt x="927083" y="31587"/>
                  <a:pt x="949358" y="21008"/>
                  <a:pt x="921327" y="26492"/>
                </a:cubicBezTo>
              </a:path>
            </a:pathLst>
          </a:custGeom>
          <a:noFill/>
          <a:ln w="19050">
            <a:solidFill>
              <a:srgbClr val="C23FD8"/>
            </a:solidFill>
            <a:extLst>
              <a:ext uri="{C807C97D-BFC1-408E-A445-0C87EB9F89A2}">
                <ask:lineSketchStyleProps xmlns:ask="http://schemas.microsoft.com/office/drawing/2018/sketchyshapes" sd="3906223130">
                  <a:custGeom>
                    <a:avLst/>
                    <a:gdLst>
                      <a:gd name="connsiteX0" fmla="*/ 0 w 1001468"/>
                      <a:gd name="connsiteY0" fmla="*/ 49040 h 163340"/>
                      <a:gd name="connsiteX1" fmla="*/ 66675 w 1001468"/>
                      <a:gd name="connsiteY1" fmla="*/ 77615 h 163340"/>
                      <a:gd name="connsiteX2" fmla="*/ 190500 w 1001468"/>
                      <a:gd name="connsiteY2" fmla="*/ 153815 h 163340"/>
                      <a:gd name="connsiteX3" fmla="*/ 257175 w 1001468"/>
                      <a:gd name="connsiteY3" fmla="*/ 163340 h 163340"/>
                      <a:gd name="connsiteX4" fmla="*/ 381000 w 1001468"/>
                      <a:gd name="connsiteY4" fmla="*/ 144290 h 163340"/>
                      <a:gd name="connsiteX5" fmla="*/ 504825 w 1001468"/>
                      <a:gd name="connsiteY5" fmla="*/ 77615 h 163340"/>
                      <a:gd name="connsiteX6" fmla="*/ 533400 w 1001468"/>
                      <a:gd name="connsiteY6" fmla="*/ 29990 h 163340"/>
                      <a:gd name="connsiteX7" fmla="*/ 485775 w 1001468"/>
                      <a:gd name="connsiteY7" fmla="*/ 20465 h 163340"/>
                      <a:gd name="connsiteX8" fmla="*/ 400050 w 1001468"/>
                      <a:gd name="connsiteY8" fmla="*/ 29990 h 163340"/>
                      <a:gd name="connsiteX9" fmla="*/ 352425 w 1001468"/>
                      <a:gd name="connsiteY9" fmla="*/ 49040 h 163340"/>
                      <a:gd name="connsiteX10" fmla="*/ 323850 w 1001468"/>
                      <a:gd name="connsiteY10" fmla="*/ 58565 h 163340"/>
                      <a:gd name="connsiteX11" fmla="*/ 371475 w 1001468"/>
                      <a:gd name="connsiteY11" fmla="*/ 77615 h 163340"/>
                      <a:gd name="connsiteX12" fmla="*/ 485775 w 1001468"/>
                      <a:gd name="connsiteY12" fmla="*/ 125240 h 163340"/>
                      <a:gd name="connsiteX13" fmla="*/ 647700 w 1001468"/>
                      <a:gd name="connsiteY13" fmla="*/ 87140 h 163340"/>
                      <a:gd name="connsiteX14" fmla="*/ 657225 w 1001468"/>
                      <a:gd name="connsiteY14" fmla="*/ 49040 h 163340"/>
                      <a:gd name="connsiteX15" fmla="*/ 619125 w 1001468"/>
                      <a:gd name="connsiteY15" fmla="*/ 20465 h 163340"/>
                      <a:gd name="connsiteX16" fmla="*/ 590550 w 1001468"/>
                      <a:gd name="connsiteY16" fmla="*/ 68090 h 163340"/>
                      <a:gd name="connsiteX17" fmla="*/ 619125 w 1001468"/>
                      <a:gd name="connsiteY17" fmla="*/ 87140 h 163340"/>
                      <a:gd name="connsiteX18" fmla="*/ 695325 w 1001468"/>
                      <a:gd name="connsiteY18" fmla="*/ 125240 h 163340"/>
                      <a:gd name="connsiteX19" fmla="*/ 723900 w 1001468"/>
                      <a:gd name="connsiteY19" fmla="*/ 144290 h 163340"/>
                      <a:gd name="connsiteX20" fmla="*/ 762000 w 1001468"/>
                      <a:gd name="connsiteY20" fmla="*/ 153815 h 163340"/>
                      <a:gd name="connsiteX21" fmla="*/ 914400 w 1001468"/>
                      <a:gd name="connsiteY21" fmla="*/ 144290 h 163340"/>
                      <a:gd name="connsiteX22" fmla="*/ 942975 w 1001468"/>
                      <a:gd name="connsiteY22" fmla="*/ 115715 h 163340"/>
                      <a:gd name="connsiteX23" fmla="*/ 990600 w 1001468"/>
                      <a:gd name="connsiteY23" fmla="*/ 58565 h 163340"/>
                      <a:gd name="connsiteX24" fmla="*/ 990600 w 1001468"/>
                      <a:gd name="connsiteY24" fmla="*/ 1415 h 163340"/>
                      <a:gd name="connsiteX25" fmla="*/ 923925 w 1001468"/>
                      <a:gd name="connsiteY25" fmla="*/ 10940 h 163340"/>
                      <a:gd name="connsiteX26" fmla="*/ 857250 w 1001468"/>
                      <a:gd name="connsiteY26" fmla="*/ 29990 h 163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01468" h="163340">
                        <a:moveTo>
                          <a:pt x="0" y="49040"/>
                        </a:moveTo>
                        <a:cubicBezTo>
                          <a:pt x="22225" y="58565"/>
                          <a:pt x="45488" y="65962"/>
                          <a:pt x="66675" y="77615"/>
                        </a:cubicBezTo>
                        <a:cubicBezTo>
                          <a:pt x="109140" y="100971"/>
                          <a:pt x="146304" y="133927"/>
                          <a:pt x="190500" y="153815"/>
                        </a:cubicBezTo>
                        <a:cubicBezTo>
                          <a:pt x="210973" y="163028"/>
                          <a:pt x="234950" y="160165"/>
                          <a:pt x="257175" y="163340"/>
                        </a:cubicBezTo>
                        <a:cubicBezTo>
                          <a:pt x="298450" y="156990"/>
                          <a:pt x="340614" y="154918"/>
                          <a:pt x="381000" y="144290"/>
                        </a:cubicBezTo>
                        <a:cubicBezTo>
                          <a:pt x="399547" y="139409"/>
                          <a:pt x="493569" y="84047"/>
                          <a:pt x="504825" y="77615"/>
                        </a:cubicBezTo>
                        <a:cubicBezTo>
                          <a:pt x="514350" y="61740"/>
                          <a:pt x="539254" y="47553"/>
                          <a:pt x="533400" y="29990"/>
                        </a:cubicBezTo>
                        <a:cubicBezTo>
                          <a:pt x="528280" y="14631"/>
                          <a:pt x="501964" y="20465"/>
                          <a:pt x="485775" y="20465"/>
                        </a:cubicBezTo>
                        <a:cubicBezTo>
                          <a:pt x="457024" y="20465"/>
                          <a:pt x="428625" y="26815"/>
                          <a:pt x="400050" y="29990"/>
                        </a:cubicBezTo>
                        <a:cubicBezTo>
                          <a:pt x="384175" y="36340"/>
                          <a:pt x="368434" y="43037"/>
                          <a:pt x="352425" y="49040"/>
                        </a:cubicBezTo>
                        <a:cubicBezTo>
                          <a:pt x="343024" y="52565"/>
                          <a:pt x="318281" y="50211"/>
                          <a:pt x="323850" y="58565"/>
                        </a:cubicBezTo>
                        <a:cubicBezTo>
                          <a:pt x="333334" y="72791"/>
                          <a:pt x="355407" y="71772"/>
                          <a:pt x="371475" y="77615"/>
                        </a:cubicBezTo>
                        <a:cubicBezTo>
                          <a:pt x="466021" y="111995"/>
                          <a:pt x="392432" y="78568"/>
                          <a:pt x="485775" y="125240"/>
                        </a:cubicBezTo>
                        <a:cubicBezTo>
                          <a:pt x="570285" y="119606"/>
                          <a:pt x="618911" y="154314"/>
                          <a:pt x="647700" y="87140"/>
                        </a:cubicBezTo>
                        <a:cubicBezTo>
                          <a:pt x="652857" y="75108"/>
                          <a:pt x="654050" y="61740"/>
                          <a:pt x="657225" y="49040"/>
                        </a:cubicBezTo>
                        <a:cubicBezTo>
                          <a:pt x="644525" y="39515"/>
                          <a:pt x="634877" y="22434"/>
                          <a:pt x="619125" y="20465"/>
                        </a:cubicBezTo>
                        <a:cubicBezTo>
                          <a:pt x="576721" y="15164"/>
                          <a:pt x="573228" y="46438"/>
                          <a:pt x="590550" y="68090"/>
                        </a:cubicBezTo>
                        <a:cubicBezTo>
                          <a:pt x="597701" y="77029"/>
                          <a:pt x="609075" y="81658"/>
                          <a:pt x="619125" y="87140"/>
                        </a:cubicBezTo>
                        <a:cubicBezTo>
                          <a:pt x="644056" y="100738"/>
                          <a:pt x="671696" y="109488"/>
                          <a:pt x="695325" y="125240"/>
                        </a:cubicBezTo>
                        <a:cubicBezTo>
                          <a:pt x="704850" y="131590"/>
                          <a:pt x="713378" y="139781"/>
                          <a:pt x="723900" y="144290"/>
                        </a:cubicBezTo>
                        <a:cubicBezTo>
                          <a:pt x="735932" y="149447"/>
                          <a:pt x="749300" y="150640"/>
                          <a:pt x="762000" y="153815"/>
                        </a:cubicBezTo>
                        <a:cubicBezTo>
                          <a:pt x="812800" y="150640"/>
                          <a:pt x="864593" y="154776"/>
                          <a:pt x="914400" y="144290"/>
                        </a:cubicBezTo>
                        <a:cubicBezTo>
                          <a:pt x="927581" y="141515"/>
                          <a:pt x="934026" y="125783"/>
                          <a:pt x="942975" y="115715"/>
                        </a:cubicBezTo>
                        <a:cubicBezTo>
                          <a:pt x="959450" y="97181"/>
                          <a:pt x="974725" y="77615"/>
                          <a:pt x="990600" y="58565"/>
                        </a:cubicBezTo>
                        <a:cubicBezTo>
                          <a:pt x="992554" y="52703"/>
                          <a:pt x="1014046" y="7277"/>
                          <a:pt x="990600" y="1415"/>
                        </a:cubicBezTo>
                        <a:cubicBezTo>
                          <a:pt x="968820" y="-4030"/>
                          <a:pt x="946150" y="7765"/>
                          <a:pt x="923925" y="10940"/>
                        </a:cubicBezTo>
                        <a:cubicBezTo>
                          <a:pt x="863763" y="30994"/>
                          <a:pt x="886855" y="29990"/>
                          <a:pt x="857250" y="29990"/>
                        </a:cubicBezTo>
                      </a:path>
                    </a:pathLst>
                  </a:custGeom>
                  <ask:type>
                    <ask:lineSketchScribble/>
                  </ask:type>
                </ask:lineSketchStyleProps>
              </a:ext>
            </a:extLst>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NG" sz="1100"/>
          </a:p>
        </xdr:txBody>
      </xdr:sp>
      <xdr:sp macro="" textlink="">
        <xdr:nvSpPr>
          <xdr:cNvPr id="7" name="Rectangle 6">
            <a:extLst>
              <a:ext uri="{FF2B5EF4-FFF2-40B4-BE49-F238E27FC236}">
                <a16:creationId xmlns:a16="http://schemas.microsoft.com/office/drawing/2014/main" id="{55557B51-238C-5034-EC82-6A533FEB5380}"/>
              </a:ext>
            </a:extLst>
          </xdr:cNvPr>
          <xdr:cNvSpPr/>
        </xdr:nvSpPr>
        <xdr:spPr>
          <a:xfrm>
            <a:off x="238124" y="57150"/>
            <a:ext cx="1343025" cy="285749"/>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 name="TextBox 7">
            <a:hlinkClick xmlns:r="http://schemas.openxmlformats.org/officeDocument/2006/relationships" r:id="rId1" tooltip="Income Sources"/>
            <a:extLst>
              <a:ext uri="{FF2B5EF4-FFF2-40B4-BE49-F238E27FC236}">
                <a16:creationId xmlns:a16="http://schemas.microsoft.com/office/drawing/2014/main" id="{CDD7B984-5F2C-B24B-20A6-B3457D88D8FE}"/>
              </a:ext>
            </a:extLst>
          </xdr:cNvPr>
          <xdr:cNvSpPr txBox="1"/>
        </xdr:nvSpPr>
        <xdr:spPr>
          <a:xfrm>
            <a:off x="8039100" y="85725"/>
            <a:ext cx="13335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Income Sources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9" name="TextBox 8">
            <a:hlinkClick xmlns:r="http://schemas.openxmlformats.org/officeDocument/2006/relationships" r:id="rId2" tooltip="Geographically"/>
            <a:extLst>
              <a:ext uri="{FF2B5EF4-FFF2-40B4-BE49-F238E27FC236}">
                <a16:creationId xmlns:a16="http://schemas.microsoft.com/office/drawing/2014/main" id="{B3904957-ED29-F201-474B-57D702706035}"/>
              </a:ext>
            </a:extLst>
          </xdr:cNvPr>
          <xdr:cNvSpPr txBox="1"/>
        </xdr:nvSpPr>
        <xdr:spPr>
          <a:xfrm>
            <a:off x="9493249" y="85726"/>
            <a:ext cx="1333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Geographically</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0" name="TextBox 9">
            <a:hlinkClick xmlns:r="http://schemas.openxmlformats.org/officeDocument/2006/relationships" r:id="rId3" tooltip="Sales Process"/>
            <a:extLst>
              <a:ext uri="{FF2B5EF4-FFF2-40B4-BE49-F238E27FC236}">
                <a16:creationId xmlns:a16="http://schemas.microsoft.com/office/drawing/2014/main" id="{006087D8-9731-E1F0-A5FB-933E8E863321}"/>
              </a:ext>
            </a:extLst>
          </xdr:cNvPr>
          <xdr:cNvSpPr txBox="1"/>
        </xdr:nvSpPr>
        <xdr:spPr>
          <a:xfrm>
            <a:off x="10690224" y="85725"/>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Sales Process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2" name="TextBox 11">
            <a:extLst>
              <a:ext uri="{FF2B5EF4-FFF2-40B4-BE49-F238E27FC236}">
                <a16:creationId xmlns:a16="http://schemas.microsoft.com/office/drawing/2014/main" id="{592AA495-12F3-E391-20AB-34DEF6361DCC}"/>
              </a:ext>
            </a:extLst>
          </xdr:cNvPr>
          <xdr:cNvSpPr txBox="1"/>
        </xdr:nvSpPr>
        <xdr:spPr>
          <a:xfrm>
            <a:off x="5857875" y="95250"/>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Browser</a:t>
            </a:r>
          </a:p>
          <a:p>
            <a:endParaRPr lang="en-NG" sz="1000">
              <a:solidFill>
                <a:schemeClr val="bg1"/>
              </a:solidFill>
              <a:latin typeface="Franklin Gothic Medium" panose="020B0603020102020204" pitchFamily="34" charset="0"/>
              <a:ea typeface="Gadugi" panose="020B0502040204020203" pitchFamily="34" charset="0"/>
            </a:endParaRPr>
          </a:p>
        </xdr:txBody>
      </xdr:sp>
      <xdr:pic>
        <xdr:nvPicPr>
          <xdr:cNvPr id="13" name="Picture 12">
            <a:extLst>
              <a:ext uri="{FF2B5EF4-FFF2-40B4-BE49-F238E27FC236}">
                <a16:creationId xmlns:a16="http://schemas.microsoft.com/office/drawing/2014/main" id="{C0FFAD1D-9C7E-7717-B1F5-C622AAD97D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5724525" y="133351"/>
            <a:ext cx="200024" cy="200024"/>
          </a:xfrm>
          <a:prstGeom prst="rect">
            <a:avLst/>
          </a:prstGeom>
        </xdr:spPr>
      </xdr:pic>
      <xdr:sp macro="" textlink="">
        <xdr:nvSpPr>
          <xdr:cNvPr id="14" name="Rectangle: Rounded Corners 13">
            <a:extLst>
              <a:ext uri="{FF2B5EF4-FFF2-40B4-BE49-F238E27FC236}">
                <a16:creationId xmlns:a16="http://schemas.microsoft.com/office/drawing/2014/main" id="{7510BA6D-1F02-3C4A-EDE5-5BFEDFA4DC45}"/>
              </a:ext>
            </a:extLst>
          </xdr:cNvPr>
          <xdr:cNvSpPr/>
        </xdr:nvSpPr>
        <xdr:spPr>
          <a:xfrm rot="5400000">
            <a:off x="9686924" y="257175"/>
            <a:ext cx="18000" cy="10800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5" name="Rectangle 14">
            <a:extLst>
              <a:ext uri="{FF2B5EF4-FFF2-40B4-BE49-F238E27FC236}">
                <a16:creationId xmlns:a16="http://schemas.microsoft.com/office/drawing/2014/main" id="{4093F003-0E52-E19D-FC32-C5D095C044E8}"/>
              </a:ext>
            </a:extLst>
          </xdr:cNvPr>
          <xdr:cNvSpPr/>
        </xdr:nvSpPr>
        <xdr:spPr>
          <a:xfrm>
            <a:off x="266699" y="76200"/>
            <a:ext cx="1295399" cy="238125"/>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xdr:col>
      <xdr:colOff>38100</xdr:colOff>
      <xdr:row>0</xdr:row>
      <xdr:rowOff>0</xdr:rowOff>
    </xdr:from>
    <xdr:to>
      <xdr:col>3</xdr:col>
      <xdr:colOff>84551</xdr:colOff>
      <xdr:row>2</xdr:row>
      <xdr:rowOff>43579</xdr:rowOff>
    </xdr:to>
    <xdr:sp macro="" textlink="">
      <xdr:nvSpPr>
        <xdr:cNvPr id="2" name="TextBox 1">
          <a:extLst>
            <a:ext uri="{FF2B5EF4-FFF2-40B4-BE49-F238E27FC236}">
              <a16:creationId xmlns:a16="http://schemas.microsoft.com/office/drawing/2014/main" id="{25D548DA-FC40-41F0-A79A-FF430F81BAC1}"/>
            </a:ext>
          </a:extLst>
        </xdr:cNvPr>
        <xdr:cNvSpPr txBox="1"/>
      </xdr:nvSpPr>
      <xdr:spPr>
        <a:xfrm>
          <a:off x="647700" y="0"/>
          <a:ext cx="1265651" cy="42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ar-SA" sz="2000">
              <a:solidFill>
                <a:schemeClr val="bg1"/>
              </a:solidFill>
              <a:latin typeface="Calibri" panose="020F0502020204030204" pitchFamily="34" charset="0"/>
              <a:ea typeface="Gadugi" panose="020B0502040204020203" pitchFamily="34" charset="0"/>
              <a:cs typeface="Calibri" panose="020F0502020204030204" pitchFamily="34" charset="0"/>
            </a:rPr>
            <a:t>۞۞</a:t>
          </a:r>
          <a:endParaRPr lang="en-NG" sz="10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xdr:col>
      <xdr:colOff>408572</xdr:colOff>
      <xdr:row>45</xdr:row>
      <xdr:rowOff>64336</xdr:rowOff>
    </xdr:from>
    <xdr:to>
      <xdr:col>13</xdr:col>
      <xdr:colOff>440322</xdr:colOff>
      <xdr:row>64</xdr:row>
      <xdr:rowOff>143711</xdr:rowOff>
    </xdr:to>
    <xdr:grpSp>
      <xdr:nvGrpSpPr>
        <xdr:cNvPr id="31" name="Group 30">
          <a:extLst>
            <a:ext uri="{FF2B5EF4-FFF2-40B4-BE49-F238E27FC236}">
              <a16:creationId xmlns:a16="http://schemas.microsoft.com/office/drawing/2014/main" id="{7AC9C3AE-A525-D019-3929-A02C21075BC3}"/>
            </a:ext>
          </a:extLst>
        </xdr:cNvPr>
        <xdr:cNvGrpSpPr/>
      </xdr:nvGrpSpPr>
      <xdr:grpSpPr>
        <a:xfrm>
          <a:off x="1021675" y="8713474"/>
          <a:ext cx="7388992" cy="3615668"/>
          <a:chOff x="95250" y="5302250"/>
          <a:chExt cx="6032500" cy="3508375"/>
        </a:xfrm>
      </xdr:grpSpPr>
      <xdr:graphicFrame macro="">
        <xdr:nvGraphicFramePr>
          <xdr:cNvPr id="69" name="Chart 68">
            <a:extLst>
              <a:ext uri="{FF2B5EF4-FFF2-40B4-BE49-F238E27FC236}">
                <a16:creationId xmlns:a16="http://schemas.microsoft.com/office/drawing/2014/main" id="{3428549E-3DB6-40B9-A272-9BCF7E0C2D54}"/>
              </a:ext>
            </a:extLst>
          </xdr:cNvPr>
          <xdr:cNvGraphicFramePr>
            <a:graphicFrameLocks/>
          </xdr:cNvGraphicFramePr>
        </xdr:nvGraphicFramePr>
        <xdr:xfrm>
          <a:off x="95250" y="5302250"/>
          <a:ext cx="6032500" cy="3508375"/>
        </xdr:xfrm>
        <a:graphic>
          <a:graphicData uri="http://schemas.openxmlformats.org/drawingml/2006/chart">
            <c:chart xmlns:c="http://schemas.openxmlformats.org/drawingml/2006/chart" xmlns:r="http://schemas.openxmlformats.org/officeDocument/2006/relationships" r:id="rId5"/>
          </a:graphicData>
        </a:graphic>
      </xdr:graphicFrame>
      <xdr:sp macro="" textlink="'Pivot table'!$N$72">
        <xdr:nvSpPr>
          <xdr:cNvPr id="70" name="TextBox 69">
            <a:extLst>
              <a:ext uri="{FF2B5EF4-FFF2-40B4-BE49-F238E27FC236}">
                <a16:creationId xmlns:a16="http://schemas.microsoft.com/office/drawing/2014/main" id="{5A7627E8-FB55-4396-8A3F-8CFF35DC0937}"/>
              </a:ext>
            </a:extLst>
          </xdr:cNvPr>
          <xdr:cNvSpPr txBox="1"/>
        </xdr:nvSpPr>
        <xdr:spPr>
          <a:xfrm>
            <a:off x="2311857" y="6561991"/>
            <a:ext cx="1768018" cy="48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11A187-ACD9-47FC-9094-A9B0210707DF}" type="TxLink">
              <a:rPr lang="en-US" sz="3200" b="1" i="0" u="none" strike="noStrike">
                <a:solidFill>
                  <a:srgbClr val="FFFFFF"/>
                </a:solidFill>
                <a:latin typeface="Franklin Gothic Book"/>
                <a:ea typeface="Gadugi" panose="020B0502040204020203" pitchFamily="34" charset="0"/>
              </a:rPr>
              <a:pPr algn="ctr"/>
              <a:t>73%</a:t>
            </a:fld>
            <a:endParaRPr lang="en-NG" sz="3200" b="1">
              <a:solidFill>
                <a:schemeClr val="bg1"/>
              </a:solidFill>
              <a:latin typeface="Franklin Gothic Medium" panose="020B0603020102020204" pitchFamily="34" charset="0"/>
              <a:ea typeface="Gadugi" panose="020B0502040204020203" pitchFamily="34" charset="0"/>
            </a:endParaRPr>
          </a:p>
        </xdr:txBody>
      </xdr:sp>
      <xdr:sp macro="" textlink="">
        <xdr:nvSpPr>
          <xdr:cNvPr id="71" name="TextBox 70">
            <a:extLst>
              <a:ext uri="{FF2B5EF4-FFF2-40B4-BE49-F238E27FC236}">
                <a16:creationId xmlns:a16="http://schemas.microsoft.com/office/drawing/2014/main" id="{EED136F3-1255-48E4-A1DB-E7273E88163B}"/>
              </a:ext>
            </a:extLst>
          </xdr:cNvPr>
          <xdr:cNvSpPr txBox="1"/>
        </xdr:nvSpPr>
        <xdr:spPr>
          <a:xfrm>
            <a:off x="1798915" y="7076609"/>
            <a:ext cx="2735073" cy="89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latin typeface="Franklin Gothic Medium" panose="020B0603020102020204" pitchFamily="34" charset="0"/>
                <a:ea typeface="Gadugi" panose="020B0502040204020203" pitchFamily="34" charset="0"/>
              </a:rPr>
              <a:t>Sales Percentage</a:t>
            </a:r>
          </a:p>
          <a:p>
            <a:pPr algn="ctr"/>
            <a:r>
              <a:rPr lang="en-GB" sz="1400">
                <a:solidFill>
                  <a:schemeClr val="bg1"/>
                </a:solidFill>
                <a:latin typeface="Franklin Gothic Medium" panose="020B0603020102020204" pitchFamily="34" charset="0"/>
                <a:ea typeface="Gadugi" panose="020B0502040204020203" pitchFamily="34" charset="0"/>
              </a:rPr>
              <a:t>Achieved</a:t>
            </a:r>
          </a:p>
          <a:p>
            <a:pPr algn="ctr"/>
            <a:endParaRPr lang="en-NG" sz="1000">
              <a:solidFill>
                <a:schemeClr val="bg1"/>
              </a:solidFill>
              <a:latin typeface="Franklin Gothic Medium" panose="020B0603020102020204" pitchFamily="34" charset="0"/>
              <a:ea typeface="Gadugi" panose="020B0502040204020203" pitchFamily="34" charset="0"/>
            </a:endParaRPr>
          </a:p>
        </xdr:txBody>
      </xdr:sp>
    </xdr:grpSp>
    <xdr:clientData/>
  </xdr:twoCellAnchor>
  <xdr:twoCellAnchor>
    <xdr:from>
      <xdr:col>0</xdr:col>
      <xdr:colOff>176376</xdr:colOff>
      <xdr:row>15</xdr:row>
      <xdr:rowOff>63520</xdr:rowOff>
    </xdr:from>
    <xdr:to>
      <xdr:col>5</xdr:col>
      <xdr:colOff>604678</xdr:colOff>
      <xdr:row>31</xdr:row>
      <xdr:rowOff>190495</xdr:rowOff>
    </xdr:to>
    <xdr:grpSp>
      <xdr:nvGrpSpPr>
        <xdr:cNvPr id="34" name="Group 33">
          <a:extLst>
            <a:ext uri="{FF2B5EF4-FFF2-40B4-BE49-F238E27FC236}">
              <a16:creationId xmlns:a16="http://schemas.microsoft.com/office/drawing/2014/main" id="{ACDD0F87-591C-5295-48F4-BEF01071FCCE}"/>
            </a:ext>
          </a:extLst>
        </xdr:cNvPr>
        <xdr:cNvGrpSpPr/>
      </xdr:nvGrpSpPr>
      <xdr:grpSpPr>
        <a:xfrm>
          <a:off x="176376" y="2855330"/>
          <a:ext cx="3493819" cy="3378613"/>
          <a:chOff x="35522" y="2586507"/>
          <a:chExt cx="2408437" cy="2401362"/>
        </a:xfrm>
      </xdr:grpSpPr>
      <xdr:sp macro="" textlink="'Pivot table'!C72">
        <xdr:nvSpPr>
          <xdr:cNvPr id="60" name="TextBox 59">
            <a:extLst>
              <a:ext uri="{FF2B5EF4-FFF2-40B4-BE49-F238E27FC236}">
                <a16:creationId xmlns:a16="http://schemas.microsoft.com/office/drawing/2014/main" id="{FF81849C-8DD0-057B-C368-7C1B4B784105}"/>
              </a:ext>
            </a:extLst>
          </xdr:cNvPr>
          <xdr:cNvSpPr txBox="1"/>
        </xdr:nvSpPr>
        <xdr:spPr>
          <a:xfrm>
            <a:off x="695974" y="3885961"/>
            <a:ext cx="512943" cy="144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C60105-209A-4F1B-9FEC-9CA55A09C5E6}" type="TxLink">
              <a:rPr lang="en-US" sz="900" b="0" i="0" u="none" strike="noStrike">
                <a:solidFill>
                  <a:schemeClr val="bg1"/>
                </a:solidFill>
                <a:latin typeface="Franklin Gothic Book"/>
                <a:ea typeface="Gadugi" panose="020B0502040204020203" pitchFamily="34" charset="0"/>
              </a:rPr>
              <a:pPr algn="ctr"/>
              <a:t> 190,380 </a:t>
            </a:fld>
            <a:endParaRPr lang="en-NG" sz="900">
              <a:solidFill>
                <a:schemeClr val="bg1"/>
              </a:solidFill>
              <a:latin typeface="Franklin Gothic Medium" panose="020B0603020102020204" pitchFamily="34" charset="0"/>
              <a:ea typeface="Gadugi" panose="020B0502040204020203" pitchFamily="34" charset="0"/>
            </a:endParaRPr>
          </a:p>
        </xdr:txBody>
      </xdr:sp>
      <xdr:grpSp>
        <xdr:nvGrpSpPr>
          <xdr:cNvPr id="81" name="Group 80">
            <a:extLst>
              <a:ext uri="{FF2B5EF4-FFF2-40B4-BE49-F238E27FC236}">
                <a16:creationId xmlns:a16="http://schemas.microsoft.com/office/drawing/2014/main" id="{BF85830D-D753-E02D-A566-426A4B2DC8A2}"/>
              </a:ext>
            </a:extLst>
          </xdr:cNvPr>
          <xdr:cNvGrpSpPr/>
        </xdr:nvGrpSpPr>
        <xdr:grpSpPr>
          <a:xfrm>
            <a:off x="35522" y="2586507"/>
            <a:ext cx="2408437" cy="2401362"/>
            <a:chOff x="34953" y="2604847"/>
            <a:chExt cx="2417846" cy="2421214"/>
          </a:xfrm>
        </xdr:grpSpPr>
        <xdr:sp macro="" textlink="">
          <xdr:nvSpPr>
            <xdr:cNvPr id="56" name="TextBox 55">
              <a:extLst>
                <a:ext uri="{FF2B5EF4-FFF2-40B4-BE49-F238E27FC236}">
                  <a16:creationId xmlns:a16="http://schemas.microsoft.com/office/drawing/2014/main" id="{AF62624F-E6A5-46CD-A5BF-72433EB58427}"/>
                </a:ext>
              </a:extLst>
            </xdr:cNvPr>
            <xdr:cNvSpPr txBox="1"/>
          </xdr:nvSpPr>
          <xdr:spPr>
            <a:xfrm>
              <a:off x="92863" y="2604847"/>
              <a:ext cx="1850183" cy="265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a:solidFill>
                    <a:schemeClr val="bg1"/>
                  </a:solidFill>
                  <a:latin typeface="Franklin Gothic Medium" panose="020B0603020102020204" pitchFamily="34" charset="0"/>
                  <a:ea typeface="Gadugi" panose="020B0502040204020203" pitchFamily="34" charset="0"/>
                </a:rPr>
                <a:t>Financial Statistics</a:t>
              </a:r>
            </a:p>
            <a:p>
              <a:pPr algn="l"/>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H72">
          <xdr:nvSpPr>
            <xdr:cNvPr id="58" name="TextBox 57">
              <a:extLst>
                <a:ext uri="{FF2B5EF4-FFF2-40B4-BE49-F238E27FC236}">
                  <a16:creationId xmlns:a16="http://schemas.microsoft.com/office/drawing/2014/main" id="{4FEEBB89-59AB-10C6-96B6-BC23150A07AC}"/>
                </a:ext>
              </a:extLst>
            </xdr:cNvPr>
            <xdr:cNvSpPr txBox="1"/>
          </xdr:nvSpPr>
          <xdr:spPr>
            <a:xfrm>
              <a:off x="34953" y="2861118"/>
              <a:ext cx="2417846" cy="32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7B8DD6A-438B-4C73-BDA3-2FE6708C00F9}" type="TxLink">
                <a:rPr lang="en-US" sz="2800" b="0" i="0" u="none" strike="noStrike">
                  <a:solidFill>
                    <a:schemeClr val="bg1"/>
                  </a:solidFill>
                  <a:latin typeface="Franklin Gothic Book"/>
                  <a:ea typeface="Gadugi" panose="020B0502040204020203" pitchFamily="34" charset="0"/>
                </a:rPr>
                <a:pPr algn="l"/>
                <a:t> ₦644,384 </a:t>
              </a:fld>
              <a:endParaRPr lang="en-NG" sz="2800">
                <a:solidFill>
                  <a:schemeClr val="bg1"/>
                </a:solidFill>
                <a:latin typeface="Franklin Gothic Medium" panose="020B0603020102020204" pitchFamily="34" charset="0"/>
                <a:ea typeface="Gadugi" panose="020B0502040204020203" pitchFamily="34" charset="0"/>
              </a:endParaRPr>
            </a:p>
          </xdr:txBody>
        </xdr:sp>
        <mc:AlternateContent xmlns:mc="http://schemas.openxmlformats.org/markup-compatibility/2006">
          <mc:Choice xmlns:a14="http://schemas.microsoft.com/office/drawing/2010/main" Requires="a14">
            <xdr:graphicFrame macro="">
              <xdr:nvGraphicFramePr>
                <xdr:cNvPr id="59" name="Year 3">
                  <a:extLst>
                    <a:ext uri="{FF2B5EF4-FFF2-40B4-BE49-F238E27FC236}">
                      <a16:creationId xmlns:a16="http://schemas.microsoft.com/office/drawing/2014/main" id="{C79FB311-A41B-44DC-B8B8-24CC8A3BC75D}"/>
                    </a:ext>
                  </a:extLst>
                </xdr:cNvPr>
                <xdr:cNvGraphicFramePr/>
              </xdr:nvGraphicFramePr>
              <xdr:xfrm>
                <a:off x="100864" y="3257390"/>
                <a:ext cx="2113367" cy="282117"/>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271618" y="3765902"/>
                  <a:ext cx="3053843" cy="3936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1" name="Chart 60">
              <a:extLst>
                <a:ext uri="{FF2B5EF4-FFF2-40B4-BE49-F238E27FC236}">
                  <a16:creationId xmlns:a16="http://schemas.microsoft.com/office/drawing/2014/main" id="{309EF8F0-4E64-4B3D-BD68-715C2F0504AC}"/>
                </a:ext>
              </a:extLst>
            </xdr:cNvPr>
            <xdr:cNvGraphicFramePr>
              <a:graphicFrameLocks/>
            </xdr:cNvGraphicFramePr>
          </xdr:nvGraphicFramePr>
          <xdr:xfrm>
            <a:off x="80766" y="3610996"/>
            <a:ext cx="2084791" cy="231458"/>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80" name="Group 79">
              <a:extLst>
                <a:ext uri="{FF2B5EF4-FFF2-40B4-BE49-F238E27FC236}">
                  <a16:creationId xmlns:a16="http://schemas.microsoft.com/office/drawing/2014/main" id="{9ABD1DAC-3F0B-4491-DC79-B248C629ABC7}"/>
                </a:ext>
              </a:extLst>
            </xdr:cNvPr>
            <xdr:cNvGrpSpPr/>
          </xdr:nvGrpSpPr>
          <xdr:grpSpPr>
            <a:xfrm>
              <a:off x="197740" y="3913376"/>
              <a:ext cx="1432863" cy="1112685"/>
              <a:chOff x="197746" y="3900018"/>
              <a:chExt cx="1427989" cy="1106757"/>
            </a:xfrm>
          </xdr:grpSpPr>
          <xdr:grpSp>
            <xdr:nvGrpSpPr>
              <xdr:cNvPr id="55" name="Group 54">
                <a:extLst>
                  <a:ext uri="{FF2B5EF4-FFF2-40B4-BE49-F238E27FC236}">
                    <a16:creationId xmlns:a16="http://schemas.microsoft.com/office/drawing/2014/main" id="{ED8333BE-4C6D-DFA5-279B-37E4B165C10D}"/>
                  </a:ext>
                </a:extLst>
              </xdr:cNvPr>
              <xdr:cNvGrpSpPr/>
            </xdr:nvGrpSpPr>
            <xdr:grpSpPr>
              <a:xfrm>
                <a:off x="260052" y="3900018"/>
                <a:ext cx="1365683" cy="1106757"/>
                <a:chOff x="279108" y="1923179"/>
                <a:chExt cx="1365978" cy="956458"/>
              </a:xfrm>
            </xdr:grpSpPr>
            <xdr:grpSp>
              <xdr:nvGrpSpPr>
                <xdr:cNvPr id="49" name="Group 48">
                  <a:extLst>
                    <a:ext uri="{FF2B5EF4-FFF2-40B4-BE49-F238E27FC236}">
                      <a16:creationId xmlns:a16="http://schemas.microsoft.com/office/drawing/2014/main" id="{5731844F-75B7-7235-8FF8-2F0666CBB8D4}"/>
                    </a:ext>
                  </a:extLst>
                </xdr:cNvPr>
                <xdr:cNvGrpSpPr/>
              </xdr:nvGrpSpPr>
              <xdr:grpSpPr>
                <a:xfrm>
                  <a:off x="297086" y="1923179"/>
                  <a:ext cx="1340603" cy="126773"/>
                  <a:chOff x="297086" y="1923179"/>
                  <a:chExt cx="1340603" cy="126773"/>
                </a:xfrm>
              </xdr:grpSpPr>
              <xdr:sp macro="" textlink="'Pivot table'!E72">
                <xdr:nvSpPr>
                  <xdr:cNvPr id="17" name="TextBox 16">
                    <a:extLst>
                      <a:ext uri="{FF2B5EF4-FFF2-40B4-BE49-F238E27FC236}">
                        <a16:creationId xmlns:a16="http://schemas.microsoft.com/office/drawing/2014/main" id="{38A82CED-501E-E06F-F55E-693DF84F1B13}"/>
                      </a:ext>
                    </a:extLst>
                  </xdr:cNvPr>
                  <xdr:cNvSpPr txBox="1"/>
                </xdr:nvSpPr>
                <xdr:spPr>
                  <a:xfrm>
                    <a:off x="297086" y="1924031"/>
                    <a:ext cx="321704" cy="12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07B07C-161D-4E6D-820D-C2CD3AFD939E}" type="TxLink">
                      <a:rPr lang="en-US" sz="900" b="0" i="0" u="none" strike="noStrike">
                        <a:solidFill>
                          <a:srgbClr val="FFFFFF"/>
                        </a:solidFill>
                        <a:latin typeface="Franklin Gothic Book"/>
                      </a:rPr>
                      <a:pPr algn="l"/>
                      <a:t>Brazil</a:t>
                    </a:fld>
                    <a:endParaRPr lang="en-NG" sz="900">
                      <a:solidFill>
                        <a:schemeClr val="bg1"/>
                      </a:solidFill>
                    </a:endParaRPr>
                  </a:p>
                </xdr:txBody>
              </xdr:sp>
              <xdr:sp macro="" textlink="'Pivot table'!D72">
                <xdr:nvSpPr>
                  <xdr:cNvPr id="21" name="TextBox 20">
                    <a:extLst>
                      <a:ext uri="{FF2B5EF4-FFF2-40B4-BE49-F238E27FC236}">
                        <a16:creationId xmlns:a16="http://schemas.microsoft.com/office/drawing/2014/main" id="{CAA3BB5A-4A56-F1B7-AAB9-5C594C0F896E}"/>
                      </a:ext>
                    </a:extLst>
                  </xdr:cNvPr>
                  <xdr:cNvSpPr txBox="1"/>
                </xdr:nvSpPr>
                <xdr:spPr>
                  <a:xfrm>
                    <a:off x="1230592" y="1923179"/>
                    <a:ext cx="407097" cy="96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2F3084-3FF3-4A64-85E3-7E47165944DA}" type="TxLink">
                      <a:rPr lang="en-US" sz="900" b="0" i="0" u="none" strike="noStrike">
                        <a:solidFill>
                          <a:schemeClr val="bg1"/>
                        </a:solidFill>
                        <a:latin typeface="Franklin Gothic Book"/>
                      </a:rPr>
                      <a:pPr algn="l"/>
                      <a:t>29.54%</a:t>
                    </a:fld>
                    <a:endParaRPr lang="en-NG" sz="900">
                      <a:solidFill>
                        <a:schemeClr val="bg1"/>
                      </a:solidFill>
                    </a:endParaRPr>
                  </a:p>
                </xdr:txBody>
              </xdr:sp>
            </xdr:grpSp>
            <xdr:grpSp>
              <xdr:nvGrpSpPr>
                <xdr:cNvPr id="50" name="Group 49">
                  <a:extLst>
                    <a:ext uri="{FF2B5EF4-FFF2-40B4-BE49-F238E27FC236}">
                      <a16:creationId xmlns:a16="http://schemas.microsoft.com/office/drawing/2014/main" id="{45E5A587-02C0-2BD8-ABFB-B5F680E75005}"/>
                    </a:ext>
                  </a:extLst>
                </xdr:cNvPr>
                <xdr:cNvGrpSpPr/>
              </xdr:nvGrpSpPr>
              <xdr:grpSpPr>
                <a:xfrm>
                  <a:off x="284631" y="2091719"/>
                  <a:ext cx="1360455" cy="127803"/>
                  <a:chOff x="284631" y="2091719"/>
                  <a:chExt cx="1360455" cy="127803"/>
                </a:xfrm>
              </xdr:grpSpPr>
              <xdr:sp macro="" textlink="'Pivot table'!E73">
                <xdr:nvSpPr>
                  <xdr:cNvPr id="23" name="TextBox 22">
                    <a:extLst>
                      <a:ext uri="{FF2B5EF4-FFF2-40B4-BE49-F238E27FC236}">
                        <a16:creationId xmlns:a16="http://schemas.microsoft.com/office/drawing/2014/main" id="{D666250E-8F7D-3DB9-EAB1-5C26F6115C20}"/>
                      </a:ext>
                    </a:extLst>
                  </xdr:cNvPr>
                  <xdr:cNvSpPr txBox="1"/>
                </xdr:nvSpPr>
                <xdr:spPr>
                  <a:xfrm>
                    <a:off x="284631" y="2111472"/>
                    <a:ext cx="417335" cy="108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D96846-020E-4205-9814-95648F7EFA45}" type="TxLink">
                      <a:rPr lang="en-US" sz="900" b="0" i="0" u="none" strike="noStrike">
                        <a:solidFill>
                          <a:srgbClr val="FFFFFF"/>
                        </a:solidFill>
                        <a:latin typeface="Franklin Gothic Book"/>
                      </a:rPr>
                      <a:pPr algn="l"/>
                      <a:t>Canada</a:t>
                    </a:fld>
                    <a:endParaRPr lang="en-NG" sz="900">
                      <a:solidFill>
                        <a:schemeClr val="bg1"/>
                      </a:solidFill>
                    </a:endParaRPr>
                  </a:p>
                </xdr:txBody>
              </xdr:sp>
              <xdr:sp macro="" textlink="'Pivot table'!D73">
                <xdr:nvSpPr>
                  <xdr:cNvPr id="25" name="TextBox 24">
                    <a:extLst>
                      <a:ext uri="{FF2B5EF4-FFF2-40B4-BE49-F238E27FC236}">
                        <a16:creationId xmlns:a16="http://schemas.microsoft.com/office/drawing/2014/main" id="{002B3FE8-81F6-06E1-0F37-091816A8ECA7}"/>
                      </a:ext>
                    </a:extLst>
                  </xdr:cNvPr>
                  <xdr:cNvSpPr txBox="1"/>
                </xdr:nvSpPr>
                <xdr:spPr>
                  <a:xfrm>
                    <a:off x="1237989" y="2091719"/>
                    <a:ext cx="407097" cy="117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431A4D-F07F-4406-ADF0-99E1FDB9BC48}" type="TxLink">
                      <a:rPr lang="en-US" sz="900" b="0" i="0" u="none" strike="noStrike">
                        <a:solidFill>
                          <a:schemeClr val="bg1"/>
                        </a:solidFill>
                        <a:latin typeface="Franklin Gothic Book"/>
                      </a:rPr>
                      <a:pPr algn="l"/>
                      <a:t>17.48%</a:t>
                    </a:fld>
                    <a:endParaRPr lang="en-NG" sz="900">
                      <a:solidFill>
                        <a:schemeClr val="bg1"/>
                      </a:solidFill>
                    </a:endParaRPr>
                  </a:p>
                </xdr:txBody>
              </xdr:sp>
              <xdr:sp macro="" textlink="'Pivot table'!C73">
                <xdr:nvSpPr>
                  <xdr:cNvPr id="44" name="TextBox 43">
                    <a:extLst>
                      <a:ext uri="{FF2B5EF4-FFF2-40B4-BE49-F238E27FC236}">
                        <a16:creationId xmlns:a16="http://schemas.microsoft.com/office/drawing/2014/main" id="{B7F38E14-7EBD-6F13-8ADA-1E281F8FA202}"/>
                      </a:ext>
                    </a:extLst>
                  </xdr:cNvPr>
                  <xdr:cNvSpPr txBox="1"/>
                </xdr:nvSpPr>
                <xdr:spPr>
                  <a:xfrm>
                    <a:off x="748745" y="2093360"/>
                    <a:ext cx="473067" cy="10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28AF96-4891-4419-897D-6B5C3DFC5FB3}" type="TxLink">
                      <a:rPr lang="en-US" sz="900" b="0" i="0" u="none" strike="noStrike">
                        <a:solidFill>
                          <a:schemeClr val="bg1"/>
                        </a:solidFill>
                        <a:latin typeface="Franklin Gothic Book"/>
                        <a:ea typeface="+mn-ea"/>
                        <a:cs typeface="+mn-cs"/>
                      </a:rPr>
                      <a:pPr marL="0" indent="0"/>
                      <a:t> 112,620 </a:t>
                    </a:fld>
                    <a:endParaRPr lang="en-NG" sz="900" b="0" i="0" u="none" strike="noStrike">
                      <a:solidFill>
                        <a:schemeClr val="bg1"/>
                      </a:solidFill>
                      <a:latin typeface="Franklin Gothic Book"/>
                      <a:ea typeface="+mn-ea"/>
                      <a:cs typeface="+mn-cs"/>
                    </a:endParaRPr>
                  </a:p>
                </xdr:txBody>
              </xdr:sp>
            </xdr:grpSp>
            <xdr:grpSp>
              <xdr:nvGrpSpPr>
                <xdr:cNvPr id="51" name="Group 50">
                  <a:extLst>
                    <a:ext uri="{FF2B5EF4-FFF2-40B4-BE49-F238E27FC236}">
                      <a16:creationId xmlns:a16="http://schemas.microsoft.com/office/drawing/2014/main" id="{F1F4CCE8-D9A2-EC60-A3C3-17B1D248F292}"/>
                    </a:ext>
                  </a:extLst>
                </xdr:cNvPr>
                <xdr:cNvGrpSpPr/>
              </xdr:nvGrpSpPr>
              <xdr:grpSpPr>
                <a:xfrm>
                  <a:off x="288800" y="2255297"/>
                  <a:ext cx="1342226" cy="151965"/>
                  <a:chOff x="288800" y="2255297"/>
                  <a:chExt cx="1342226" cy="151965"/>
                </a:xfrm>
              </xdr:grpSpPr>
              <xdr:sp macro="" textlink="'Pivot table'!E74">
                <xdr:nvSpPr>
                  <xdr:cNvPr id="26" name="TextBox 25">
                    <a:extLst>
                      <a:ext uri="{FF2B5EF4-FFF2-40B4-BE49-F238E27FC236}">
                        <a16:creationId xmlns:a16="http://schemas.microsoft.com/office/drawing/2014/main" id="{8F5AC737-7DC6-5A2E-6D43-07A1AEBE9987}"/>
                      </a:ext>
                    </a:extLst>
                  </xdr:cNvPr>
                  <xdr:cNvSpPr txBox="1"/>
                </xdr:nvSpPr>
                <xdr:spPr>
                  <a:xfrm>
                    <a:off x="288800" y="2274688"/>
                    <a:ext cx="329990" cy="84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B2605D-7F13-456D-9ACB-F63561C42AE0}" type="TxLink">
                      <a:rPr lang="en-US" sz="900" b="0" i="0" u="none" strike="noStrike">
                        <a:solidFill>
                          <a:srgbClr val="FFFFFF"/>
                        </a:solidFill>
                        <a:latin typeface="Franklin Gothic Book"/>
                      </a:rPr>
                      <a:pPr algn="l"/>
                      <a:t>Egypt</a:t>
                    </a:fld>
                    <a:endParaRPr lang="en-NG" sz="900">
                      <a:solidFill>
                        <a:schemeClr val="bg1"/>
                      </a:solidFill>
                    </a:endParaRPr>
                  </a:p>
                </xdr:txBody>
              </xdr:sp>
              <xdr:sp macro="" textlink="'Pivot table'!D74">
                <xdr:nvSpPr>
                  <xdr:cNvPr id="27" name="TextBox 26">
                    <a:extLst>
                      <a:ext uri="{FF2B5EF4-FFF2-40B4-BE49-F238E27FC236}">
                        <a16:creationId xmlns:a16="http://schemas.microsoft.com/office/drawing/2014/main" id="{73B78CEC-FF66-7CC1-2268-3EFA694A3EB9}"/>
                      </a:ext>
                    </a:extLst>
                  </xdr:cNvPr>
                  <xdr:cNvSpPr txBox="1"/>
                </xdr:nvSpPr>
                <xdr:spPr>
                  <a:xfrm>
                    <a:off x="1223929" y="2293473"/>
                    <a:ext cx="407097" cy="87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118FE-EC90-44DB-B904-1AF930B9991A}" type="TxLink">
                      <a:rPr lang="en-US" sz="900" b="0" i="0" u="none" strike="noStrike">
                        <a:solidFill>
                          <a:schemeClr val="bg1"/>
                        </a:solidFill>
                        <a:latin typeface="Franklin Gothic Book"/>
                      </a:rPr>
                      <a:pPr algn="ctr"/>
                      <a:t>17.06%</a:t>
                    </a:fld>
                    <a:endParaRPr lang="en-NG" sz="900">
                      <a:solidFill>
                        <a:schemeClr val="bg1"/>
                      </a:solidFill>
                    </a:endParaRPr>
                  </a:p>
                </xdr:txBody>
              </xdr:sp>
              <xdr:sp macro="" textlink="'Pivot table'!C74">
                <xdr:nvSpPr>
                  <xdr:cNvPr id="45" name="TextBox 44">
                    <a:extLst>
                      <a:ext uri="{FF2B5EF4-FFF2-40B4-BE49-F238E27FC236}">
                        <a16:creationId xmlns:a16="http://schemas.microsoft.com/office/drawing/2014/main" id="{1575ECEF-E055-7AE3-2346-79F4B4FE69FA}"/>
                      </a:ext>
                    </a:extLst>
                  </xdr:cNvPr>
                  <xdr:cNvSpPr txBox="1"/>
                </xdr:nvSpPr>
                <xdr:spPr>
                  <a:xfrm>
                    <a:off x="736425" y="2255297"/>
                    <a:ext cx="450731" cy="151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9D6C405-64D7-4C95-8723-D0D408B74B69}" type="TxLink">
                      <a:rPr lang="en-US" sz="900" b="0" i="0" u="none" strike="noStrike">
                        <a:solidFill>
                          <a:schemeClr val="bg1"/>
                        </a:solidFill>
                        <a:latin typeface="Franklin Gothic Book"/>
                        <a:ea typeface="+mn-ea"/>
                        <a:cs typeface="+mn-cs"/>
                      </a:rPr>
                      <a:pPr marL="0" indent="0" algn="l"/>
                      <a:t> 109,940 </a:t>
                    </a:fld>
                    <a:endParaRPr lang="en-NG" sz="900" b="0" i="0" u="none" strike="noStrike">
                      <a:solidFill>
                        <a:schemeClr val="bg1"/>
                      </a:solidFill>
                      <a:latin typeface="Franklin Gothic Book"/>
                      <a:ea typeface="+mn-ea"/>
                      <a:cs typeface="+mn-cs"/>
                    </a:endParaRPr>
                  </a:p>
                </xdr:txBody>
              </xdr:sp>
            </xdr:grpSp>
            <xdr:grpSp>
              <xdr:nvGrpSpPr>
                <xdr:cNvPr id="52" name="Group 51">
                  <a:extLst>
                    <a:ext uri="{FF2B5EF4-FFF2-40B4-BE49-F238E27FC236}">
                      <a16:creationId xmlns:a16="http://schemas.microsoft.com/office/drawing/2014/main" id="{211C7FAC-F862-EC92-8786-07A940456A23}"/>
                    </a:ext>
                  </a:extLst>
                </xdr:cNvPr>
                <xdr:cNvGrpSpPr/>
              </xdr:nvGrpSpPr>
              <xdr:grpSpPr>
                <a:xfrm>
                  <a:off x="280461" y="2406874"/>
                  <a:ext cx="1353129" cy="122345"/>
                  <a:chOff x="280461" y="2406874"/>
                  <a:chExt cx="1353129" cy="122345"/>
                </a:xfrm>
              </xdr:grpSpPr>
              <xdr:sp macro="" textlink="'Pivot table'!E75">
                <xdr:nvSpPr>
                  <xdr:cNvPr id="29" name="TextBox 28">
                    <a:extLst>
                      <a:ext uri="{FF2B5EF4-FFF2-40B4-BE49-F238E27FC236}">
                        <a16:creationId xmlns:a16="http://schemas.microsoft.com/office/drawing/2014/main" id="{723A9ACC-3C5B-2286-0E7F-DAD7FD79E064}"/>
                      </a:ext>
                    </a:extLst>
                  </xdr:cNvPr>
                  <xdr:cNvSpPr txBox="1"/>
                </xdr:nvSpPr>
                <xdr:spPr>
                  <a:xfrm>
                    <a:off x="280461" y="2413681"/>
                    <a:ext cx="400710" cy="96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A6C3D6-E9D0-4FBC-9020-28D74B6676F7}" type="TxLink">
                      <a:rPr lang="en-US" sz="900" b="0" i="0" u="none" strike="noStrike">
                        <a:solidFill>
                          <a:srgbClr val="FFFFFF"/>
                        </a:solidFill>
                        <a:latin typeface="Franklin Gothic Book"/>
                      </a:rPr>
                      <a:pPr algn="l"/>
                      <a:t>Russia</a:t>
                    </a:fld>
                    <a:endParaRPr lang="en-NG" sz="900">
                      <a:solidFill>
                        <a:schemeClr val="bg1"/>
                      </a:solidFill>
                    </a:endParaRPr>
                  </a:p>
                </xdr:txBody>
              </xdr:sp>
              <xdr:sp macro="" textlink="'Pivot table'!D75">
                <xdr:nvSpPr>
                  <xdr:cNvPr id="30" name="TextBox 29">
                    <a:extLst>
                      <a:ext uri="{FF2B5EF4-FFF2-40B4-BE49-F238E27FC236}">
                        <a16:creationId xmlns:a16="http://schemas.microsoft.com/office/drawing/2014/main" id="{6497C782-B57A-DB71-6E3B-CDEFBE9A7F73}"/>
                      </a:ext>
                    </a:extLst>
                  </xdr:cNvPr>
                  <xdr:cNvSpPr txBox="1"/>
                </xdr:nvSpPr>
                <xdr:spPr>
                  <a:xfrm>
                    <a:off x="1226493" y="2411751"/>
                    <a:ext cx="407097" cy="117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B84881-EF79-4661-9FD3-0F760A39447A}" type="TxLink">
                      <a:rPr lang="en-US" sz="900" b="0" i="0" u="none" strike="noStrike">
                        <a:solidFill>
                          <a:schemeClr val="bg1"/>
                        </a:solidFill>
                        <a:latin typeface="Franklin Gothic Book"/>
                      </a:rPr>
                      <a:pPr algn="l"/>
                      <a:t>16.60%</a:t>
                    </a:fld>
                    <a:endParaRPr lang="en-NG" sz="900">
                      <a:solidFill>
                        <a:schemeClr val="bg1"/>
                      </a:solidFill>
                    </a:endParaRPr>
                  </a:p>
                </xdr:txBody>
              </xdr:sp>
              <xdr:sp macro="" textlink="'Pivot table'!C75">
                <xdr:nvSpPr>
                  <xdr:cNvPr id="46" name="TextBox 45">
                    <a:extLst>
                      <a:ext uri="{FF2B5EF4-FFF2-40B4-BE49-F238E27FC236}">
                        <a16:creationId xmlns:a16="http://schemas.microsoft.com/office/drawing/2014/main" id="{2B43FA6C-3A95-731C-6CA9-19227B90C243}"/>
                      </a:ext>
                    </a:extLst>
                  </xdr:cNvPr>
                  <xdr:cNvSpPr txBox="1"/>
                </xdr:nvSpPr>
                <xdr:spPr>
                  <a:xfrm>
                    <a:off x="736105" y="2406874"/>
                    <a:ext cx="444119" cy="121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A6D07E6-F50E-4E92-B466-FDA0EB2AEEC0}" type="TxLink">
                      <a:rPr lang="en-US" sz="900" b="0" i="0" u="none" strike="noStrike">
                        <a:solidFill>
                          <a:schemeClr val="bg1"/>
                        </a:solidFill>
                        <a:latin typeface="Franklin Gothic Book"/>
                        <a:ea typeface="+mn-ea"/>
                        <a:cs typeface="+mn-cs"/>
                      </a:rPr>
                      <a:pPr marL="0" indent="0" algn="l"/>
                      <a:t> 106,948 </a:t>
                    </a:fld>
                    <a:endParaRPr lang="en-NG" sz="900" b="0" i="0" u="none" strike="noStrike">
                      <a:solidFill>
                        <a:schemeClr val="bg1"/>
                      </a:solidFill>
                      <a:latin typeface="Franklin Gothic Book"/>
                      <a:ea typeface="+mn-ea"/>
                      <a:cs typeface="+mn-cs"/>
                    </a:endParaRPr>
                  </a:p>
                </xdr:txBody>
              </xdr:sp>
            </xdr:grpSp>
            <xdr:grpSp>
              <xdr:nvGrpSpPr>
                <xdr:cNvPr id="53" name="Group 52">
                  <a:extLst>
                    <a:ext uri="{FF2B5EF4-FFF2-40B4-BE49-F238E27FC236}">
                      <a16:creationId xmlns:a16="http://schemas.microsoft.com/office/drawing/2014/main" id="{E65B4AD8-B019-CBF4-2841-809D43E156FD}"/>
                    </a:ext>
                  </a:extLst>
                </xdr:cNvPr>
                <xdr:cNvGrpSpPr/>
              </xdr:nvGrpSpPr>
              <xdr:grpSpPr>
                <a:xfrm>
                  <a:off x="279108" y="2510279"/>
                  <a:ext cx="1353940" cy="296684"/>
                  <a:chOff x="279108" y="2510279"/>
                  <a:chExt cx="1353940" cy="296684"/>
                </a:xfrm>
              </xdr:grpSpPr>
              <xdr:sp macro="" textlink="'Pivot table'!E76">
                <xdr:nvSpPr>
                  <xdr:cNvPr id="32" name="TextBox 31">
                    <a:extLst>
                      <a:ext uri="{FF2B5EF4-FFF2-40B4-BE49-F238E27FC236}">
                        <a16:creationId xmlns:a16="http://schemas.microsoft.com/office/drawing/2014/main" id="{68B54666-59CD-B43D-DC75-B1041CC0C7F9}"/>
                      </a:ext>
                    </a:extLst>
                  </xdr:cNvPr>
                  <xdr:cNvSpPr txBox="1"/>
                </xdr:nvSpPr>
                <xdr:spPr>
                  <a:xfrm>
                    <a:off x="279108" y="2510279"/>
                    <a:ext cx="478308" cy="29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8E7F920-CB4B-4021-9E6D-29170F9AD156}" type="TxLink">
                      <a:rPr lang="en-US" sz="900" b="0" i="0" u="none" strike="noStrike">
                        <a:solidFill>
                          <a:srgbClr val="FFFFFF"/>
                        </a:solidFill>
                        <a:latin typeface="Franklin Gothic Book"/>
                      </a:rPr>
                      <a:pPr algn="l"/>
                      <a:t>United Kingdom</a:t>
                    </a:fld>
                    <a:endParaRPr lang="en-NG" sz="900">
                      <a:solidFill>
                        <a:schemeClr val="bg1"/>
                      </a:solidFill>
                    </a:endParaRPr>
                  </a:p>
                </xdr:txBody>
              </xdr:sp>
              <xdr:sp macro="" textlink="'Pivot table'!D76">
                <xdr:nvSpPr>
                  <xdr:cNvPr id="33" name="TextBox 32">
                    <a:extLst>
                      <a:ext uri="{FF2B5EF4-FFF2-40B4-BE49-F238E27FC236}">
                        <a16:creationId xmlns:a16="http://schemas.microsoft.com/office/drawing/2014/main" id="{5FB41A4E-E0AD-28D9-BE78-D3986C6C0519}"/>
                      </a:ext>
                    </a:extLst>
                  </xdr:cNvPr>
                  <xdr:cNvSpPr txBox="1"/>
                </xdr:nvSpPr>
                <xdr:spPr>
                  <a:xfrm>
                    <a:off x="1225952" y="2569600"/>
                    <a:ext cx="407096" cy="117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D7A60C-9816-41FD-A9BD-9F892FE9AD1D}" type="TxLink">
                      <a:rPr lang="en-US" sz="900" b="0" i="0" u="none" strike="noStrike">
                        <a:solidFill>
                          <a:schemeClr val="bg1"/>
                        </a:solidFill>
                        <a:latin typeface="Franklin Gothic Book"/>
                      </a:rPr>
                      <a:pPr algn="ctr"/>
                      <a:t>9.66%</a:t>
                    </a:fld>
                    <a:endParaRPr lang="en-NG" sz="900">
                      <a:solidFill>
                        <a:schemeClr val="bg1"/>
                      </a:solidFill>
                    </a:endParaRPr>
                  </a:p>
                </xdr:txBody>
              </xdr:sp>
              <xdr:sp macro="" textlink="'Pivot table'!C76">
                <xdr:nvSpPr>
                  <xdr:cNvPr id="47" name="TextBox 46">
                    <a:extLst>
                      <a:ext uri="{FF2B5EF4-FFF2-40B4-BE49-F238E27FC236}">
                        <a16:creationId xmlns:a16="http://schemas.microsoft.com/office/drawing/2014/main" id="{24A23104-4102-C46E-C999-D484FD8EEA1D}"/>
                      </a:ext>
                    </a:extLst>
                  </xdr:cNvPr>
                  <xdr:cNvSpPr txBox="1"/>
                </xdr:nvSpPr>
                <xdr:spPr>
                  <a:xfrm>
                    <a:off x="738922" y="2573107"/>
                    <a:ext cx="462096" cy="10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04C0E8-80B6-4CE2-89B5-4AF829F8EA1B}" type="TxLink">
                      <a:rPr lang="en-US" sz="900" b="0" i="0" u="none" strike="noStrike">
                        <a:solidFill>
                          <a:schemeClr val="bg1"/>
                        </a:solidFill>
                        <a:latin typeface="Franklin Gothic Book"/>
                        <a:ea typeface="+mn-ea"/>
                        <a:cs typeface="+mn-cs"/>
                      </a:rPr>
                      <a:pPr marL="0" indent="0" algn="ctr"/>
                      <a:t> 62,256 </a:t>
                    </a:fld>
                    <a:endParaRPr lang="en-NG" sz="900" b="0" i="0" u="none" strike="noStrike">
                      <a:solidFill>
                        <a:schemeClr val="bg1"/>
                      </a:solidFill>
                      <a:latin typeface="Franklin Gothic Book"/>
                      <a:ea typeface="+mn-ea"/>
                      <a:cs typeface="+mn-cs"/>
                    </a:endParaRPr>
                  </a:p>
                </xdr:txBody>
              </xdr:sp>
            </xdr:grpSp>
            <xdr:grpSp>
              <xdr:nvGrpSpPr>
                <xdr:cNvPr id="54" name="Group 53">
                  <a:extLst>
                    <a:ext uri="{FF2B5EF4-FFF2-40B4-BE49-F238E27FC236}">
                      <a16:creationId xmlns:a16="http://schemas.microsoft.com/office/drawing/2014/main" id="{3AA72FB6-B452-8194-1E40-3885F1C3277D}"/>
                    </a:ext>
                  </a:extLst>
                </xdr:cNvPr>
                <xdr:cNvGrpSpPr/>
              </xdr:nvGrpSpPr>
              <xdr:grpSpPr>
                <a:xfrm>
                  <a:off x="280892" y="2755743"/>
                  <a:ext cx="1350560" cy="123894"/>
                  <a:chOff x="280892" y="2755743"/>
                  <a:chExt cx="1350560" cy="123894"/>
                </a:xfrm>
              </xdr:grpSpPr>
              <xdr:sp macro="" textlink="'Pivot table'!E77">
                <xdr:nvSpPr>
                  <xdr:cNvPr id="35" name="TextBox 34">
                    <a:extLst>
                      <a:ext uri="{FF2B5EF4-FFF2-40B4-BE49-F238E27FC236}">
                        <a16:creationId xmlns:a16="http://schemas.microsoft.com/office/drawing/2014/main" id="{6E08C386-0FED-DD0F-9636-98BDD70A8FAF}"/>
                      </a:ext>
                    </a:extLst>
                  </xdr:cNvPr>
                  <xdr:cNvSpPr txBox="1"/>
                </xdr:nvSpPr>
                <xdr:spPr>
                  <a:xfrm>
                    <a:off x="280892" y="2770395"/>
                    <a:ext cx="261653" cy="109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BBB1F1-FFDD-437B-9586-E75ED87BD8AE}" type="TxLink">
                      <a:rPr lang="en-US" sz="900" b="0" i="0" u="none" strike="noStrike">
                        <a:solidFill>
                          <a:srgbClr val="FFFFFF"/>
                        </a:solidFill>
                        <a:latin typeface="Franklin Gothic Book"/>
                      </a:rPr>
                      <a:pPr algn="l"/>
                      <a:t>USA</a:t>
                    </a:fld>
                    <a:endParaRPr lang="en-NG" sz="900">
                      <a:solidFill>
                        <a:schemeClr val="bg1"/>
                      </a:solidFill>
                    </a:endParaRPr>
                  </a:p>
                </xdr:txBody>
              </xdr:sp>
              <xdr:sp macro="" textlink="'Pivot table'!D77">
                <xdr:nvSpPr>
                  <xdr:cNvPr id="36" name="TextBox 35">
                    <a:extLst>
                      <a:ext uri="{FF2B5EF4-FFF2-40B4-BE49-F238E27FC236}">
                        <a16:creationId xmlns:a16="http://schemas.microsoft.com/office/drawing/2014/main" id="{79160620-3454-BD20-0B77-04C26C26D053}"/>
                      </a:ext>
                    </a:extLst>
                  </xdr:cNvPr>
                  <xdr:cNvSpPr txBox="1"/>
                </xdr:nvSpPr>
                <xdr:spPr>
                  <a:xfrm>
                    <a:off x="1224355" y="2756427"/>
                    <a:ext cx="407097" cy="117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74A072-0987-4102-AD51-5C029A379AE5}" type="TxLink">
                      <a:rPr lang="en-US" sz="900" b="0" i="0" u="none" strike="noStrike">
                        <a:solidFill>
                          <a:schemeClr val="bg1"/>
                        </a:solidFill>
                        <a:latin typeface="Franklin Gothic Book"/>
                      </a:rPr>
                      <a:pPr algn="ctr"/>
                      <a:t>9.66%</a:t>
                    </a:fld>
                    <a:endParaRPr lang="en-NG" sz="900">
                      <a:solidFill>
                        <a:schemeClr val="bg1"/>
                      </a:solidFill>
                    </a:endParaRPr>
                  </a:p>
                </xdr:txBody>
              </xdr:sp>
              <xdr:sp macro="" textlink="'Pivot table'!C77">
                <xdr:nvSpPr>
                  <xdr:cNvPr id="48" name="TextBox 47">
                    <a:extLst>
                      <a:ext uri="{FF2B5EF4-FFF2-40B4-BE49-F238E27FC236}">
                        <a16:creationId xmlns:a16="http://schemas.microsoft.com/office/drawing/2014/main" id="{A7F1B1EB-6BD5-1B0D-744B-DE3F6E61F4DF}"/>
                      </a:ext>
                    </a:extLst>
                  </xdr:cNvPr>
                  <xdr:cNvSpPr txBox="1"/>
                </xdr:nvSpPr>
                <xdr:spPr>
                  <a:xfrm>
                    <a:off x="732220" y="2755743"/>
                    <a:ext cx="448004" cy="105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A61904E-FC15-4C7C-A90D-6561ED9D29EA}" type="TxLink">
                      <a:rPr lang="en-US" sz="900" b="0" i="0" u="none" strike="noStrike">
                        <a:solidFill>
                          <a:schemeClr val="bg1"/>
                        </a:solidFill>
                        <a:latin typeface="Franklin Gothic Book"/>
                        <a:ea typeface="+mn-ea"/>
                        <a:cs typeface="+mn-cs"/>
                      </a:rPr>
                      <a:pPr marL="0" indent="0" algn="ctr"/>
                      <a:t> 62,240 </a:t>
                    </a:fld>
                    <a:endParaRPr lang="en-NG" sz="900" b="0" i="0" u="none" strike="noStrike">
                      <a:solidFill>
                        <a:schemeClr val="bg1"/>
                      </a:solidFill>
                      <a:latin typeface="Franklin Gothic Book"/>
                      <a:ea typeface="+mn-ea"/>
                      <a:cs typeface="+mn-cs"/>
                    </a:endParaRPr>
                  </a:p>
                </xdr:txBody>
              </xdr:sp>
            </xdr:grpSp>
          </xdr:grpSp>
          <xdr:grpSp>
            <xdr:nvGrpSpPr>
              <xdr:cNvPr id="79" name="Group 78">
                <a:extLst>
                  <a:ext uri="{FF2B5EF4-FFF2-40B4-BE49-F238E27FC236}">
                    <a16:creationId xmlns:a16="http://schemas.microsoft.com/office/drawing/2014/main" id="{5F2BBD81-36AC-232E-021D-47F1327A4D03}"/>
                  </a:ext>
                </a:extLst>
              </xdr:cNvPr>
              <xdr:cNvGrpSpPr/>
            </xdr:nvGrpSpPr>
            <xdr:grpSpPr>
              <a:xfrm>
                <a:off x="197746" y="3960407"/>
                <a:ext cx="68442" cy="997917"/>
                <a:chOff x="197746" y="3960407"/>
                <a:chExt cx="68442" cy="997917"/>
              </a:xfrm>
            </xdr:grpSpPr>
            <xdr:sp macro="" textlink="">
              <xdr:nvSpPr>
                <xdr:cNvPr id="62" name="Rectangle 61">
                  <a:extLst>
                    <a:ext uri="{FF2B5EF4-FFF2-40B4-BE49-F238E27FC236}">
                      <a16:creationId xmlns:a16="http://schemas.microsoft.com/office/drawing/2014/main" id="{5C365A3A-06D0-4C86-A6E2-26D7C3CC3137}"/>
                    </a:ext>
                  </a:extLst>
                </xdr:cNvPr>
                <xdr:cNvSpPr/>
              </xdr:nvSpPr>
              <xdr:spPr>
                <a:xfrm>
                  <a:off x="220806" y="3960407"/>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5" name="Rectangle 64">
                  <a:extLst>
                    <a:ext uri="{FF2B5EF4-FFF2-40B4-BE49-F238E27FC236}">
                      <a16:creationId xmlns:a16="http://schemas.microsoft.com/office/drawing/2014/main" id="{42C8A45A-0CB7-4BC6-9BBE-8EE71682F4F9}"/>
                    </a:ext>
                  </a:extLst>
                </xdr:cNvPr>
                <xdr:cNvSpPr/>
              </xdr:nvSpPr>
              <xdr:spPr>
                <a:xfrm>
                  <a:off x="197746" y="4723560"/>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4" name="Rectangle 63">
                  <a:extLst>
                    <a:ext uri="{FF2B5EF4-FFF2-40B4-BE49-F238E27FC236}">
                      <a16:creationId xmlns:a16="http://schemas.microsoft.com/office/drawing/2014/main" id="{5B6092AE-8FCC-41C5-90A1-6674CBCE7CA7}"/>
                    </a:ext>
                  </a:extLst>
                </xdr:cNvPr>
                <xdr:cNvSpPr/>
              </xdr:nvSpPr>
              <xdr:spPr>
                <a:xfrm>
                  <a:off x="197970" y="4913080"/>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5" name="Rectangle 74">
                  <a:extLst>
                    <a:ext uri="{FF2B5EF4-FFF2-40B4-BE49-F238E27FC236}">
                      <a16:creationId xmlns:a16="http://schemas.microsoft.com/office/drawing/2014/main" id="{DC013370-C502-4DE0-821E-28F133608D35}"/>
                    </a:ext>
                  </a:extLst>
                </xdr:cNvPr>
                <xdr:cNvSpPr/>
              </xdr:nvSpPr>
              <xdr:spPr>
                <a:xfrm>
                  <a:off x="211279" y="4516153"/>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7" name="Rectangle 76">
                  <a:extLst>
                    <a:ext uri="{FF2B5EF4-FFF2-40B4-BE49-F238E27FC236}">
                      <a16:creationId xmlns:a16="http://schemas.microsoft.com/office/drawing/2014/main" id="{0DFA6EA0-EB0C-4407-B96B-4B7573036490}"/>
                    </a:ext>
                  </a:extLst>
                </xdr:cNvPr>
                <xdr:cNvSpPr/>
              </xdr:nvSpPr>
              <xdr:spPr>
                <a:xfrm>
                  <a:off x="212144" y="4342919"/>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8" name="Rectangle 77">
                  <a:extLst>
                    <a:ext uri="{FF2B5EF4-FFF2-40B4-BE49-F238E27FC236}">
                      <a16:creationId xmlns:a16="http://schemas.microsoft.com/office/drawing/2014/main" id="{3A626373-47F0-4D1E-9A90-63E6D7BCBD60}"/>
                    </a:ext>
                  </a:extLst>
                </xdr:cNvPr>
                <xdr:cNvSpPr/>
              </xdr:nvSpPr>
              <xdr:spPr>
                <a:xfrm>
                  <a:off x="219395" y="4167350"/>
                  <a:ext cx="45382" cy="45244"/>
                </a:xfrm>
                <a:prstGeom prst="rect">
                  <a:avLst/>
                </a:prstGeom>
                <a:solidFill>
                  <a:srgbClr val="DD11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grpSp>
    </xdr:grpSp>
    <xdr:clientData/>
  </xdr:twoCellAnchor>
  <xdr:twoCellAnchor>
    <xdr:from>
      <xdr:col>9</xdr:col>
      <xdr:colOff>534823</xdr:colOff>
      <xdr:row>10</xdr:row>
      <xdr:rowOff>104334</xdr:rowOff>
    </xdr:from>
    <xdr:to>
      <xdr:col>25</xdr:col>
      <xdr:colOff>92296</xdr:colOff>
      <xdr:row>36</xdr:row>
      <xdr:rowOff>134760</xdr:rowOff>
    </xdr:to>
    <xdr:grpSp>
      <xdr:nvGrpSpPr>
        <xdr:cNvPr id="37" name="Group 36">
          <a:extLst>
            <a:ext uri="{FF2B5EF4-FFF2-40B4-BE49-F238E27FC236}">
              <a16:creationId xmlns:a16="http://schemas.microsoft.com/office/drawing/2014/main" id="{73A44D77-D367-6CC5-0093-ED024E68A111}"/>
            </a:ext>
          </a:extLst>
        </xdr:cNvPr>
        <xdr:cNvGrpSpPr/>
      </xdr:nvGrpSpPr>
      <xdr:grpSpPr>
        <a:xfrm>
          <a:off x="6052754" y="1965541"/>
          <a:ext cx="9367128" cy="5143271"/>
          <a:chOff x="6304524" y="2300300"/>
          <a:chExt cx="9329685" cy="5214644"/>
        </a:xfrm>
      </xdr:grpSpPr>
      <xdr:grpSp>
        <xdr:nvGrpSpPr>
          <xdr:cNvPr id="20" name="Group 19">
            <a:extLst>
              <a:ext uri="{FF2B5EF4-FFF2-40B4-BE49-F238E27FC236}">
                <a16:creationId xmlns:a16="http://schemas.microsoft.com/office/drawing/2014/main" id="{74329D27-54B8-58C4-88A5-6387C752C606}"/>
              </a:ext>
            </a:extLst>
          </xdr:cNvPr>
          <xdr:cNvGrpSpPr/>
        </xdr:nvGrpSpPr>
        <xdr:grpSpPr>
          <a:xfrm>
            <a:off x="6304524" y="2300300"/>
            <a:ext cx="9329685" cy="5214644"/>
            <a:chOff x="6048992" y="1812553"/>
            <a:chExt cx="9772404" cy="6215988"/>
          </a:xfrm>
        </xdr:grpSpPr>
        <xdr:grpSp>
          <xdr:nvGrpSpPr>
            <xdr:cNvPr id="19" name="Group 18">
              <a:extLst>
                <a:ext uri="{FF2B5EF4-FFF2-40B4-BE49-F238E27FC236}">
                  <a16:creationId xmlns:a16="http://schemas.microsoft.com/office/drawing/2014/main" id="{1BFF2F05-0AD6-C735-7A27-1DDA73F40971}"/>
                </a:ext>
              </a:extLst>
            </xdr:cNvPr>
            <xdr:cNvGrpSpPr/>
          </xdr:nvGrpSpPr>
          <xdr:grpSpPr>
            <a:xfrm>
              <a:off x="6048992" y="1812553"/>
              <a:ext cx="9772404" cy="6215988"/>
              <a:chOff x="6048992" y="1812553"/>
              <a:chExt cx="9772404" cy="6215988"/>
            </a:xfrm>
          </xdr:grpSpPr>
          <xdr:sp macro="" textlink="">
            <xdr:nvSpPr>
              <xdr:cNvPr id="43" name="Freeform: Shape 42">
                <a:extLst>
                  <a:ext uri="{FF2B5EF4-FFF2-40B4-BE49-F238E27FC236}">
                    <a16:creationId xmlns:a16="http://schemas.microsoft.com/office/drawing/2014/main" id="{E83D7E23-DF37-2EF9-FA48-2FD840C542B4}"/>
                  </a:ext>
                </a:extLst>
              </xdr:cNvPr>
              <xdr:cNvSpPr/>
            </xdr:nvSpPr>
            <xdr:spPr>
              <a:xfrm flipV="1">
                <a:off x="6048992" y="1812553"/>
                <a:ext cx="9772404" cy="6215988"/>
              </a:xfrm>
              <a:custGeom>
                <a:avLst/>
                <a:gdLst>
                  <a:gd name="connsiteX0" fmla="*/ 0 w 9439835"/>
                  <a:gd name="connsiteY0" fmla="*/ 5755341 h 5755341"/>
                  <a:gd name="connsiteX1" fmla="*/ 9439835 w 9439835"/>
                  <a:gd name="connsiteY1" fmla="*/ 5755341 h 5755341"/>
                  <a:gd name="connsiteX2" fmla="*/ 9439835 w 9439835"/>
                  <a:gd name="connsiteY2" fmla="*/ 0 h 5755341"/>
                  <a:gd name="connsiteX3" fmla="*/ 0 w 9439835"/>
                  <a:gd name="connsiteY3" fmla="*/ 0 h 5755341"/>
                  <a:gd name="connsiteX4" fmla="*/ 0 w 9439835"/>
                  <a:gd name="connsiteY4" fmla="*/ 5755341 h 5755341"/>
                  <a:gd name="connsiteX5" fmla="*/ 3141374 w 9439835"/>
                  <a:gd name="connsiteY5" fmla="*/ 5613857 h 5755341"/>
                  <a:gd name="connsiteX6" fmla="*/ 3107705 w 9439835"/>
                  <a:gd name="connsiteY6" fmla="*/ 5597378 h 5755341"/>
                  <a:gd name="connsiteX7" fmla="*/ 3072603 w 9439835"/>
                  <a:gd name="connsiteY7" fmla="*/ 5550809 h 5755341"/>
                  <a:gd name="connsiteX8" fmla="*/ 3047530 w 9439835"/>
                  <a:gd name="connsiteY8" fmla="*/ 5524300 h 5755341"/>
                  <a:gd name="connsiteX9" fmla="*/ 2965865 w 9439835"/>
                  <a:gd name="connsiteY9" fmla="*/ 5525016 h 5755341"/>
                  <a:gd name="connsiteX10" fmla="*/ 2943658 w 9439835"/>
                  <a:gd name="connsiteY10" fmla="*/ 5506388 h 5755341"/>
                  <a:gd name="connsiteX11" fmla="*/ 2932912 w 9439835"/>
                  <a:gd name="connsiteY11" fmla="*/ 5499224 h 5755341"/>
                  <a:gd name="connsiteX12" fmla="*/ 2922167 w 9439835"/>
                  <a:gd name="connsiteY12" fmla="*/ 5520718 h 5755341"/>
                  <a:gd name="connsiteX13" fmla="*/ 2901392 w 9439835"/>
                  <a:gd name="connsiteY13" fmla="*/ 5565138 h 5755341"/>
                  <a:gd name="connsiteX14" fmla="*/ 2846949 w 9439835"/>
                  <a:gd name="connsiteY14" fmla="*/ 5588781 h 5755341"/>
                  <a:gd name="connsiteX15" fmla="*/ 2792505 w 9439835"/>
                  <a:gd name="connsiteY15" fmla="*/ 5565138 h 5755341"/>
                  <a:gd name="connsiteX16" fmla="*/ 2886349 w 9439835"/>
                  <a:gd name="connsiteY16" fmla="*/ 5452654 h 5755341"/>
                  <a:gd name="connsiteX17" fmla="*/ 2907840 w 9439835"/>
                  <a:gd name="connsiteY17" fmla="*/ 5470566 h 5755341"/>
                  <a:gd name="connsiteX18" fmla="*/ 2918585 w 9439835"/>
                  <a:gd name="connsiteY18" fmla="*/ 5477730 h 5755341"/>
                  <a:gd name="connsiteX19" fmla="*/ 2929331 w 9439835"/>
                  <a:gd name="connsiteY19" fmla="*/ 5456237 h 5755341"/>
                  <a:gd name="connsiteX20" fmla="*/ 2950105 w 9439835"/>
                  <a:gd name="connsiteY20" fmla="*/ 5411816 h 5755341"/>
                  <a:gd name="connsiteX21" fmla="*/ 3003116 w 9439835"/>
                  <a:gd name="connsiteY21" fmla="*/ 5388173 h 5755341"/>
                  <a:gd name="connsiteX22" fmla="*/ 3079050 w 9439835"/>
                  <a:gd name="connsiteY22" fmla="*/ 5444773 h 5755341"/>
                  <a:gd name="connsiteX23" fmla="*/ 3098392 w 9439835"/>
                  <a:gd name="connsiteY23" fmla="*/ 5464834 h 5755341"/>
                  <a:gd name="connsiteX24" fmla="*/ 3134210 w 9439835"/>
                  <a:gd name="connsiteY24" fmla="*/ 5458386 h 5755341"/>
                  <a:gd name="connsiteX25" fmla="*/ 3208712 w 9439835"/>
                  <a:gd name="connsiteY25" fmla="*/ 5491343 h 5755341"/>
                  <a:gd name="connsiteX26" fmla="*/ 3208712 w 9439835"/>
                  <a:gd name="connsiteY26" fmla="*/ 5570870 h 5755341"/>
                  <a:gd name="connsiteX27" fmla="*/ 3141374 w 9439835"/>
                  <a:gd name="connsiteY27" fmla="*/ 5613857 h 5755341"/>
                  <a:gd name="connsiteX28" fmla="*/ 3797961 w 9439835"/>
                  <a:gd name="connsiteY28" fmla="*/ 5522946 h 5755341"/>
                  <a:gd name="connsiteX29" fmla="*/ 3762859 w 9439835"/>
                  <a:gd name="connsiteY29" fmla="*/ 5499303 h 5755341"/>
                  <a:gd name="connsiteX30" fmla="*/ 3817303 w 9439835"/>
                  <a:gd name="connsiteY30" fmla="*/ 5375356 h 5755341"/>
                  <a:gd name="connsiteX31" fmla="*/ 3868165 w 9439835"/>
                  <a:gd name="connsiteY31" fmla="*/ 5500019 h 5755341"/>
                  <a:gd name="connsiteX32" fmla="*/ 3797961 w 9439835"/>
                  <a:gd name="connsiteY32" fmla="*/ 5522946 h 5755341"/>
                  <a:gd name="connsiteX33" fmla="*/ 6174353 w 9439835"/>
                  <a:gd name="connsiteY33" fmla="*/ 5484934 h 5755341"/>
                  <a:gd name="connsiteX34" fmla="*/ 6138222 w 9439835"/>
                  <a:gd name="connsiteY34" fmla="*/ 5476437 h 5755341"/>
                  <a:gd name="connsiteX35" fmla="*/ 6141803 w 9439835"/>
                  <a:gd name="connsiteY35" fmla="*/ 5341743 h 5755341"/>
                  <a:gd name="connsiteX36" fmla="*/ 6245676 w 9439835"/>
                  <a:gd name="connsiteY36" fmla="*/ 5414106 h 5755341"/>
                  <a:gd name="connsiteX37" fmla="*/ 6174353 w 9439835"/>
                  <a:gd name="connsiteY37" fmla="*/ 5484934 h 5755341"/>
                  <a:gd name="connsiteX38" fmla="*/ 7273703 w 9439835"/>
                  <a:gd name="connsiteY38" fmla="*/ 5427804 h 5755341"/>
                  <a:gd name="connsiteX39" fmla="*/ 7221408 w 9439835"/>
                  <a:gd name="connsiteY39" fmla="*/ 5407027 h 5755341"/>
                  <a:gd name="connsiteX40" fmla="*/ 7303074 w 9439835"/>
                  <a:gd name="connsiteY40" fmla="*/ 5287379 h 5755341"/>
                  <a:gd name="connsiteX41" fmla="*/ 7273703 w 9439835"/>
                  <a:gd name="connsiteY41" fmla="*/ 5427804 h 5755341"/>
                  <a:gd name="connsiteX42" fmla="*/ 3652482 w 9439835"/>
                  <a:gd name="connsiteY42" fmla="*/ 5469387 h 5755341"/>
                  <a:gd name="connsiteX43" fmla="*/ 3619082 w 9439835"/>
                  <a:gd name="connsiteY43" fmla="*/ 5463566 h 5755341"/>
                  <a:gd name="connsiteX44" fmla="*/ 3594009 w 9439835"/>
                  <a:gd name="connsiteY44" fmla="*/ 5341052 h 5755341"/>
                  <a:gd name="connsiteX45" fmla="*/ 3699314 w 9439835"/>
                  <a:gd name="connsiteY45" fmla="*/ 5344634 h 5755341"/>
                  <a:gd name="connsiteX46" fmla="*/ 3686420 w 9439835"/>
                  <a:gd name="connsiteY46" fmla="*/ 5456401 h 5755341"/>
                  <a:gd name="connsiteX47" fmla="*/ 3652482 w 9439835"/>
                  <a:gd name="connsiteY47" fmla="*/ 5469387 h 5755341"/>
                  <a:gd name="connsiteX48" fmla="*/ 3316410 w 9439835"/>
                  <a:gd name="connsiteY48" fmla="*/ 5412810 h 5755341"/>
                  <a:gd name="connsiteX49" fmla="*/ 3271190 w 9439835"/>
                  <a:gd name="connsiteY49" fmla="*/ 5402153 h 5755341"/>
                  <a:gd name="connsiteX50" fmla="*/ 3243968 w 9439835"/>
                  <a:gd name="connsiteY50" fmla="*/ 5377794 h 5755341"/>
                  <a:gd name="connsiteX51" fmla="*/ 3247550 w 9439835"/>
                  <a:gd name="connsiteY51" fmla="*/ 5296118 h 5755341"/>
                  <a:gd name="connsiteX52" fmla="*/ 3362168 w 9439835"/>
                  <a:gd name="connsiteY52" fmla="*/ 5284654 h 5755341"/>
                  <a:gd name="connsiteX53" fmla="*/ 3397269 w 9439835"/>
                  <a:gd name="connsiteY53" fmla="*/ 5274624 h 5755341"/>
                  <a:gd name="connsiteX54" fmla="*/ 3467473 w 9439835"/>
                  <a:gd name="connsiteY54" fmla="*/ 5227338 h 5755341"/>
                  <a:gd name="connsiteX55" fmla="*/ 3494695 w 9439835"/>
                  <a:gd name="connsiteY55" fmla="*/ 5198680 h 5755341"/>
                  <a:gd name="connsiteX56" fmla="*/ 3529797 w 9439835"/>
                  <a:gd name="connsiteY56" fmla="*/ 5119869 h 5755341"/>
                  <a:gd name="connsiteX57" fmla="*/ 3620058 w 9439835"/>
                  <a:gd name="connsiteY57" fmla="*/ 5129900 h 5755341"/>
                  <a:gd name="connsiteX58" fmla="*/ 3567048 w 9439835"/>
                  <a:gd name="connsiteY58" fmla="*/ 5261011 h 5755341"/>
                  <a:gd name="connsiteX59" fmla="*/ 3540542 w 9439835"/>
                  <a:gd name="connsiteY59" fmla="*/ 5286087 h 5755341"/>
                  <a:gd name="connsiteX60" fmla="*/ 3463891 w 9439835"/>
                  <a:gd name="connsiteY60" fmla="*/ 5377794 h 5755341"/>
                  <a:gd name="connsiteX61" fmla="*/ 3419477 w 9439835"/>
                  <a:gd name="connsiteY61" fmla="*/ 5359166 h 5755341"/>
                  <a:gd name="connsiteX62" fmla="*/ 3380077 w 9439835"/>
                  <a:gd name="connsiteY62" fmla="*/ 5368480 h 5755341"/>
                  <a:gd name="connsiteX63" fmla="*/ 3357869 w 9439835"/>
                  <a:gd name="connsiteY63" fmla="*/ 5394988 h 5755341"/>
                  <a:gd name="connsiteX64" fmla="*/ 3316410 w 9439835"/>
                  <a:gd name="connsiteY64" fmla="*/ 5412810 h 5755341"/>
                  <a:gd name="connsiteX65" fmla="*/ 3781990 w 9439835"/>
                  <a:gd name="connsiteY65" fmla="*/ 5308316 h 5755341"/>
                  <a:gd name="connsiteX66" fmla="*/ 3740710 w 9439835"/>
                  <a:gd name="connsiteY66" fmla="*/ 5303323 h 5755341"/>
                  <a:gd name="connsiteX67" fmla="*/ 3705608 w 9439835"/>
                  <a:gd name="connsiteY67" fmla="*/ 5198720 h 5755341"/>
                  <a:gd name="connsiteX68" fmla="*/ 3773663 w 9439835"/>
                  <a:gd name="connsiteY68" fmla="*/ 5162897 h 5755341"/>
                  <a:gd name="connsiteX69" fmla="*/ 3842434 w 9439835"/>
                  <a:gd name="connsiteY69" fmla="*/ 5216632 h 5755341"/>
                  <a:gd name="connsiteX70" fmla="*/ 3781990 w 9439835"/>
                  <a:gd name="connsiteY70" fmla="*/ 5308316 h 5755341"/>
                  <a:gd name="connsiteX71" fmla="*/ 3948499 w 9439835"/>
                  <a:gd name="connsiteY71" fmla="*/ 5293139 h 5755341"/>
                  <a:gd name="connsiteX72" fmla="*/ 3926023 w 9439835"/>
                  <a:gd name="connsiteY72" fmla="*/ 5290453 h 5755341"/>
                  <a:gd name="connsiteX73" fmla="*/ 3926740 w 9439835"/>
                  <a:gd name="connsiteY73" fmla="*/ 5148594 h 5755341"/>
                  <a:gd name="connsiteX74" fmla="*/ 4024165 w 9439835"/>
                  <a:gd name="connsiteY74" fmla="*/ 5221673 h 5755341"/>
                  <a:gd name="connsiteX75" fmla="*/ 3994078 w 9439835"/>
                  <a:gd name="connsiteY75" fmla="*/ 5284721 h 5755341"/>
                  <a:gd name="connsiteX76" fmla="*/ 3970438 w 9439835"/>
                  <a:gd name="connsiteY76" fmla="*/ 5290453 h 5755341"/>
                  <a:gd name="connsiteX77" fmla="*/ 3948499 w 9439835"/>
                  <a:gd name="connsiteY77" fmla="*/ 5293139 h 5755341"/>
                  <a:gd name="connsiteX78" fmla="*/ 6550545 w 9439835"/>
                  <a:gd name="connsiteY78" fmla="*/ 5226827 h 5755341"/>
                  <a:gd name="connsiteX79" fmla="*/ 6512399 w 9439835"/>
                  <a:gd name="connsiteY79" fmla="*/ 5216170 h 5755341"/>
                  <a:gd name="connsiteX80" fmla="*/ 6506668 w 9439835"/>
                  <a:gd name="connsiteY80" fmla="*/ 5090790 h 5755341"/>
                  <a:gd name="connsiteX81" fmla="*/ 6534606 w 9439835"/>
                  <a:gd name="connsiteY81" fmla="*/ 5067864 h 5755341"/>
                  <a:gd name="connsiteX82" fmla="*/ 6514548 w 9439835"/>
                  <a:gd name="connsiteY82" fmla="*/ 5049236 h 5755341"/>
                  <a:gd name="connsiteX83" fmla="*/ 6488042 w 9439835"/>
                  <a:gd name="connsiteY83" fmla="*/ 4973292 h 5755341"/>
                  <a:gd name="connsiteX84" fmla="*/ 6547500 w 9439835"/>
                  <a:gd name="connsiteY84" fmla="*/ 4915259 h 5755341"/>
                  <a:gd name="connsiteX85" fmla="*/ 6635613 w 9439835"/>
                  <a:gd name="connsiteY85" fmla="*/ 4986904 h 5755341"/>
                  <a:gd name="connsiteX86" fmla="*/ 6593348 w 9439835"/>
                  <a:gd name="connsiteY86" fmla="*/ 5059266 h 5755341"/>
                  <a:gd name="connsiteX87" fmla="*/ 6599795 w 9439835"/>
                  <a:gd name="connsiteY87" fmla="*/ 5097239 h 5755341"/>
                  <a:gd name="connsiteX88" fmla="*/ 6621286 w 9439835"/>
                  <a:gd name="connsiteY88" fmla="*/ 5150256 h 5755341"/>
                  <a:gd name="connsiteX89" fmla="*/ 6585468 w 9439835"/>
                  <a:gd name="connsiteY89" fmla="*/ 5215454 h 5755341"/>
                  <a:gd name="connsiteX90" fmla="*/ 6550545 w 9439835"/>
                  <a:gd name="connsiteY90" fmla="*/ 5226827 h 5755341"/>
                  <a:gd name="connsiteX91" fmla="*/ 8405130 w 9439835"/>
                  <a:gd name="connsiteY91" fmla="*/ 5198265 h 5755341"/>
                  <a:gd name="connsiteX92" fmla="*/ 8360447 w 9439835"/>
                  <a:gd name="connsiteY92" fmla="*/ 5188862 h 5755341"/>
                  <a:gd name="connsiteX93" fmla="*/ 8323913 w 9439835"/>
                  <a:gd name="connsiteY93" fmla="*/ 5121515 h 5755341"/>
                  <a:gd name="connsiteX94" fmla="*/ 8348985 w 9439835"/>
                  <a:gd name="connsiteY94" fmla="*/ 5072080 h 5755341"/>
                  <a:gd name="connsiteX95" fmla="*/ 8404145 w 9439835"/>
                  <a:gd name="connsiteY95" fmla="*/ 5050586 h 5755341"/>
                  <a:gd name="connsiteX96" fmla="*/ 8470767 w 9439835"/>
                  <a:gd name="connsiteY96" fmla="*/ 5124381 h 5755341"/>
                  <a:gd name="connsiteX97" fmla="*/ 8447127 w 9439835"/>
                  <a:gd name="connsiteY97" fmla="*/ 5178115 h 5755341"/>
                  <a:gd name="connsiteX98" fmla="*/ 8405130 w 9439835"/>
                  <a:gd name="connsiteY98" fmla="*/ 5198265 h 5755341"/>
                  <a:gd name="connsiteX99" fmla="*/ 8567262 w 9439835"/>
                  <a:gd name="connsiteY99" fmla="*/ 5177431 h 5755341"/>
                  <a:gd name="connsiteX100" fmla="*/ 8527146 w 9439835"/>
                  <a:gd name="connsiteY100" fmla="*/ 5163818 h 5755341"/>
                  <a:gd name="connsiteX101" fmla="*/ 8497775 w 9439835"/>
                  <a:gd name="connsiteY101" fmla="*/ 5075694 h 5755341"/>
                  <a:gd name="connsiteX102" fmla="*/ 8559382 w 9439835"/>
                  <a:gd name="connsiteY102" fmla="*/ 5029125 h 5755341"/>
                  <a:gd name="connsiteX103" fmla="*/ 8607379 w 9439835"/>
                  <a:gd name="connsiteY103" fmla="*/ 5163818 h 5755341"/>
                  <a:gd name="connsiteX104" fmla="*/ 8567262 w 9439835"/>
                  <a:gd name="connsiteY104" fmla="*/ 5177431 h 5755341"/>
                  <a:gd name="connsiteX105" fmla="*/ 8765132 w 9439835"/>
                  <a:gd name="connsiteY105" fmla="*/ 5168207 h 5755341"/>
                  <a:gd name="connsiteX106" fmla="*/ 8716028 w 9439835"/>
                  <a:gd name="connsiteY106" fmla="*/ 5158815 h 5755341"/>
                  <a:gd name="connsiteX107" fmla="*/ 8681643 w 9439835"/>
                  <a:gd name="connsiteY107" fmla="*/ 5093618 h 5755341"/>
                  <a:gd name="connsiteX108" fmla="*/ 8822050 w 9439835"/>
                  <a:gd name="connsiteY108" fmla="*/ 5063527 h 5755341"/>
                  <a:gd name="connsiteX109" fmla="*/ 8765132 w 9439835"/>
                  <a:gd name="connsiteY109" fmla="*/ 5168207 h 5755341"/>
                  <a:gd name="connsiteX110" fmla="*/ 7612031 w 9439835"/>
                  <a:gd name="connsiteY110" fmla="*/ 5140592 h 5755341"/>
                  <a:gd name="connsiteX111" fmla="*/ 7582749 w 9439835"/>
                  <a:gd name="connsiteY111" fmla="*/ 5131636 h 5755341"/>
                  <a:gd name="connsiteX112" fmla="*/ 7557677 w 9439835"/>
                  <a:gd name="connsiteY112" fmla="*/ 5011988 h 5755341"/>
                  <a:gd name="connsiteX113" fmla="*/ 7683757 w 9439835"/>
                  <a:gd name="connsiteY113" fmla="*/ 5048527 h 5755341"/>
                  <a:gd name="connsiteX114" fmla="*/ 7640775 w 9439835"/>
                  <a:gd name="connsiteY114" fmla="*/ 5130203 h 5755341"/>
                  <a:gd name="connsiteX115" fmla="*/ 7612031 w 9439835"/>
                  <a:gd name="connsiteY115" fmla="*/ 5140592 h 5755341"/>
                  <a:gd name="connsiteX116" fmla="*/ 7907608 w 9439835"/>
                  <a:gd name="connsiteY116" fmla="*/ 5098740 h 5755341"/>
                  <a:gd name="connsiteX117" fmla="*/ 7863909 w 9439835"/>
                  <a:gd name="connsiteY117" fmla="*/ 5090859 h 5755341"/>
                  <a:gd name="connsiteX118" fmla="*/ 7830240 w 9439835"/>
                  <a:gd name="connsiteY118" fmla="*/ 5027095 h 5755341"/>
                  <a:gd name="connsiteX119" fmla="*/ 7927666 w 9439835"/>
                  <a:gd name="connsiteY119" fmla="*/ 4955449 h 5755341"/>
                  <a:gd name="connsiteX120" fmla="*/ 7907608 w 9439835"/>
                  <a:gd name="connsiteY120" fmla="*/ 5098740 h 5755341"/>
                  <a:gd name="connsiteX121" fmla="*/ 8183059 w 9439835"/>
                  <a:gd name="connsiteY121" fmla="*/ 5090874 h 5755341"/>
                  <a:gd name="connsiteX122" fmla="*/ 8161568 w 9439835"/>
                  <a:gd name="connsiteY122" fmla="*/ 5086575 h 5755341"/>
                  <a:gd name="connsiteX123" fmla="*/ 8109273 w 9439835"/>
                  <a:gd name="connsiteY123" fmla="*/ 5011347 h 5755341"/>
                  <a:gd name="connsiteX124" fmla="*/ 8229622 w 9439835"/>
                  <a:gd name="connsiteY124" fmla="*/ 4959046 h 5755341"/>
                  <a:gd name="connsiteX125" fmla="*/ 8248964 w 9439835"/>
                  <a:gd name="connsiteY125" fmla="*/ 5044304 h 5755341"/>
                  <a:gd name="connsiteX126" fmla="*/ 8183059 w 9439835"/>
                  <a:gd name="connsiteY126" fmla="*/ 5090874 h 5755341"/>
                  <a:gd name="connsiteX127" fmla="*/ 8419090 w 9439835"/>
                  <a:gd name="connsiteY127" fmla="*/ 5016573 h 5755341"/>
                  <a:gd name="connsiteX128" fmla="*/ 8381212 w 9439835"/>
                  <a:gd name="connsiteY128" fmla="*/ 5015039 h 5755341"/>
                  <a:gd name="connsiteX129" fmla="*/ 8351125 w 9439835"/>
                  <a:gd name="connsiteY129" fmla="*/ 4992829 h 5755341"/>
                  <a:gd name="connsiteX130" fmla="*/ 8351841 w 9439835"/>
                  <a:gd name="connsiteY130" fmla="*/ 4890376 h 5755341"/>
                  <a:gd name="connsiteX131" fmla="*/ 8477921 w 9439835"/>
                  <a:gd name="connsiteY131" fmla="*/ 4926199 h 5755341"/>
                  <a:gd name="connsiteX132" fmla="*/ 8419090 w 9439835"/>
                  <a:gd name="connsiteY132" fmla="*/ 5016573 h 5755341"/>
                  <a:gd name="connsiteX133" fmla="*/ 8608027 w 9439835"/>
                  <a:gd name="connsiteY133" fmla="*/ 4999129 h 5755341"/>
                  <a:gd name="connsiteX134" fmla="*/ 8559325 w 9439835"/>
                  <a:gd name="connsiteY134" fmla="*/ 4977815 h 5755341"/>
                  <a:gd name="connsiteX135" fmla="*/ 8595143 w 9439835"/>
                  <a:gd name="connsiteY135" fmla="*/ 4851718 h 5755341"/>
                  <a:gd name="connsiteX136" fmla="*/ 8678241 w 9439835"/>
                  <a:gd name="connsiteY136" fmla="*/ 4891123 h 5755341"/>
                  <a:gd name="connsiteX137" fmla="*/ 8608027 w 9439835"/>
                  <a:gd name="connsiteY137" fmla="*/ 4999129 h 5755341"/>
                  <a:gd name="connsiteX138" fmla="*/ 7704743 w 9439835"/>
                  <a:gd name="connsiteY138" fmla="*/ 4992155 h 5755341"/>
                  <a:gd name="connsiteX139" fmla="*/ 7657843 w 9439835"/>
                  <a:gd name="connsiteY139" fmla="*/ 4970661 h 5755341"/>
                  <a:gd name="connsiteX140" fmla="*/ 7708705 w 9439835"/>
                  <a:gd name="connsiteY140" fmla="*/ 4840983 h 5755341"/>
                  <a:gd name="connsiteX141" fmla="*/ 7777476 w 9439835"/>
                  <a:gd name="connsiteY141" fmla="*/ 4888985 h 5755341"/>
                  <a:gd name="connsiteX142" fmla="*/ 7704743 w 9439835"/>
                  <a:gd name="connsiteY142" fmla="*/ 4992155 h 5755341"/>
                  <a:gd name="connsiteX143" fmla="*/ 8065186 w 9439835"/>
                  <a:gd name="connsiteY143" fmla="*/ 4928307 h 5755341"/>
                  <a:gd name="connsiteX144" fmla="*/ 8014145 w 9439835"/>
                  <a:gd name="connsiteY144" fmla="*/ 4908425 h 5755341"/>
                  <a:gd name="connsiteX145" fmla="*/ 8034204 w 9439835"/>
                  <a:gd name="connsiteY145" fmla="*/ 4786628 h 5755341"/>
                  <a:gd name="connsiteX146" fmla="*/ 8117302 w 9439835"/>
                  <a:gd name="connsiteY146" fmla="*/ 4906276 h 5755341"/>
                  <a:gd name="connsiteX147" fmla="*/ 8065186 w 9439835"/>
                  <a:gd name="connsiteY147" fmla="*/ 4928307 h 5755341"/>
                  <a:gd name="connsiteX148" fmla="*/ 8257413 w 9439835"/>
                  <a:gd name="connsiteY148" fmla="*/ 4891096 h 5755341"/>
                  <a:gd name="connsiteX149" fmla="*/ 8218058 w 9439835"/>
                  <a:gd name="connsiteY149" fmla="*/ 4873375 h 5755341"/>
                  <a:gd name="connsiteX150" fmla="*/ 8235251 w 9439835"/>
                  <a:gd name="connsiteY150" fmla="*/ 4750861 h 5755341"/>
                  <a:gd name="connsiteX151" fmla="*/ 8338407 w 9439835"/>
                  <a:gd name="connsiteY151" fmla="*/ 4821074 h 5755341"/>
                  <a:gd name="connsiteX152" fmla="*/ 8257413 w 9439835"/>
                  <a:gd name="connsiteY152" fmla="*/ 4891096 h 5755341"/>
                  <a:gd name="connsiteX153" fmla="*/ 8496694 w 9439835"/>
                  <a:gd name="connsiteY153" fmla="*/ 4833991 h 5755341"/>
                  <a:gd name="connsiteX154" fmla="*/ 8453455 w 9439835"/>
                  <a:gd name="connsiteY154" fmla="*/ 4824028 h 5755341"/>
                  <a:gd name="connsiteX155" fmla="*/ 8437695 w 9439835"/>
                  <a:gd name="connsiteY155" fmla="*/ 4710828 h 5755341"/>
                  <a:gd name="connsiteX156" fmla="*/ 8490706 w 9439835"/>
                  <a:gd name="connsiteY156" fmla="*/ 4687185 h 5755341"/>
                  <a:gd name="connsiteX157" fmla="*/ 8564492 w 9439835"/>
                  <a:gd name="connsiteY157" fmla="*/ 4745934 h 5755341"/>
                  <a:gd name="connsiteX158" fmla="*/ 8496694 w 9439835"/>
                  <a:gd name="connsiteY158" fmla="*/ 4833991 h 5755341"/>
                  <a:gd name="connsiteX159" fmla="*/ 8696404 w 9439835"/>
                  <a:gd name="connsiteY159" fmla="*/ 4811794 h 5755341"/>
                  <a:gd name="connsiteX160" fmla="*/ 8655930 w 9439835"/>
                  <a:gd name="connsiteY160" fmla="*/ 4798988 h 5755341"/>
                  <a:gd name="connsiteX161" fmla="*/ 8655930 w 9439835"/>
                  <a:gd name="connsiteY161" fmla="*/ 4672175 h 5755341"/>
                  <a:gd name="connsiteX162" fmla="*/ 8747624 w 9439835"/>
                  <a:gd name="connsiteY162" fmla="*/ 4681489 h 5755341"/>
                  <a:gd name="connsiteX163" fmla="*/ 8736879 w 9439835"/>
                  <a:gd name="connsiteY163" fmla="*/ 4798271 h 5755341"/>
                  <a:gd name="connsiteX164" fmla="*/ 8696404 w 9439835"/>
                  <a:gd name="connsiteY164" fmla="*/ 4811794 h 5755341"/>
                  <a:gd name="connsiteX165" fmla="*/ 7874842 w 9439835"/>
                  <a:gd name="connsiteY165" fmla="*/ 4883406 h 5755341"/>
                  <a:gd name="connsiteX166" fmla="*/ 7847452 w 9439835"/>
                  <a:gd name="connsiteY166" fmla="*/ 4871237 h 5755341"/>
                  <a:gd name="connsiteX167" fmla="*/ 7835990 w 9439835"/>
                  <a:gd name="connsiteY167" fmla="*/ 4762336 h 5755341"/>
                  <a:gd name="connsiteX168" fmla="*/ 7956339 w 9439835"/>
                  <a:gd name="connsiteY168" fmla="*/ 4844012 h 5755341"/>
                  <a:gd name="connsiteX169" fmla="*/ 7874842 w 9439835"/>
                  <a:gd name="connsiteY169" fmla="*/ 4883406 h 5755341"/>
                  <a:gd name="connsiteX170" fmla="*/ 7085965 w 9439835"/>
                  <a:gd name="connsiteY170" fmla="*/ 5046319 h 5755341"/>
                  <a:gd name="connsiteX171" fmla="*/ 7049005 w 9439835"/>
                  <a:gd name="connsiteY171" fmla="*/ 5037923 h 5755341"/>
                  <a:gd name="connsiteX172" fmla="*/ 7036827 w 9439835"/>
                  <a:gd name="connsiteY172" fmla="*/ 4916842 h 5755341"/>
                  <a:gd name="connsiteX173" fmla="*/ 7157892 w 9439835"/>
                  <a:gd name="connsiteY173" fmla="*/ 4969143 h 5755341"/>
                  <a:gd name="connsiteX174" fmla="*/ 7085965 w 9439835"/>
                  <a:gd name="connsiteY174" fmla="*/ 5046319 h 5755341"/>
                  <a:gd name="connsiteX175" fmla="*/ 7463045 w 9439835"/>
                  <a:gd name="connsiteY175" fmla="*/ 4990812 h 5755341"/>
                  <a:gd name="connsiteX176" fmla="*/ 7416034 w 9439835"/>
                  <a:gd name="connsiteY176" fmla="*/ 4981409 h 5755341"/>
                  <a:gd name="connsiteX177" fmla="*/ 7379499 w 9439835"/>
                  <a:gd name="connsiteY177" fmla="*/ 4914062 h 5755341"/>
                  <a:gd name="connsiteX178" fmla="*/ 7454001 w 9439835"/>
                  <a:gd name="connsiteY178" fmla="*/ 4840983 h 5755341"/>
                  <a:gd name="connsiteX179" fmla="*/ 7527786 w 9439835"/>
                  <a:gd name="connsiteY179" fmla="*/ 4910480 h 5755341"/>
                  <a:gd name="connsiteX180" fmla="*/ 7506295 w 9439835"/>
                  <a:gd name="connsiteY180" fmla="*/ 4966363 h 5755341"/>
                  <a:gd name="connsiteX181" fmla="*/ 7463045 w 9439835"/>
                  <a:gd name="connsiteY181" fmla="*/ 4990812 h 5755341"/>
                  <a:gd name="connsiteX182" fmla="*/ 7229007 w 9439835"/>
                  <a:gd name="connsiteY182" fmla="*/ 4933852 h 5755341"/>
                  <a:gd name="connsiteX183" fmla="*/ 7179914 w 9439835"/>
                  <a:gd name="connsiteY183" fmla="*/ 4913433 h 5755341"/>
                  <a:gd name="connsiteX184" fmla="*/ 7157707 w 9439835"/>
                  <a:gd name="connsiteY184" fmla="*/ 4862565 h 5755341"/>
                  <a:gd name="connsiteX185" fmla="*/ 7182063 w 9439835"/>
                  <a:gd name="connsiteY185" fmla="*/ 4808114 h 5755341"/>
                  <a:gd name="connsiteX186" fmla="*/ 7298114 w 9439835"/>
                  <a:gd name="connsiteY186" fmla="*/ 4827459 h 5755341"/>
                  <a:gd name="connsiteX187" fmla="*/ 7229007 w 9439835"/>
                  <a:gd name="connsiteY187" fmla="*/ 4933852 h 5755341"/>
                  <a:gd name="connsiteX188" fmla="*/ 7551305 w 9439835"/>
                  <a:gd name="connsiteY188" fmla="*/ 4819752 h 5755341"/>
                  <a:gd name="connsiteX189" fmla="*/ 7509039 w 9439835"/>
                  <a:gd name="connsiteY189" fmla="*/ 4808289 h 5755341"/>
                  <a:gd name="connsiteX190" fmla="*/ 7477519 w 9439835"/>
                  <a:gd name="connsiteY190" fmla="*/ 4732344 h 5755341"/>
                  <a:gd name="connsiteX191" fmla="*/ 7536977 w 9439835"/>
                  <a:gd name="connsiteY191" fmla="*/ 4672879 h 5755341"/>
                  <a:gd name="connsiteX192" fmla="*/ 7620075 w 9439835"/>
                  <a:gd name="connsiteY192" fmla="*/ 4772466 h 5755341"/>
                  <a:gd name="connsiteX193" fmla="*/ 7551305 w 9439835"/>
                  <a:gd name="connsiteY193" fmla="*/ 4819752 h 5755341"/>
                  <a:gd name="connsiteX194" fmla="*/ 7723000 w 9439835"/>
                  <a:gd name="connsiteY194" fmla="*/ 4786128 h 5755341"/>
                  <a:gd name="connsiteX195" fmla="*/ 7669272 w 9439835"/>
                  <a:gd name="connsiteY195" fmla="*/ 4743141 h 5755341"/>
                  <a:gd name="connsiteX196" fmla="*/ 7788189 w 9439835"/>
                  <a:gd name="connsiteY196" fmla="*/ 4661465 h 5755341"/>
                  <a:gd name="connsiteX197" fmla="*/ 7789621 w 9439835"/>
                  <a:gd name="connsiteY197" fmla="*/ 4763918 h 5755341"/>
                  <a:gd name="connsiteX198" fmla="*/ 7723000 w 9439835"/>
                  <a:gd name="connsiteY198" fmla="*/ 4786128 h 5755341"/>
                  <a:gd name="connsiteX199" fmla="*/ 8146485 w 9439835"/>
                  <a:gd name="connsiteY199" fmla="*/ 4723822 h 5755341"/>
                  <a:gd name="connsiteX200" fmla="*/ 8119335 w 9439835"/>
                  <a:gd name="connsiteY200" fmla="*/ 4713147 h 5755341"/>
                  <a:gd name="connsiteX201" fmla="*/ 8084949 w 9439835"/>
                  <a:gd name="connsiteY201" fmla="*/ 4630755 h 5755341"/>
                  <a:gd name="connsiteX202" fmla="*/ 8160884 w 9439835"/>
                  <a:gd name="connsiteY202" fmla="*/ 4576304 h 5755341"/>
                  <a:gd name="connsiteX203" fmla="*/ 8210313 w 9439835"/>
                  <a:gd name="connsiteY203" fmla="*/ 4597081 h 5755341"/>
                  <a:gd name="connsiteX204" fmla="*/ 8146485 w 9439835"/>
                  <a:gd name="connsiteY204" fmla="*/ 4723822 h 5755341"/>
                  <a:gd name="connsiteX205" fmla="*/ 8358349 w 9439835"/>
                  <a:gd name="connsiteY205" fmla="*/ 4705295 h 5755341"/>
                  <a:gd name="connsiteX206" fmla="*/ 8312502 w 9439835"/>
                  <a:gd name="connsiteY206" fmla="*/ 4692399 h 5755341"/>
                  <a:gd name="connsiteX207" fmla="*/ 8291728 w 9439835"/>
                  <a:gd name="connsiteY207" fmla="*/ 4597827 h 5755341"/>
                  <a:gd name="connsiteX208" fmla="*/ 8412793 w 9439835"/>
                  <a:gd name="connsiteY208" fmla="*/ 4584214 h 5755341"/>
                  <a:gd name="connsiteX209" fmla="*/ 8358349 w 9439835"/>
                  <a:gd name="connsiteY209" fmla="*/ 4705295 h 5755341"/>
                  <a:gd name="connsiteX210" fmla="*/ 8600262 w 9439835"/>
                  <a:gd name="connsiteY210" fmla="*/ 4654507 h 5755341"/>
                  <a:gd name="connsiteX211" fmla="*/ 8562205 w 9439835"/>
                  <a:gd name="connsiteY211" fmla="*/ 4640894 h 5755341"/>
                  <a:gd name="connsiteX212" fmla="*/ 8534267 w 9439835"/>
                  <a:gd name="connsiteY212" fmla="*/ 4551337 h 5755341"/>
                  <a:gd name="connsiteX213" fmla="*/ 8674674 w 9439835"/>
                  <a:gd name="connsiteY213" fmla="*/ 4576413 h 5755341"/>
                  <a:gd name="connsiteX214" fmla="*/ 8638856 w 9439835"/>
                  <a:gd name="connsiteY214" fmla="*/ 4644477 h 5755341"/>
                  <a:gd name="connsiteX215" fmla="*/ 8600262 w 9439835"/>
                  <a:gd name="connsiteY215" fmla="*/ 4654507 h 5755341"/>
                  <a:gd name="connsiteX216" fmla="*/ 7982851 w 9439835"/>
                  <a:gd name="connsiteY216" fmla="*/ 4696879 h 5755341"/>
                  <a:gd name="connsiteX217" fmla="*/ 7954791 w 9439835"/>
                  <a:gd name="connsiteY217" fmla="*/ 4690981 h 5755341"/>
                  <a:gd name="connsiteX218" fmla="*/ 7908943 w 9439835"/>
                  <a:gd name="connsiteY218" fmla="*/ 4617903 h 5755341"/>
                  <a:gd name="connsiteX219" fmla="*/ 8030009 w 9439835"/>
                  <a:gd name="connsiteY219" fmla="*/ 4566318 h 5755341"/>
                  <a:gd name="connsiteX220" fmla="*/ 7982851 w 9439835"/>
                  <a:gd name="connsiteY220" fmla="*/ 4696879 h 5755341"/>
                  <a:gd name="connsiteX221" fmla="*/ 7364670 w 9439835"/>
                  <a:gd name="connsiteY221" fmla="*/ 4795698 h 5755341"/>
                  <a:gd name="connsiteX222" fmla="*/ 7315151 w 9439835"/>
                  <a:gd name="connsiteY222" fmla="*/ 4782533 h 5755341"/>
                  <a:gd name="connsiteX223" fmla="*/ 7352402 w 9439835"/>
                  <a:gd name="connsiteY223" fmla="*/ 4647839 h 5755341"/>
                  <a:gd name="connsiteX224" fmla="*/ 7419024 w 9439835"/>
                  <a:gd name="connsiteY224" fmla="*/ 4683662 h 5755341"/>
                  <a:gd name="connsiteX225" fmla="*/ 7410428 w 9439835"/>
                  <a:gd name="connsiteY225" fmla="*/ 4769637 h 5755341"/>
                  <a:gd name="connsiteX226" fmla="*/ 7364670 w 9439835"/>
                  <a:gd name="connsiteY226" fmla="*/ 4795698 h 5755341"/>
                  <a:gd name="connsiteX227" fmla="*/ 6851012 w 9439835"/>
                  <a:gd name="connsiteY227" fmla="*/ 5002420 h 5755341"/>
                  <a:gd name="connsiteX228" fmla="*/ 6823639 w 9439835"/>
                  <a:gd name="connsiteY228" fmla="*/ 4995719 h 5755341"/>
                  <a:gd name="connsiteX229" fmla="*/ 6790686 w 9439835"/>
                  <a:gd name="connsiteY229" fmla="*/ 4891117 h 5755341"/>
                  <a:gd name="connsiteX230" fmla="*/ 6855875 w 9439835"/>
                  <a:gd name="connsiteY230" fmla="*/ 4855294 h 5755341"/>
                  <a:gd name="connsiteX231" fmla="*/ 6908170 w 9439835"/>
                  <a:gd name="connsiteY231" fmla="*/ 4876071 h 5755341"/>
                  <a:gd name="connsiteX232" fmla="*/ 6851012 w 9439835"/>
                  <a:gd name="connsiteY232" fmla="*/ 5002420 h 5755341"/>
                  <a:gd name="connsiteX233" fmla="*/ 6996774 w 9439835"/>
                  <a:gd name="connsiteY233" fmla="*/ 4866384 h 5755341"/>
                  <a:gd name="connsiteX234" fmla="*/ 6975317 w 9439835"/>
                  <a:gd name="connsiteY234" fmla="*/ 4859085 h 5755341"/>
                  <a:gd name="connsiteX235" fmla="*/ 6938783 w 9439835"/>
                  <a:gd name="connsiteY235" fmla="*/ 4765945 h 5755341"/>
                  <a:gd name="connsiteX236" fmla="*/ 7009703 w 9439835"/>
                  <a:gd name="connsiteY236" fmla="*/ 4719376 h 5755341"/>
                  <a:gd name="connsiteX237" fmla="*/ 7059132 w 9439835"/>
                  <a:gd name="connsiteY237" fmla="*/ 4842606 h 5755341"/>
                  <a:gd name="connsiteX238" fmla="*/ 6996774 w 9439835"/>
                  <a:gd name="connsiteY238" fmla="*/ 4866384 h 5755341"/>
                  <a:gd name="connsiteX239" fmla="*/ 7148044 w 9439835"/>
                  <a:gd name="connsiteY239" fmla="*/ 4754478 h 5755341"/>
                  <a:gd name="connsiteX240" fmla="*/ 7116972 w 9439835"/>
                  <a:gd name="connsiteY240" fmla="*/ 4741044 h 5755341"/>
                  <a:gd name="connsiteX241" fmla="*/ 7079005 w 9439835"/>
                  <a:gd name="connsiteY241" fmla="*/ 4672981 h 5755341"/>
                  <a:gd name="connsiteX242" fmla="*/ 7221561 w 9439835"/>
                  <a:gd name="connsiteY242" fmla="*/ 4645756 h 5755341"/>
                  <a:gd name="connsiteX243" fmla="*/ 7182878 w 9439835"/>
                  <a:gd name="connsiteY243" fmla="*/ 4745343 h 5755341"/>
                  <a:gd name="connsiteX244" fmla="*/ 7148044 w 9439835"/>
                  <a:gd name="connsiteY244" fmla="*/ 4754478 h 5755341"/>
                  <a:gd name="connsiteX245" fmla="*/ 7619274 w 9439835"/>
                  <a:gd name="connsiteY245" fmla="*/ 4619455 h 5755341"/>
                  <a:gd name="connsiteX246" fmla="*/ 7571277 w 9439835"/>
                  <a:gd name="connsiteY246" fmla="*/ 4598678 h 5755341"/>
                  <a:gd name="connsiteX247" fmla="*/ 7547637 w 9439835"/>
                  <a:gd name="connsiteY247" fmla="*/ 4544227 h 5755341"/>
                  <a:gd name="connsiteX248" fmla="*/ 7571277 w 9439835"/>
                  <a:gd name="connsiteY248" fmla="*/ 4489777 h 5755341"/>
                  <a:gd name="connsiteX249" fmla="*/ 7619274 w 9439835"/>
                  <a:gd name="connsiteY249" fmla="*/ 4468999 h 5755341"/>
                  <a:gd name="connsiteX250" fmla="*/ 7667270 w 9439835"/>
                  <a:gd name="connsiteY250" fmla="*/ 4489777 h 5755341"/>
                  <a:gd name="connsiteX251" fmla="*/ 7690910 w 9439835"/>
                  <a:gd name="connsiteY251" fmla="*/ 4544227 h 5755341"/>
                  <a:gd name="connsiteX252" fmla="*/ 7667270 w 9439835"/>
                  <a:gd name="connsiteY252" fmla="*/ 4598678 h 5755341"/>
                  <a:gd name="connsiteX253" fmla="*/ 7619274 w 9439835"/>
                  <a:gd name="connsiteY253" fmla="*/ 4619455 h 5755341"/>
                  <a:gd name="connsiteX254" fmla="*/ 7816877 w 9439835"/>
                  <a:gd name="connsiteY254" fmla="*/ 4615883 h 5755341"/>
                  <a:gd name="connsiteX255" fmla="*/ 7788798 w 9439835"/>
                  <a:gd name="connsiteY255" fmla="*/ 4608710 h 5755341"/>
                  <a:gd name="connsiteX256" fmla="*/ 7747965 w 9439835"/>
                  <a:gd name="connsiteY256" fmla="*/ 4525602 h 5755341"/>
                  <a:gd name="connsiteX257" fmla="*/ 7874045 w 9439835"/>
                  <a:gd name="connsiteY257" fmla="*/ 4489779 h 5755341"/>
                  <a:gd name="connsiteX258" fmla="*/ 7816877 w 9439835"/>
                  <a:gd name="connsiteY258" fmla="*/ 4615883 h 5755341"/>
                  <a:gd name="connsiteX259" fmla="*/ 8235478 w 9439835"/>
                  <a:gd name="connsiteY259" fmla="*/ 4533678 h 5755341"/>
                  <a:gd name="connsiteX260" fmla="*/ 8186765 w 9439835"/>
                  <a:gd name="connsiteY260" fmla="*/ 4517200 h 5755341"/>
                  <a:gd name="connsiteX261" fmla="*/ 8163125 w 9439835"/>
                  <a:gd name="connsiteY261" fmla="*/ 4484959 h 5755341"/>
                  <a:gd name="connsiteX262" fmla="*/ 8120144 w 9439835"/>
                  <a:gd name="connsiteY262" fmla="*/ 4484243 h 5755341"/>
                  <a:gd name="connsiteX263" fmla="*/ 8027733 w 9439835"/>
                  <a:gd name="connsiteY263" fmla="*/ 4468480 h 5755341"/>
                  <a:gd name="connsiteX264" fmla="*/ 8009107 w 9439835"/>
                  <a:gd name="connsiteY264" fmla="*/ 4436956 h 5755341"/>
                  <a:gd name="connsiteX265" fmla="*/ 7966125 w 9439835"/>
                  <a:gd name="connsiteY265" fmla="*/ 4434091 h 5755341"/>
                  <a:gd name="connsiteX266" fmla="*/ 7908816 w 9439835"/>
                  <a:gd name="connsiteY266" fmla="*/ 4441255 h 5755341"/>
                  <a:gd name="connsiteX267" fmla="*/ 7858671 w 9439835"/>
                  <a:gd name="connsiteY267" fmla="*/ 4368893 h 5755341"/>
                  <a:gd name="connsiteX268" fmla="*/ 8001944 w 9439835"/>
                  <a:gd name="connsiteY268" fmla="*/ 4350982 h 5755341"/>
                  <a:gd name="connsiteX269" fmla="*/ 8014122 w 9439835"/>
                  <a:gd name="connsiteY269" fmla="*/ 4376058 h 5755341"/>
                  <a:gd name="connsiteX270" fmla="*/ 8035613 w 9439835"/>
                  <a:gd name="connsiteY270" fmla="*/ 4361729 h 5755341"/>
                  <a:gd name="connsiteX271" fmla="*/ 8130173 w 9439835"/>
                  <a:gd name="connsiteY271" fmla="*/ 4366027 h 5755341"/>
                  <a:gd name="connsiteX272" fmla="*/ 8152380 w 9439835"/>
                  <a:gd name="connsiteY272" fmla="*/ 4393969 h 5755341"/>
                  <a:gd name="connsiteX273" fmla="*/ 8198227 w 9439835"/>
                  <a:gd name="connsiteY273" fmla="*/ 4396835 h 5755341"/>
                  <a:gd name="connsiteX274" fmla="*/ 8290638 w 9439835"/>
                  <a:gd name="connsiteY274" fmla="*/ 4412597 h 5755341"/>
                  <a:gd name="connsiteX275" fmla="*/ 8307831 w 9439835"/>
                  <a:gd name="connsiteY275" fmla="*/ 4467764 h 5755341"/>
                  <a:gd name="connsiteX276" fmla="*/ 8235478 w 9439835"/>
                  <a:gd name="connsiteY276" fmla="*/ 4533678 h 5755341"/>
                  <a:gd name="connsiteX277" fmla="*/ 8544368 w 9439835"/>
                  <a:gd name="connsiteY277" fmla="*/ 4340464 h 5755341"/>
                  <a:gd name="connsiteX278" fmla="*/ 8494222 w 9439835"/>
                  <a:gd name="connsiteY278" fmla="*/ 4321119 h 5755341"/>
                  <a:gd name="connsiteX279" fmla="*/ 8477030 w 9439835"/>
                  <a:gd name="connsiteY279" fmla="*/ 4237294 h 5755341"/>
                  <a:gd name="connsiteX280" fmla="*/ 8599528 w 9439835"/>
                  <a:gd name="connsiteY280" fmla="*/ 4220099 h 5755341"/>
                  <a:gd name="connsiteX281" fmla="*/ 8544368 w 9439835"/>
                  <a:gd name="connsiteY281" fmla="*/ 4340464 h 5755341"/>
                  <a:gd name="connsiteX282" fmla="*/ 7420895 w 9439835"/>
                  <a:gd name="connsiteY282" fmla="*/ 4618394 h 5755341"/>
                  <a:gd name="connsiteX283" fmla="*/ 7396721 w 9439835"/>
                  <a:gd name="connsiteY283" fmla="*/ 4612291 h 5755341"/>
                  <a:gd name="connsiteX284" fmla="*/ 7365201 w 9439835"/>
                  <a:gd name="connsiteY284" fmla="*/ 4504106 h 5755341"/>
                  <a:gd name="connsiteX285" fmla="*/ 7429674 w 9439835"/>
                  <a:gd name="connsiteY285" fmla="*/ 4469000 h 5755341"/>
                  <a:gd name="connsiteX286" fmla="*/ 7498445 w 9439835"/>
                  <a:gd name="connsiteY286" fmla="*/ 4517003 h 5755341"/>
                  <a:gd name="connsiteX287" fmla="*/ 7420895 w 9439835"/>
                  <a:gd name="connsiteY287" fmla="*/ 4618394 h 5755341"/>
                  <a:gd name="connsiteX288" fmla="*/ 4679613 w 9439835"/>
                  <a:gd name="connsiteY288" fmla="*/ 5148192 h 5755341"/>
                  <a:gd name="connsiteX289" fmla="*/ 4642183 w 9439835"/>
                  <a:gd name="connsiteY289" fmla="*/ 5135206 h 5755341"/>
                  <a:gd name="connsiteX290" fmla="*/ 4684448 w 9439835"/>
                  <a:gd name="connsiteY290" fmla="*/ 4998363 h 5755341"/>
                  <a:gd name="connsiteX291" fmla="*/ 4753935 w 9439835"/>
                  <a:gd name="connsiteY291" fmla="*/ 5070009 h 5755341"/>
                  <a:gd name="connsiteX292" fmla="*/ 4718117 w 9439835"/>
                  <a:gd name="connsiteY292" fmla="*/ 5138072 h 5755341"/>
                  <a:gd name="connsiteX293" fmla="*/ 4679613 w 9439835"/>
                  <a:gd name="connsiteY293" fmla="*/ 5148192 h 5755341"/>
                  <a:gd name="connsiteX294" fmla="*/ 6332096 w 9439835"/>
                  <a:gd name="connsiteY294" fmla="*/ 5061911 h 5755341"/>
                  <a:gd name="connsiteX295" fmla="*/ 6309224 w 9439835"/>
                  <a:gd name="connsiteY295" fmla="*/ 5056529 h 5755341"/>
                  <a:gd name="connsiteX296" fmla="*/ 6263377 w 9439835"/>
                  <a:gd name="connsiteY296" fmla="*/ 4989898 h 5755341"/>
                  <a:gd name="connsiteX297" fmla="*/ 6405933 w 9439835"/>
                  <a:gd name="connsiteY297" fmla="*/ 4953359 h 5755341"/>
                  <a:gd name="connsiteX298" fmla="*/ 6332096 w 9439835"/>
                  <a:gd name="connsiteY298" fmla="*/ 5061911 h 5755341"/>
                  <a:gd name="connsiteX299" fmla="*/ 3686545 w 9439835"/>
                  <a:gd name="connsiteY299" fmla="*/ 5133562 h 5755341"/>
                  <a:gd name="connsiteX300" fmla="*/ 3642578 w 9439835"/>
                  <a:gd name="connsiteY300" fmla="*/ 5126666 h 5755341"/>
                  <a:gd name="connsiteX301" fmla="*/ 3608909 w 9439835"/>
                  <a:gd name="connsiteY301" fmla="*/ 5056454 h 5755341"/>
                  <a:gd name="connsiteX302" fmla="*/ 3669800 w 9439835"/>
                  <a:gd name="connsiteY302" fmla="*/ 4986957 h 5755341"/>
                  <a:gd name="connsiteX303" fmla="*/ 3742869 w 9439835"/>
                  <a:gd name="connsiteY303" fmla="*/ 5014899 h 5755341"/>
                  <a:gd name="connsiteX304" fmla="*/ 3770807 w 9439835"/>
                  <a:gd name="connsiteY304" fmla="*/ 4995555 h 5755341"/>
                  <a:gd name="connsiteX305" fmla="*/ 3846025 w 9439835"/>
                  <a:gd name="connsiteY305" fmla="*/ 4937522 h 5755341"/>
                  <a:gd name="connsiteX306" fmla="*/ 3896887 w 9439835"/>
                  <a:gd name="connsiteY306" fmla="*/ 4961881 h 5755341"/>
                  <a:gd name="connsiteX307" fmla="*/ 3914796 w 9439835"/>
                  <a:gd name="connsiteY307" fmla="*/ 5019198 h 5755341"/>
                  <a:gd name="connsiteX308" fmla="*/ 3790865 w 9439835"/>
                  <a:gd name="connsiteY308" fmla="*/ 5066484 h 5755341"/>
                  <a:gd name="connsiteX309" fmla="*/ 3759345 w 9439835"/>
                  <a:gd name="connsiteY309" fmla="*/ 5063618 h 5755341"/>
                  <a:gd name="connsiteX310" fmla="*/ 3727825 w 9439835"/>
                  <a:gd name="connsiteY310" fmla="*/ 5121651 h 5755341"/>
                  <a:gd name="connsiteX311" fmla="*/ 3686545 w 9439835"/>
                  <a:gd name="connsiteY311" fmla="*/ 5133562 h 5755341"/>
                  <a:gd name="connsiteX312" fmla="*/ 2637900 w 9439835"/>
                  <a:gd name="connsiteY312" fmla="*/ 5461035 h 5755341"/>
                  <a:gd name="connsiteX313" fmla="*/ 2603839 w 9439835"/>
                  <a:gd name="connsiteY313" fmla="*/ 5457128 h 5755341"/>
                  <a:gd name="connsiteX314" fmla="*/ 2559425 w 9439835"/>
                  <a:gd name="connsiteY314" fmla="*/ 5392647 h 5755341"/>
                  <a:gd name="connsiteX315" fmla="*/ 2580916 w 9439835"/>
                  <a:gd name="connsiteY315" fmla="*/ 5338197 h 5755341"/>
                  <a:gd name="connsiteX316" fmla="*/ 2628196 w 9439835"/>
                  <a:gd name="connsiteY316" fmla="*/ 5313121 h 5755341"/>
                  <a:gd name="connsiteX317" fmla="*/ 2707712 w 9439835"/>
                  <a:gd name="connsiteY317" fmla="*/ 5391215 h 5755341"/>
                  <a:gd name="connsiteX318" fmla="*/ 2637900 w 9439835"/>
                  <a:gd name="connsiteY318" fmla="*/ 5461035 h 5755341"/>
                  <a:gd name="connsiteX319" fmla="*/ 2806139 w 9439835"/>
                  <a:gd name="connsiteY319" fmla="*/ 5375637 h 5755341"/>
                  <a:gd name="connsiteX320" fmla="*/ 2771228 w 9439835"/>
                  <a:gd name="connsiteY320" fmla="*/ 5356953 h 5755341"/>
                  <a:gd name="connsiteX321" fmla="*/ 2857908 w 9439835"/>
                  <a:gd name="connsiteY321" fmla="*/ 5238021 h 5755341"/>
                  <a:gd name="connsiteX322" fmla="*/ 2897308 w 9439835"/>
                  <a:gd name="connsiteY322" fmla="*/ 5321130 h 5755341"/>
                  <a:gd name="connsiteX323" fmla="*/ 2806139 w 9439835"/>
                  <a:gd name="connsiteY323" fmla="*/ 5375637 h 5755341"/>
                  <a:gd name="connsiteX324" fmla="*/ 3186657 w 9439835"/>
                  <a:gd name="connsiteY324" fmla="*/ 5291867 h 5755341"/>
                  <a:gd name="connsiteX325" fmla="*/ 3137552 w 9439835"/>
                  <a:gd name="connsiteY325" fmla="*/ 5273261 h 5755341"/>
                  <a:gd name="connsiteX326" fmla="*/ 3145432 w 9439835"/>
                  <a:gd name="connsiteY326" fmla="*/ 5152896 h 5755341"/>
                  <a:gd name="connsiteX327" fmla="*/ 3250021 w 9439835"/>
                  <a:gd name="connsiteY327" fmla="*/ 5180838 h 5755341"/>
                  <a:gd name="connsiteX328" fmla="*/ 3186657 w 9439835"/>
                  <a:gd name="connsiteY328" fmla="*/ 5291867 h 5755341"/>
                  <a:gd name="connsiteX329" fmla="*/ 3359048 w 9439835"/>
                  <a:gd name="connsiteY329" fmla="*/ 5205241 h 5755341"/>
                  <a:gd name="connsiteX330" fmla="*/ 3318574 w 9439835"/>
                  <a:gd name="connsiteY330" fmla="*/ 5192434 h 5755341"/>
                  <a:gd name="connsiteX331" fmla="*/ 3358690 w 9439835"/>
                  <a:gd name="connsiteY331" fmla="*/ 5055591 h 5755341"/>
                  <a:gd name="connsiteX332" fmla="*/ 3399523 w 9439835"/>
                  <a:gd name="connsiteY332" fmla="*/ 5191718 h 5755341"/>
                  <a:gd name="connsiteX333" fmla="*/ 3359048 w 9439835"/>
                  <a:gd name="connsiteY333" fmla="*/ 5205241 h 5755341"/>
                  <a:gd name="connsiteX334" fmla="*/ 3504284 w 9439835"/>
                  <a:gd name="connsiteY334" fmla="*/ 5069145 h 5755341"/>
                  <a:gd name="connsiteX335" fmla="*/ 3475271 w 9439835"/>
                  <a:gd name="connsiteY335" fmla="*/ 5059383 h 5755341"/>
                  <a:gd name="connsiteX336" fmla="*/ 3438020 w 9439835"/>
                  <a:gd name="connsiteY336" fmla="*/ 4960512 h 5755341"/>
                  <a:gd name="connsiteX337" fmla="*/ 3507507 w 9439835"/>
                  <a:gd name="connsiteY337" fmla="*/ 4919674 h 5755341"/>
                  <a:gd name="connsiteX338" fmla="*/ 3533296 w 9439835"/>
                  <a:gd name="connsiteY338" fmla="*/ 5060100 h 5755341"/>
                  <a:gd name="connsiteX339" fmla="*/ 3504284 w 9439835"/>
                  <a:gd name="connsiteY339" fmla="*/ 5069145 h 5755341"/>
                  <a:gd name="connsiteX340" fmla="*/ 3649624 w 9439835"/>
                  <a:gd name="connsiteY340" fmla="*/ 4947364 h 5755341"/>
                  <a:gd name="connsiteX341" fmla="*/ 3611209 w 9439835"/>
                  <a:gd name="connsiteY341" fmla="*/ 4941353 h 5755341"/>
                  <a:gd name="connsiteX342" fmla="*/ 3580405 w 9439835"/>
                  <a:gd name="connsiteY342" fmla="*/ 4911262 h 5755341"/>
                  <a:gd name="connsiteX343" fmla="*/ 3680696 w 9439835"/>
                  <a:gd name="connsiteY343" fmla="*/ 4808809 h 5755341"/>
                  <a:gd name="connsiteX344" fmla="*/ 3716514 w 9439835"/>
                  <a:gd name="connsiteY344" fmla="*/ 4874723 h 5755341"/>
                  <a:gd name="connsiteX345" fmla="*/ 3649624 w 9439835"/>
                  <a:gd name="connsiteY345" fmla="*/ 4947364 h 5755341"/>
                  <a:gd name="connsiteX346" fmla="*/ 6664126 w 9439835"/>
                  <a:gd name="connsiteY346" fmla="*/ 4898441 h 5755341"/>
                  <a:gd name="connsiteX347" fmla="*/ 6613264 w 9439835"/>
                  <a:gd name="connsiteY347" fmla="*/ 4877664 h 5755341"/>
                  <a:gd name="connsiteX348" fmla="*/ 6694929 w 9439835"/>
                  <a:gd name="connsiteY348" fmla="*/ 4758016 h 5755341"/>
                  <a:gd name="connsiteX349" fmla="*/ 6742926 w 9439835"/>
                  <a:gd name="connsiteY349" fmla="*/ 4826796 h 5755341"/>
                  <a:gd name="connsiteX350" fmla="*/ 6707824 w 9439835"/>
                  <a:gd name="connsiteY350" fmla="*/ 4891277 h 5755341"/>
                  <a:gd name="connsiteX351" fmla="*/ 6664126 w 9439835"/>
                  <a:gd name="connsiteY351" fmla="*/ 4898441 h 5755341"/>
                  <a:gd name="connsiteX352" fmla="*/ 6807182 w 9439835"/>
                  <a:gd name="connsiteY352" fmla="*/ 4797776 h 5755341"/>
                  <a:gd name="connsiteX353" fmla="*/ 6776401 w 9439835"/>
                  <a:gd name="connsiteY353" fmla="*/ 4783962 h 5755341"/>
                  <a:gd name="connsiteX354" fmla="*/ 6790012 w 9439835"/>
                  <a:gd name="connsiteY354" fmla="*/ 4657866 h 5755341"/>
                  <a:gd name="connsiteX355" fmla="*/ 6873827 w 9439835"/>
                  <a:gd name="connsiteY355" fmla="*/ 4673628 h 5755341"/>
                  <a:gd name="connsiteX356" fmla="*/ 6889587 w 9439835"/>
                  <a:gd name="connsiteY356" fmla="*/ 4752438 h 5755341"/>
                  <a:gd name="connsiteX357" fmla="*/ 6807182 w 9439835"/>
                  <a:gd name="connsiteY357" fmla="*/ 4797776 h 5755341"/>
                  <a:gd name="connsiteX358" fmla="*/ 6972641 w 9439835"/>
                  <a:gd name="connsiteY358" fmla="*/ 4651896 h 5755341"/>
                  <a:gd name="connsiteX359" fmla="*/ 6945268 w 9439835"/>
                  <a:gd name="connsiteY359" fmla="*/ 4645195 h 5755341"/>
                  <a:gd name="connsiteX360" fmla="*/ 6903003 w 9439835"/>
                  <a:gd name="connsiteY360" fmla="*/ 4565669 h 5755341"/>
                  <a:gd name="connsiteX361" fmla="*/ 7029799 w 9439835"/>
                  <a:gd name="connsiteY361" fmla="*/ 4525547 h 5755341"/>
                  <a:gd name="connsiteX362" fmla="*/ 6972641 w 9439835"/>
                  <a:gd name="connsiteY362" fmla="*/ 4651896 h 5755341"/>
                  <a:gd name="connsiteX363" fmla="*/ 7233637 w 9439835"/>
                  <a:gd name="connsiteY363" fmla="*/ 4597456 h 5755341"/>
                  <a:gd name="connsiteX364" fmla="*/ 7196386 w 9439835"/>
                  <a:gd name="connsiteY364" fmla="*/ 4584381 h 5755341"/>
                  <a:gd name="connsiteX365" fmla="*/ 7238651 w 9439835"/>
                  <a:gd name="connsiteY365" fmla="*/ 4447538 h 5755341"/>
                  <a:gd name="connsiteX366" fmla="*/ 7270888 w 9439835"/>
                  <a:gd name="connsiteY366" fmla="*/ 4587963 h 5755341"/>
                  <a:gd name="connsiteX367" fmla="*/ 7233637 w 9439835"/>
                  <a:gd name="connsiteY367" fmla="*/ 4597456 h 5755341"/>
                  <a:gd name="connsiteX368" fmla="*/ 6470698 w 9439835"/>
                  <a:gd name="connsiteY368" fmla="*/ 4883151 h 5755341"/>
                  <a:gd name="connsiteX369" fmla="*/ 6426552 w 9439835"/>
                  <a:gd name="connsiteY369" fmla="*/ 4872673 h 5755341"/>
                  <a:gd name="connsiteX370" fmla="*/ 6387868 w 9439835"/>
                  <a:gd name="connsiteY370" fmla="*/ 4793863 h 5755341"/>
                  <a:gd name="connsiteX371" fmla="*/ 6457356 w 9439835"/>
                  <a:gd name="connsiteY371" fmla="*/ 4733681 h 5755341"/>
                  <a:gd name="connsiteX372" fmla="*/ 6511083 w 9439835"/>
                  <a:gd name="connsiteY372" fmla="*/ 4859777 h 5755341"/>
                  <a:gd name="connsiteX373" fmla="*/ 6470698 w 9439835"/>
                  <a:gd name="connsiteY373" fmla="*/ 4883151 h 5755341"/>
                  <a:gd name="connsiteX374" fmla="*/ 5582351 w 9439835"/>
                  <a:gd name="connsiteY374" fmla="*/ 4876982 h 5755341"/>
                  <a:gd name="connsiteX375" fmla="*/ 5536504 w 9439835"/>
                  <a:gd name="connsiteY375" fmla="*/ 4864085 h 5755341"/>
                  <a:gd name="connsiteX376" fmla="*/ 5512864 w 9439835"/>
                  <a:gd name="connsiteY376" fmla="*/ 4836144 h 5755341"/>
                  <a:gd name="connsiteX377" fmla="*/ 5605991 w 9439835"/>
                  <a:gd name="connsiteY377" fmla="*/ 4733690 h 5755341"/>
                  <a:gd name="connsiteX378" fmla="*/ 5582351 w 9439835"/>
                  <a:gd name="connsiteY378" fmla="*/ 4876982 h 5755341"/>
                  <a:gd name="connsiteX379" fmla="*/ 6251922 w 9439835"/>
                  <a:gd name="connsiteY379" fmla="*/ 4876289 h 5755341"/>
                  <a:gd name="connsiteX380" fmla="*/ 6214045 w 9439835"/>
                  <a:gd name="connsiteY380" fmla="*/ 4858355 h 5755341"/>
                  <a:gd name="connsiteX381" fmla="*/ 6200434 w 9439835"/>
                  <a:gd name="connsiteY381" fmla="*/ 4762350 h 5755341"/>
                  <a:gd name="connsiteX382" fmla="*/ 6335110 w 9439835"/>
                  <a:gd name="connsiteY382" fmla="*/ 4802472 h 5755341"/>
                  <a:gd name="connsiteX383" fmla="*/ 6269921 w 9439835"/>
                  <a:gd name="connsiteY383" fmla="*/ 4874834 h 5755341"/>
                  <a:gd name="connsiteX384" fmla="*/ 6251922 w 9439835"/>
                  <a:gd name="connsiteY384" fmla="*/ 4876289 h 5755341"/>
                  <a:gd name="connsiteX385" fmla="*/ 3801687 w 9439835"/>
                  <a:gd name="connsiteY385" fmla="*/ 4860349 h 5755341"/>
                  <a:gd name="connsiteX386" fmla="*/ 3765029 w 9439835"/>
                  <a:gd name="connsiteY386" fmla="*/ 4851931 h 5755341"/>
                  <a:gd name="connsiteX387" fmla="*/ 3752851 w 9439835"/>
                  <a:gd name="connsiteY387" fmla="*/ 4730849 h 5755341"/>
                  <a:gd name="connsiteX388" fmla="*/ 3873916 w 9439835"/>
                  <a:gd name="connsiteY388" fmla="*/ 4784584 h 5755341"/>
                  <a:gd name="connsiteX389" fmla="*/ 3801687 w 9439835"/>
                  <a:gd name="connsiteY389" fmla="*/ 4860349 h 5755341"/>
                  <a:gd name="connsiteX390" fmla="*/ 1988129 w 9439835"/>
                  <a:gd name="connsiteY390" fmla="*/ 5278832 h 5755341"/>
                  <a:gd name="connsiteX391" fmla="*/ 1965653 w 9439835"/>
                  <a:gd name="connsiteY391" fmla="*/ 5276146 h 5755341"/>
                  <a:gd name="connsiteX392" fmla="*/ 1966370 w 9439835"/>
                  <a:gd name="connsiteY392" fmla="*/ 5134287 h 5755341"/>
                  <a:gd name="connsiteX393" fmla="*/ 2063795 w 9439835"/>
                  <a:gd name="connsiteY393" fmla="*/ 5207366 h 5755341"/>
                  <a:gd name="connsiteX394" fmla="*/ 2033708 w 9439835"/>
                  <a:gd name="connsiteY394" fmla="*/ 5270414 h 5755341"/>
                  <a:gd name="connsiteX395" fmla="*/ 2010068 w 9439835"/>
                  <a:gd name="connsiteY395" fmla="*/ 5276146 h 5755341"/>
                  <a:gd name="connsiteX396" fmla="*/ 1988129 w 9439835"/>
                  <a:gd name="connsiteY396" fmla="*/ 5278832 h 5755341"/>
                  <a:gd name="connsiteX397" fmla="*/ 2684719 w 9439835"/>
                  <a:gd name="connsiteY397" fmla="*/ 5241278 h 5755341"/>
                  <a:gd name="connsiteX398" fmla="*/ 2654632 w 9439835"/>
                  <a:gd name="connsiteY398" fmla="*/ 5231068 h 5755341"/>
                  <a:gd name="connsiteX399" fmla="*/ 2614516 w 9439835"/>
                  <a:gd name="connsiteY399" fmla="*/ 5164438 h 5755341"/>
                  <a:gd name="connsiteX400" fmla="*/ 2734865 w 9439835"/>
                  <a:gd name="connsiteY400" fmla="*/ 5109270 h 5755341"/>
                  <a:gd name="connsiteX401" fmla="*/ 2719105 w 9439835"/>
                  <a:gd name="connsiteY401" fmla="*/ 5231068 h 5755341"/>
                  <a:gd name="connsiteX402" fmla="*/ 2684719 w 9439835"/>
                  <a:gd name="connsiteY402" fmla="*/ 5241278 h 5755341"/>
                  <a:gd name="connsiteX403" fmla="*/ 3018458 w 9439835"/>
                  <a:gd name="connsiteY403" fmla="*/ 5170994 h 5755341"/>
                  <a:gd name="connsiteX404" fmla="*/ 2971558 w 9439835"/>
                  <a:gd name="connsiteY404" fmla="*/ 5149500 h 5755341"/>
                  <a:gd name="connsiteX405" fmla="*/ 3022420 w 9439835"/>
                  <a:gd name="connsiteY405" fmla="*/ 5019822 h 5755341"/>
                  <a:gd name="connsiteX406" fmla="*/ 3091191 w 9439835"/>
                  <a:gd name="connsiteY406" fmla="*/ 5067824 h 5755341"/>
                  <a:gd name="connsiteX407" fmla="*/ 3018458 w 9439835"/>
                  <a:gd name="connsiteY407" fmla="*/ 5170994 h 5755341"/>
                  <a:gd name="connsiteX408" fmla="*/ 3188238 w 9439835"/>
                  <a:gd name="connsiteY408" fmla="*/ 5074329 h 5755341"/>
                  <a:gd name="connsiteX409" fmla="*/ 3147584 w 9439835"/>
                  <a:gd name="connsiteY409" fmla="*/ 5069403 h 5755341"/>
                  <a:gd name="connsiteX410" fmla="*/ 3108184 w 9439835"/>
                  <a:gd name="connsiteY410" fmla="*/ 5000623 h 5755341"/>
                  <a:gd name="connsiteX411" fmla="*/ 3173373 w 9439835"/>
                  <a:gd name="connsiteY411" fmla="*/ 4928978 h 5755341"/>
                  <a:gd name="connsiteX412" fmla="*/ 3227817 w 9439835"/>
                  <a:gd name="connsiteY412" fmla="*/ 4944023 h 5755341"/>
                  <a:gd name="connsiteX413" fmla="*/ 3255039 w 9439835"/>
                  <a:gd name="connsiteY413" fmla="*/ 4983428 h 5755341"/>
                  <a:gd name="connsiteX414" fmla="*/ 3227817 w 9439835"/>
                  <a:gd name="connsiteY414" fmla="*/ 5061522 h 5755341"/>
                  <a:gd name="connsiteX415" fmla="*/ 3188238 w 9439835"/>
                  <a:gd name="connsiteY415" fmla="*/ 5074329 h 5755341"/>
                  <a:gd name="connsiteX416" fmla="*/ 3348475 w 9439835"/>
                  <a:gd name="connsiteY416" fmla="*/ 5011615 h 5755341"/>
                  <a:gd name="connsiteX417" fmla="*/ 3322887 w 9439835"/>
                  <a:gd name="connsiteY417" fmla="*/ 5007887 h 5755341"/>
                  <a:gd name="connsiteX418" fmla="*/ 3292800 w 9439835"/>
                  <a:gd name="connsiteY418" fmla="*/ 4985677 h 5755341"/>
                  <a:gd name="connsiteX419" fmla="*/ 3293516 w 9439835"/>
                  <a:gd name="connsiteY419" fmla="*/ 4883223 h 5755341"/>
                  <a:gd name="connsiteX420" fmla="*/ 3413149 w 9439835"/>
                  <a:gd name="connsiteY420" fmla="*/ 4969198 h 5755341"/>
                  <a:gd name="connsiteX421" fmla="*/ 3348475 w 9439835"/>
                  <a:gd name="connsiteY421" fmla="*/ 5011615 h 5755341"/>
                  <a:gd name="connsiteX422" fmla="*/ 716175 w 9439835"/>
                  <a:gd name="connsiteY422" fmla="*/ 5120751 h 5755341"/>
                  <a:gd name="connsiteX423" fmla="*/ 667765 w 9439835"/>
                  <a:gd name="connsiteY423" fmla="*/ 5099425 h 5755341"/>
                  <a:gd name="connsiteX424" fmla="*/ 753729 w 9439835"/>
                  <a:gd name="connsiteY424" fmla="*/ 4979777 h 5755341"/>
                  <a:gd name="connsiteX425" fmla="*/ 787398 w 9439835"/>
                  <a:gd name="connsiteY425" fmla="*/ 5013450 h 5755341"/>
                  <a:gd name="connsiteX426" fmla="*/ 716175 w 9439835"/>
                  <a:gd name="connsiteY426" fmla="*/ 5120751 h 5755341"/>
                  <a:gd name="connsiteX427" fmla="*/ 1697386 w 9439835"/>
                  <a:gd name="connsiteY427" fmla="*/ 5084434 h 5755341"/>
                  <a:gd name="connsiteX428" fmla="*/ 1655837 w 9439835"/>
                  <a:gd name="connsiteY428" fmla="*/ 5075120 h 5755341"/>
                  <a:gd name="connsiteX429" fmla="*/ 1620019 w 9439835"/>
                  <a:gd name="connsiteY429" fmla="*/ 5014222 h 5755341"/>
                  <a:gd name="connsiteX430" fmla="*/ 1668015 w 9439835"/>
                  <a:gd name="connsiteY430" fmla="*/ 4944009 h 5755341"/>
                  <a:gd name="connsiteX431" fmla="*/ 1752546 w 9439835"/>
                  <a:gd name="connsiteY431" fmla="*/ 4964070 h 5755341"/>
                  <a:gd name="connsiteX432" fmla="*/ 1697386 w 9439835"/>
                  <a:gd name="connsiteY432" fmla="*/ 5084434 h 5755341"/>
                  <a:gd name="connsiteX433" fmla="*/ 2487703 w 9439835"/>
                  <a:gd name="connsiteY433" fmla="*/ 5063781 h 5755341"/>
                  <a:gd name="connsiteX434" fmla="*/ 2438542 w 9439835"/>
                  <a:gd name="connsiteY434" fmla="*/ 5038616 h 5755341"/>
                  <a:gd name="connsiteX435" fmla="*/ 2414186 w 9439835"/>
                  <a:gd name="connsiteY435" fmla="*/ 4987747 h 5755341"/>
                  <a:gd name="connsiteX436" fmla="*/ 2438542 w 9439835"/>
                  <a:gd name="connsiteY436" fmla="*/ 4936879 h 5755341"/>
                  <a:gd name="connsiteX437" fmla="*/ 2537400 w 9439835"/>
                  <a:gd name="connsiteY437" fmla="*/ 4933297 h 5755341"/>
                  <a:gd name="connsiteX438" fmla="*/ 2561040 w 9439835"/>
                  <a:gd name="connsiteY438" fmla="*/ 4987747 h 5755341"/>
                  <a:gd name="connsiteX439" fmla="*/ 2537400 w 9439835"/>
                  <a:gd name="connsiteY439" fmla="*/ 5042198 h 5755341"/>
                  <a:gd name="connsiteX440" fmla="*/ 2487703 w 9439835"/>
                  <a:gd name="connsiteY440" fmla="*/ 5063781 h 5755341"/>
                  <a:gd name="connsiteX441" fmla="*/ 2154962 w 9439835"/>
                  <a:gd name="connsiteY441" fmla="*/ 4942424 h 5755341"/>
                  <a:gd name="connsiteX442" fmla="*/ 2105846 w 9439835"/>
                  <a:gd name="connsiteY442" fmla="*/ 4920583 h 5755341"/>
                  <a:gd name="connsiteX443" fmla="*/ 2153842 w 9439835"/>
                  <a:gd name="connsiteY443" fmla="*/ 4795920 h 5755341"/>
                  <a:gd name="connsiteX444" fmla="*/ 2225479 w 9439835"/>
                  <a:gd name="connsiteY444" fmla="*/ 4835325 h 5755341"/>
                  <a:gd name="connsiteX445" fmla="*/ 2154962 w 9439835"/>
                  <a:gd name="connsiteY445" fmla="*/ 4942424 h 5755341"/>
                  <a:gd name="connsiteX446" fmla="*/ 3229907 w 9439835"/>
                  <a:gd name="connsiteY446" fmla="*/ 4869827 h 5755341"/>
                  <a:gd name="connsiteX447" fmla="*/ 3187641 w 9439835"/>
                  <a:gd name="connsiteY447" fmla="*/ 4858364 h 5755341"/>
                  <a:gd name="connsiteX448" fmla="*/ 3156121 w 9439835"/>
                  <a:gd name="connsiteY448" fmla="*/ 4782419 h 5755341"/>
                  <a:gd name="connsiteX449" fmla="*/ 3215579 w 9439835"/>
                  <a:gd name="connsiteY449" fmla="*/ 4722954 h 5755341"/>
                  <a:gd name="connsiteX450" fmla="*/ 3298677 w 9439835"/>
                  <a:gd name="connsiteY450" fmla="*/ 4822541 h 5755341"/>
                  <a:gd name="connsiteX451" fmla="*/ 3229907 w 9439835"/>
                  <a:gd name="connsiteY451" fmla="*/ 4869827 h 5755341"/>
                  <a:gd name="connsiteX452" fmla="*/ 3453929 w 9439835"/>
                  <a:gd name="connsiteY452" fmla="*/ 4848152 h 5755341"/>
                  <a:gd name="connsiteX453" fmla="*/ 3418044 w 9439835"/>
                  <a:gd name="connsiteY453" fmla="*/ 4846931 h 5755341"/>
                  <a:gd name="connsiteX454" fmla="*/ 3418761 w 9439835"/>
                  <a:gd name="connsiteY454" fmla="*/ 4705073 h 5755341"/>
                  <a:gd name="connsiteX455" fmla="*/ 3516186 w 9439835"/>
                  <a:gd name="connsiteY455" fmla="*/ 4776719 h 5755341"/>
                  <a:gd name="connsiteX456" fmla="*/ 3453929 w 9439835"/>
                  <a:gd name="connsiteY456" fmla="*/ 4848152 h 5755341"/>
                  <a:gd name="connsiteX457" fmla="*/ 3617606 w 9439835"/>
                  <a:gd name="connsiteY457" fmla="*/ 4754746 h 5755341"/>
                  <a:gd name="connsiteX458" fmla="*/ 3571849 w 9439835"/>
                  <a:gd name="connsiteY458" fmla="*/ 4743193 h 5755341"/>
                  <a:gd name="connsiteX459" fmla="*/ 3545343 w 9439835"/>
                  <a:gd name="connsiteY459" fmla="*/ 4714535 h 5755341"/>
                  <a:gd name="connsiteX460" fmla="*/ 3660678 w 9439835"/>
                  <a:gd name="connsiteY460" fmla="*/ 4625694 h 5755341"/>
                  <a:gd name="connsiteX461" fmla="*/ 3684318 w 9439835"/>
                  <a:gd name="connsiteY461" fmla="*/ 4680145 h 5755341"/>
                  <a:gd name="connsiteX462" fmla="*/ 3660678 w 9439835"/>
                  <a:gd name="connsiteY462" fmla="*/ 4734596 h 5755341"/>
                  <a:gd name="connsiteX463" fmla="*/ 3617606 w 9439835"/>
                  <a:gd name="connsiteY463" fmla="*/ 4754746 h 5755341"/>
                  <a:gd name="connsiteX464" fmla="*/ 6595904 w 9439835"/>
                  <a:gd name="connsiteY464" fmla="*/ 4711734 h 5755341"/>
                  <a:gd name="connsiteX465" fmla="*/ 6553191 w 9439835"/>
                  <a:gd name="connsiteY465" fmla="*/ 4703853 h 5755341"/>
                  <a:gd name="connsiteX466" fmla="*/ 6513791 w 9439835"/>
                  <a:gd name="connsiteY466" fmla="*/ 4637222 h 5755341"/>
                  <a:gd name="connsiteX467" fmla="*/ 6637005 w 9439835"/>
                  <a:gd name="connsiteY467" fmla="*/ 4582772 h 5755341"/>
                  <a:gd name="connsiteX468" fmla="*/ 6660645 w 9439835"/>
                  <a:gd name="connsiteY468" fmla="*/ 4637222 h 5755341"/>
                  <a:gd name="connsiteX469" fmla="*/ 6637005 w 9439835"/>
                  <a:gd name="connsiteY469" fmla="*/ 4691673 h 5755341"/>
                  <a:gd name="connsiteX470" fmla="*/ 6595904 w 9439835"/>
                  <a:gd name="connsiteY470" fmla="*/ 4711734 h 5755341"/>
                  <a:gd name="connsiteX471" fmla="*/ 6784360 w 9439835"/>
                  <a:gd name="connsiteY471" fmla="*/ 4625937 h 5755341"/>
                  <a:gd name="connsiteX472" fmla="*/ 6746370 w 9439835"/>
                  <a:gd name="connsiteY472" fmla="*/ 4620161 h 5755341"/>
                  <a:gd name="connsiteX473" fmla="*/ 6703388 w 9439835"/>
                  <a:gd name="connsiteY473" fmla="*/ 4549948 h 5755341"/>
                  <a:gd name="connsiteX474" fmla="*/ 6727028 w 9439835"/>
                  <a:gd name="connsiteY474" fmla="*/ 4496930 h 5755341"/>
                  <a:gd name="connsiteX475" fmla="*/ 6850243 w 9439835"/>
                  <a:gd name="connsiteY475" fmla="*/ 4551381 h 5755341"/>
                  <a:gd name="connsiteX476" fmla="*/ 6784360 w 9439835"/>
                  <a:gd name="connsiteY476" fmla="*/ 4625937 h 5755341"/>
                  <a:gd name="connsiteX477" fmla="*/ 7085718 w 9439835"/>
                  <a:gd name="connsiteY477" fmla="*/ 4490063 h 5755341"/>
                  <a:gd name="connsiteX478" fmla="*/ 7050437 w 9439835"/>
                  <a:gd name="connsiteY478" fmla="*/ 4481376 h 5755341"/>
                  <a:gd name="connsiteX479" fmla="*/ 7019634 w 9439835"/>
                  <a:gd name="connsiteY479" fmla="*/ 4445553 h 5755341"/>
                  <a:gd name="connsiteX480" fmla="*/ 7122074 w 9439835"/>
                  <a:gd name="connsiteY480" fmla="*/ 4350981 h 5755341"/>
                  <a:gd name="connsiteX481" fmla="*/ 7157892 w 9439835"/>
                  <a:gd name="connsiteY481" fmla="*/ 4415462 h 5755341"/>
                  <a:gd name="connsiteX482" fmla="*/ 7122074 w 9439835"/>
                  <a:gd name="connsiteY482" fmla="*/ 4479943 h 5755341"/>
                  <a:gd name="connsiteX483" fmla="*/ 7085718 w 9439835"/>
                  <a:gd name="connsiteY483" fmla="*/ 4490063 h 5755341"/>
                  <a:gd name="connsiteX484" fmla="*/ 7735896 w 9439835"/>
                  <a:gd name="connsiteY484" fmla="*/ 4439902 h 5755341"/>
                  <a:gd name="connsiteX485" fmla="*/ 7717987 w 9439835"/>
                  <a:gd name="connsiteY485" fmla="*/ 4435603 h 5755341"/>
                  <a:gd name="connsiteX486" fmla="*/ 7661395 w 9439835"/>
                  <a:gd name="connsiteY486" fmla="*/ 4380436 h 5755341"/>
                  <a:gd name="connsiteX487" fmla="*/ 7721569 w 9439835"/>
                  <a:gd name="connsiteY487" fmla="*/ 4288013 h 5755341"/>
                  <a:gd name="connsiteX488" fmla="*/ 7797504 w 9439835"/>
                  <a:gd name="connsiteY488" fmla="*/ 4319537 h 5755341"/>
                  <a:gd name="connsiteX489" fmla="*/ 7797504 w 9439835"/>
                  <a:gd name="connsiteY489" fmla="*/ 4404079 h 5755341"/>
                  <a:gd name="connsiteX490" fmla="*/ 7735896 w 9439835"/>
                  <a:gd name="connsiteY490" fmla="*/ 4439902 h 5755341"/>
                  <a:gd name="connsiteX491" fmla="*/ 7337558 w 9439835"/>
                  <a:gd name="connsiteY491" fmla="*/ 4432298 h 5755341"/>
                  <a:gd name="connsiteX492" fmla="*/ 7310873 w 9439835"/>
                  <a:gd name="connsiteY492" fmla="*/ 4426298 h 5755341"/>
                  <a:gd name="connsiteX493" fmla="*/ 7285800 w 9439835"/>
                  <a:gd name="connsiteY493" fmla="*/ 4303784 h 5755341"/>
                  <a:gd name="connsiteX494" fmla="*/ 7411880 w 9439835"/>
                  <a:gd name="connsiteY494" fmla="*/ 4339607 h 5755341"/>
                  <a:gd name="connsiteX495" fmla="*/ 7369615 w 9439835"/>
                  <a:gd name="connsiteY495" fmla="*/ 4422716 h 5755341"/>
                  <a:gd name="connsiteX496" fmla="*/ 7337558 w 9439835"/>
                  <a:gd name="connsiteY496" fmla="*/ 4432298 h 5755341"/>
                  <a:gd name="connsiteX497" fmla="*/ 7527687 w 9439835"/>
                  <a:gd name="connsiteY497" fmla="*/ 4426308 h 5755341"/>
                  <a:gd name="connsiteX498" fmla="*/ 7491869 w 9439835"/>
                  <a:gd name="connsiteY498" fmla="*/ 4418427 h 5755341"/>
                  <a:gd name="connsiteX499" fmla="*/ 7458200 w 9439835"/>
                  <a:gd name="connsiteY499" fmla="*/ 4348214 h 5755341"/>
                  <a:gd name="connsiteX500" fmla="*/ 7522673 w 9439835"/>
                  <a:gd name="connsiteY500" fmla="*/ 4278718 h 5755341"/>
                  <a:gd name="connsiteX501" fmla="*/ 7572818 w 9439835"/>
                  <a:gd name="connsiteY501" fmla="*/ 4291614 h 5755341"/>
                  <a:gd name="connsiteX502" fmla="*/ 7527687 w 9439835"/>
                  <a:gd name="connsiteY502" fmla="*/ 4426308 h 5755341"/>
                  <a:gd name="connsiteX503" fmla="*/ 6354331 w 9439835"/>
                  <a:gd name="connsiteY503" fmla="*/ 4698679 h 5755341"/>
                  <a:gd name="connsiteX504" fmla="*/ 6305618 w 9439835"/>
                  <a:gd name="connsiteY504" fmla="*/ 4677364 h 5755341"/>
                  <a:gd name="connsiteX505" fmla="*/ 6344301 w 9439835"/>
                  <a:gd name="connsiteY505" fmla="*/ 4551268 h 5755341"/>
                  <a:gd name="connsiteX506" fmla="*/ 6405192 w 9439835"/>
                  <a:gd name="connsiteY506" fmla="*/ 4680230 h 5755341"/>
                  <a:gd name="connsiteX507" fmla="*/ 6354331 w 9439835"/>
                  <a:gd name="connsiteY507" fmla="*/ 4698679 h 5755341"/>
                  <a:gd name="connsiteX508" fmla="*/ 5937935 w 9439835"/>
                  <a:gd name="connsiteY508" fmla="*/ 4683837 h 5755341"/>
                  <a:gd name="connsiteX509" fmla="*/ 5887073 w 9439835"/>
                  <a:gd name="connsiteY509" fmla="*/ 4659478 h 5755341"/>
                  <a:gd name="connsiteX510" fmla="*/ 5862716 w 9439835"/>
                  <a:gd name="connsiteY510" fmla="*/ 4608609 h 5755341"/>
                  <a:gd name="connsiteX511" fmla="*/ 5887073 w 9439835"/>
                  <a:gd name="connsiteY511" fmla="*/ 4557741 h 5755341"/>
                  <a:gd name="connsiteX512" fmla="*/ 5937935 w 9439835"/>
                  <a:gd name="connsiteY512" fmla="*/ 4533381 h 5755341"/>
                  <a:gd name="connsiteX513" fmla="*/ 5988796 w 9439835"/>
                  <a:gd name="connsiteY513" fmla="*/ 4557741 h 5755341"/>
                  <a:gd name="connsiteX514" fmla="*/ 6013153 w 9439835"/>
                  <a:gd name="connsiteY514" fmla="*/ 4608609 h 5755341"/>
                  <a:gd name="connsiteX515" fmla="*/ 5988796 w 9439835"/>
                  <a:gd name="connsiteY515" fmla="*/ 4659478 h 5755341"/>
                  <a:gd name="connsiteX516" fmla="*/ 5937935 w 9439835"/>
                  <a:gd name="connsiteY516" fmla="*/ 4683837 h 5755341"/>
                  <a:gd name="connsiteX517" fmla="*/ 6153826 w 9439835"/>
                  <a:gd name="connsiteY517" fmla="*/ 4683521 h 5755341"/>
                  <a:gd name="connsiteX518" fmla="*/ 6104576 w 9439835"/>
                  <a:gd name="connsiteY518" fmla="*/ 4663058 h 5755341"/>
                  <a:gd name="connsiteX519" fmla="*/ 6140394 w 9439835"/>
                  <a:gd name="connsiteY519" fmla="*/ 4536245 h 5755341"/>
                  <a:gd name="connsiteX520" fmla="*/ 6219910 w 9439835"/>
                  <a:gd name="connsiteY520" fmla="*/ 4573501 h 5755341"/>
                  <a:gd name="connsiteX521" fmla="*/ 6153826 w 9439835"/>
                  <a:gd name="connsiteY521" fmla="*/ 4683521 h 5755341"/>
                  <a:gd name="connsiteX522" fmla="*/ 6459070 w 9439835"/>
                  <a:gd name="connsiteY522" fmla="*/ 4547292 h 5755341"/>
                  <a:gd name="connsiteX523" fmla="*/ 6414387 w 9439835"/>
                  <a:gd name="connsiteY523" fmla="*/ 4537889 h 5755341"/>
                  <a:gd name="connsiteX524" fmla="*/ 6377853 w 9439835"/>
                  <a:gd name="connsiteY524" fmla="*/ 4474124 h 5755341"/>
                  <a:gd name="connsiteX525" fmla="*/ 6501067 w 9439835"/>
                  <a:gd name="connsiteY525" fmla="*/ 4418241 h 5755341"/>
                  <a:gd name="connsiteX526" fmla="*/ 6524707 w 9439835"/>
                  <a:gd name="connsiteY526" fmla="*/ 4472691 h 5755341"/>
                  <a:gd name="connsiteX527" fmla="*/ 6501067 w 9439835"/>
                  <a:gd name="connsiteY527" fmla="*/ 4527142 h 5755341"/>
                  <a:gd name="connsiteX528" fmla="*/ 6459070 w 9439835"/>
                  <a:gd name="connsiteY528" fmla="*/ 4547292 h 5755341"/>
                  <a:gd name="connsiteX529" fmla="*/ 6638350 w 9439835"/>
                  <a:gd name="connsiteY529" fmla="*/ 4496266 h 5755341"/>
                  <a:gd name="connsiteX530" fmla="*/ 6598245 w 9439835"/>
                  <a:gd name="connsiteY530" fmla="*/ 4477068 h 5755341"/>
                  <a:gd name="connsiteX531" fmla="*/ 6574605 w 9439835"/>
                  <a:gd name="connsiteY531" fmla="*/ 4422617 h 5755341"/>
                  <a:gd name="connsiteX532" fmla="*/ 6598245 w 9439835"/>
                  <a:gd name="connsiteY532" fmla="*/ 4368166 h 5755341"/>
                  <a:gd name="connsiteX533" fmla="*/ 6721460 w 9439835"/>
                  <a:gd name="connsiteY533" fmla="*/ 4422617 h 5755341"/>
                  <a:gd name="connsiteX534" fmla="*/ 6638350 w 9439835"/>
                  <a:gd name="connsiteY534" fmla="*/ 4496266 h 5755341"/>
                  <a:gd name="connsiteX535" fmla="*/ 6865619 w 9439835"/>
                  <a:gd name="connsiteY535" fmla="*/ 4453044 h 5755341"/>
                  <a:gd name="connsiteX536" fmla="*/ 6838666 w 9439835"/>
                  <a:gd name="connsiteY536" fmla="*/ 4447760 h 5755341"/>
                  <a:gd name="connsiteX537" fmla="*/ 6792819 w 9439835"/>
                  <a:gd name="connsiteY537" fmla="*/ 4374681 h 5755341"/>
                  <a:gd name="connsiteX538" fmla="*/ 6931077 w 9439835"/>
                  <a:gd name="connsiteY538" fmla="*/ 4340291 h 5755341"/>
                  <a:gd name="connsiteX539" fmla="*/ 6932510 w 9439835"/>
                  <a:gd name="connsiteY539" fmla="*/ 4411937 h 5755341"/>
                  <a:gd name="connsiteX540" fmla="*/ 6865619 w 9439835"/>
                  <a:gd name="connsiteY540" fmla="*/ 4453044 h 5755341"/>
                  <a:gd name="connsiteX541" fmla="*/ 6999416 w 9439835"/>
                  <a:gd name="connsiteY541" fmla="*/ 4320347 h 5755341"/>
                  <a:gd name="connsiteX542" fmla="*/ 6945957 w 9439835"/>
                  <a:gd name="connsiteY542" fmla="*/ 4294644 h 5755341"/>
                  <a:gd name="connsiteX543" fmla="*/ 6965299 w 9439835"/>
                  <a:gd name="connsiteY543" fmla="*/ 4178578 h 5755341"/>
                  <a:gd name="connsiteX544" fmla="*/ 7051262 w 9439835"/>
                  <a:gd name="connsiteY544" fmla="*/ 4298226 h 5755341"/>
                  <a:gd name="connsiteX545" fmla="*/ 6999416 w 9439835"/>
                  <a:gd name="connsiteY545" fmla="*/ 4320347 h 5755341"/>
                  <a:gd name="connsiteX546" fmla="*/ 7194435 w 9439835"/>
                  <a:gd name="connsiteY546" fmla="*/ 4314964 h 5755341"/>
                  <a:gd name="connsiteX547" fmla="*/ 7167062 w 9439835"/>
                  <a:gd name="connsiteY547" fmla="*/ 4308261 h 5755341"/>
                  <a:gd name="connsiteX548" fmla="*/ 7129811 w 9439835"/>
                  <a:gd name="connsiteY548" fmla="*/ 4209391 h 5755341"/>
                  <a:gd name="connsiteX549" fmla="*/ 7199298 w 9439835"/>
                  <a:gd name="connsiteY549" fmla="*/ 4168553 h 5755341"/>
                  <a:gd name="connsiteX550" fmla="*/ 7251593 w 9439835"/>
                  <a:gd name="connsiteY550" fmla="*/ 4189330 h 5755341"/>
                  <a:gd name="connsiteX551" fmla="*/ 7194435 w 9439835"/>
                  <a:gd name="connsiteY551" fmla="*/ 4314964 h 5755341"/>
                  <a:gd name="connsiteX552" fmla="*/ 7885421 w 9439835"/>
                  <a:gd name="connsiteY552" fmla="*/ 4262580 h 5755341"/>
                  <a:gd name="connsiteX553" fmla="*/ 7836709 w 9439835"/>
                  <a:gd name="connsiteY553" fmla="*/ 4240997 h 5755341"/>
                  <a:gd name="connsiteX554" fmla="*/ 7833843 w 9439835"/>
                  <a:gd name="connsiteY554" fmla="*/ 4141409 h 5755341"/>
                  <a:gd name="connsiteX555" fmla="*/ 7956341 w 9439835"/>
                  <a:gd name="connsiteY555" fmla="*/ 4158604 h 5755341"/>
                  <a:gd name="connsiteX556" fmla="*/ 7936283 w 9439835"/>
                  <a:gd name="connsiteY556" fmla="*/ 4243863 h 5755341"/>
                  <a:gd name="connsiteX557" fmla="*/ 7885421 w 9439835"/>
                  <a:gd name="connsiteY557" fmla="*/ 4262580 h 5755341"/>
                  <a:gd name="connsiteX558" fmla="*/ 8577009 w 9439835"/>
                  <a:gd name="connsiteY558" fmla="*/ 4167885 h 5755341"/>
                  <a:gd name="connsiteX559" fmla="*/ 8544324 w 9439835"/>
                  <a:gd name="connsiteY559" fmla="*/ 4157318 h 5755341"/>
                  <a:gd name="connsiteX560" fmla="*/ 8576561 w 9439835"/>
                  <a:gd name="connsiteY560" fmla="*/ 4018325 h 5755341"/>
                  <a:gd name="connsiteX561" fmla="*/ 8642466 w 9439835"/>
                  <a:gd name="connsiteY561" fmla="*/ 4054148 h 5755341"/>
                  <a:gd name="connsiteX562" fmla="*/ 8610230 w 9439835"/>
                  <a:gd name="connsiteY562" fmla="*/ 4158034 h 5755341"/>
                  <a:gd name="connsiteX563" fmla="*/ 8577009 w 9439835"/>
                  <a:gd name="connsiteY563" fmla="*/ 4167885 h 5755341"/>
                  <a:gd name="connsiteX564" fmla="*/ 7654660 w 9439835"/>
                  <a:gd name="connsiteY564" fmla="*/ 4255339 h 5755341"/>
                  <a:gd name="connsiteX565" fmla="*/ 7607760 w 9439835"/>
                  <a:gd name="connsiteY565" fmla="*/ 4233845 h 5755341"/>
                  <a:gd name="connsiteX566" fmla="*/ 7658622 w 9439835"/>
                  <a:gd name="connsiteY566" fmla="*/ 4104167 h 5755341"/>
                  <a:gd name="connsiteX567" fmla="*/ 7727393 w 9439835"/>
                  <a:gd name="connsiteY567" fmla="*/ 4152169 h 5755341"/>
                  <a:gd name="connsiteX568" fmla="*/ 7654660 w 9439835"/>
                  <a:gd name="connsiteY568" fmla="*/ 4255339 h 5755341"/>
                  <a:gd name="connsiteX569" fmla="*/ 7435846 w 9439835"/>
                  <a:gd name="connsiteY569" fmla="*/ 4239690 h 5755341"/>
                  <a:gd name="connsiteX570" fmla="*/ 7403161 w 9439835"/>
                  <a:gd name="connsiteY570" fmla="*/ 4228853 h 5755341"/>
                  <a:gd name="connsiteX571" fmla="*/ 7368776 w 9439835"/>
                  <a:gd name="connsiteY571" fmla="*/ 4193031 h 5755341"/>
                  <a:gd name="connsiteX572" fmla="*/ 7436114 w 9439835"/>
                  <a:gd name="connsiteY572" fmla="*/ 4089861 h 5755341"/>
                  <a:gd name="connsiteX573" fmla="*/ 7469067 w 9439835"/>
                  <a:gd name="connsiteY573" fmla="*/ 4229570 h 5755341"/>
                  <a:gd name="connsiteX574" fmla="*/ 7435846 w 9439835"/>
                  <a:gd name="connsiteY574" fmla="*/ 4239690 h 5755341"/>
                  <a:gd name="connsiteX575" fmla="*/ 7809390 w 9439835"/>
                  <a:gd name="connsiteY575" fmla="*/ 4098116 h 5755341"/>
                  <a:gd name="connsiteX576" fmla="*/ 7770897 w 9439835"/>
                  <a:gd name="connsiteY576" fmla="*/ 4082914 h 5755341"/>
                  <a:gd name="connsiteX577" fmla="*/ 7747257 w 9439835"/>
                  <a:gd name="connsiteY577" fmla="*/ 3994790 h 5755341"/>
                  <a:gd name="connsiteX578" fmla="*/ 7887664 w 9439835"/>
                  <a:gd name="connsiteY578" fmla="*/ 4024165 h 5755341"/>
                  <a:gd name="connsiteX579" fmla="*/ 7809390 w 9439835"/>
                  <a:gd name="connsiteY579" fmla="*/ 4098116 h 5755341"/>
                  <a:gd name="connsiteX580" fmla="*/ 3704849 w 9439835"/>
                  <a:gd name="connsiteY580" fmla="*/ 4611148 h 5755341"/>
                  <a:gd name="connsiteX581" fmla="*/ 3664845 w 9439835"/>
                  <a:gd name="connsiteY581" fmla="*/ 4591524 h 5755341"/>
                  <a:gd name="connsiteX582" fmla="*/ 3641205 w 9439835"/>
                  <a:gd name="connsiteY582" fmla="*/ 4537790 h 5755341"/>
                  <a:gd name="connsiteX583" fmla="*/ 3707827 w 9439835"/>
                  <a:gd name="connsiteY583" fmla="*/ 4463995 h 5755341"/>
                  <a:gd name="connsiteX584" fmla="*/ 3762987 w 9439835"/>
                  <a:gd name="connsiteY584" fmla="*/ 4485489 h 5755341"/>
                  <a:gd name="connsiteX585" fmla="*/ 3788060 w 9439835"/>
                  <a:gd name="connsiteY585" fmla="*/ 4538506 h 5755341"/>
                  <a:gd name="connsiteX586" fmla="*/ 3704849 w 9439835"/>
                  <a:gd name="connsiteY586" fmla="*/ 4611148 h 5755341"/>
                  <a:gd name="connsiteX587" fmla="*/ 6211188 w 9439835"/>
                  <a:gd name="connsiteY587" fmla="*/ 4490497 h 5755341"/>
                  <a:gd name="connsiteX588" fmla="*/ 6171833 w 9439835"/>
                  <a:gd name="connsiteY588" fmla="*/ 4472776 h 5755341"/>
                  <a:gd name="connsiteX589" fmla="*/ 6187593 w 9439835"/>
                  <a:gd name="connsiteY589" fmla="*/ 4351695 h 5755341"/>
                  <a:gd name="connsiteX590" fmla="*/ 6292182 w 9439835"/>
                  <a:gd name="connsiteY590" fmla="*/ 4420475 h 5755341"/>
                  <a:gd name="connsiteX591" fmla="*/ 6211188 w 9439835"/>
                  <a:gd name="connsiteY591" fmla="*/ 4490497 h 5755341"/>
                  <a:gd name="connsiteX592" fmla="*/ 6360596 w 9439835"/>
                  <a:gd name="connsiteY592" fmla="*/ 4383833 h 5755341"/>
                  <a:gd name="connsiteX593" fmla="*/ 6312062 w 9439835"/>
                  <a:gd name="connsiteY593" fmla="*/ 4366907 h 5755341"/>
                  <a:gd name="connsiteX594" fmla="*/ 6349313 w 9439835"/>
                  <a:gd name="connsiteY594" fmla="*/ 4236512 h 5755341"/>
                  <a:gd name="connsiteX595" fmla="*/ 6425247 w 9439835"/>
                  <a:gd name="connsiteY595" fmla="*/ 4272335 h 5755341"/>
                  <a:gd name="connsiteX596" fmla="*/ 6410204 w 9439835"/>
                  <a:gd name="connsiteY596" fmla="*/ 4366907 h 5755341"/>
                  <a:gd name="connsiteX597" fmla="*/ 6360596 w 9439835"/>
                  <a:gd name="connsiteY597" fmla="*/ 4383833 h 5755341"/>
                  <a:gd name="connsiteX598" fmla="*/ 6535342 w 9439835"/>
                  <a:gd name="connsiteY598" fmla="*/ 4340463 h 5755341"/>
                  <a:gd name="connsiteX599" fmla="*/ 6484480 w 9439835"/>
                  <a:gd name="connsiteY599" fmla="*/ 4319685 h 5755341"/>
                  <a:gd name="connsiteX600" fmla="*/ 6559699 w 9439835"/>
                  <a:gd name="connsiteY600" fmla="*/ 4197888 h 5755341"/>
                  <a:gd name="connsiteX601" fmla="*/ 6614142 w 9439835"/>
                  <a:gd name="connsiteY601" fmla="*/ 4267384 h 5755341"/>
                  <a:gd name="connsiteX602" fmla="*/ 6579040 w 9439835"/>
                  <a:gd name="connsiteY602" fmla="*/ 4333298 h 5755341"/>
                  <a:gd name="connsiteX603" fmla="*/ 6535342 w 9439835"/>
                  <a:gd name="connsiteY603" fmla="*/ 4340463 h 5755341"/>
                  <a:gd name="connsiteX604" fmla="*/ 6717956 w 9439835"/>
                  <a:gd name="connsiteY604" fmla="*/ 4297597 h 5755341"/>
                  <a:gd name="connsiteX605" fmla="*/ 6677661 w 9439835"/>
                  <a:gd name="connsiteY605" fmla="*/ 4277481 h 5755341"/>
                  <a:gd name="connsiteX606" fmla="*/ 6654737 w 9439835"/>
                  <a:gd name="connsiteY606" fmla="*/ 4228762 h 5755341"/>
                  <a:gd name="connsiteX607" fmla="*/ 6697719 w 9439835"/>
                  <a:gd name="connsiteY607" fmla="*/ 4157116 h 5755341"/>
                  <a:gd name="connsiteX608" fmla="*/ 6800159 w 9439835"/>
                  <a:gd name="connsiteY608" fmla="*/ 4223746 h 5755341"/>
                  <a:gd name="connsiteX609" fmla="*/ 6717956 w 9439835"/>
                  <a:gd name="connsiteY609" fmla="*/ 4297597 h 5755341"/>
                  <a:gd name="connsiteX610" fmla="*/ 6872025 w 9439835"/>
                  <a:gd name="connsiteY610" fmla="*/ 4186436 h 5755341"/>
                  <a:gd name="connsiteX611" fmla="*/ 6844386 w 9439835"/>
                  <a:gd name="connsiteY611" fmla="*/ 4179498 h 5755341"/>
                  <a:gd name="connsiteX612" fmla="*/ 6803553 w 9439835"/>
                  <a:gd name="connsiteY612" fmla="*/ 4096389 h 5755341"/>
                  <a:gd name="connsiteX613" fmla="*/ 6929633 w 9439835"/>
                  <a:gd name="connsiteY613" fmla="*/ 4060566 h 5755341"/>
                  <a:gd name="connsiteX614" fmla="*/ 6872025 w 9439835"/>
                  <a:gd name="connsiteY614" fmla="*/ 4186436 h 5755341"/>
                  <a:gd name="connsiteX615" fmla="*/ 7256978 w 9439835"/>
                  <a:gd name="connsiteY615" fmla="*/ 4139630 h 5755341"/>
                  <a:gd name="connsiteX616" fmla="*/ 7226443 w 9439835"/>
                  <a:gd name="connsiteY616" fmla="*/ 4129421 h 5755341"/>
                  <a:gd name="connsiteX617" fmla="*/ 7186327 w 9439835"/>
                  <a:gd name="connsiteY617" fmla="*/ 4062790 h 5755341"/>
                  <a:gd name="connsiteX618" fmla="*/ 7326734 w 9439835"/>
                  <a:gd name="connsiteY618" fmla="*/ 4036998 h 5755341"/>
                  <a:gd name="connsiteX619" fmla="*/ 7290199 w 9439835"/>
                  <a:gd name="connsiteY619" fmla="*/ 4129421 h 5755341"/>
                  <a:gd name="connsiteX620" fmla="*/ 7256978 w 9439835"/>
                  <a:gd name="connsiteY620" fmla="*/ 4139630 h 5755341"/>
                  <a:gd name="connsiteX621" fmla="*/ 7595663 w 9439835"/>
                  <a:gd name="connsiteY621" fmla="*/ 4068627 h 5755341"/>
                  <a:gd name="connsiteX622" fmla="*/ 7543369 w 9439835"/>
                  <a:gd name="connsiteY622" fmla="*/ 4047850 h 5755341"/>
                  <a:gd name="connsiteX623" fmla="*/ 7593514 w 9439835"/>
                  <a:gd name="connsiteY623" fmla="*/ 3923187 h 5755341"/>
                  <a:gd name="connsiteX624" fmla="*/ 7646525 w 9439835"/>
                  <a:gd name="connsiteY624" fmla="*/ 3946113 h 5755341"/>
                  <a:gd name="connsiteX625" fmla="*/ 7595663 w 9439835"/>
                  <a:gd name="connsiteY625" fmla="*/ 4068627 h 5755341"/>
                  <a:gd name="connsiteX626" fmla="*/ 7915362 w 9439835"/>
                  <a:gd name="connsiteY626" fmla="*/ 3931942 h 5755341"/>
                  <a:gd name="connsiteX627" fmla="*/ 7876779 w 9439835"/>
                  <a:gd name="connsiteY627" fmla="*/ 3909071 h 5755341"/>
                  <a:gd name="connsiteX628" fmla="*/ 7851707 w 9439835"/>
                  <a:gd name="connsiteY628" fmla="*/ 3856770 h 5755341"/>
                  <a:gd name="connsiteX629" fmla="*/ 7974921 w 9439835"/>
                  <a:gd name="connsiteY629" fmla="*/ 3803035 h 5755341"/>
                  <a:gd name="connsiteX630" fmla="*/ 7998561 w 9439835"/>
                  <a:gd name="connsiteY630" fmla="*/ 3856770 h 5755341"/>
                  <a:gd name="connsiteX631" fmla="*/ 7931939 w 9439835"/>
                  <a:gd name="connsiteY631" fmla="*/ 3930565 h 5755341"/>
                  <a:gd name="connsiteX632" fmla="*/ 7915362 w 9439835"/>
                  <a:gd name="connsiteY632" fmla="*/ 3931942 h 5755341"/>
                  <a:gd name="connsiteX633" fmla="*/ 8097738 w 9439835"/>
                  <a:gd name="connsiteY633" fmla="*/ 3910359 h 5755341"/>
                  <a:gd name="connsiteX634" fmla="*/ 8069263 w 9439835"/>
                  <a:gd name="connsiteY634" fmla="*/ 3901225 h 5755341"/>
                  <a:gd name="connsiteX635" fmla="*/ 8023415 w 9439835"/>
                  <a:gd name="connsiteY635" fmla="*/ 3832445 h 5755341"/>
                  <a:gd name="connsiteX636" fmla="*/ 8119408 w 9439835"/>
                  <a:gd name="connsiteY636" fmla="*/ 3761516 h 5755341"/>
                  <a:gd name="connsiteX637" fmla="*/ 8173852 w 9439835"/>
                  <a:gd name="connsiteY637" fmla="*/ 3831012 h 5755341"/>
                  <a:gd name="connsiteX638" fmla="*/ 8127288 w 9439835"/>
                  <a:gd name="connsiteY638" fmla="*/ 3901225 h 5755341"/>
                  <a:gd name="connsiteX639" fmla="*/ 8097738 w 9439835"/>
                  <a:gd name="connsiteY639" fmla="*/ 3910359 h 5755341"/>
                  <a:gd name="connsiteX640" fmla="*/ 7389586 w 9439835"/>
                  <a:gd name="connsiteY640" fmla="*/ 4017746 h 5755341"/>
                  <a:gd name="connsiteX641" fmla="*/ 7349481 w 9439835"/>
                  <a:gd name="connsiteY641" fmla="*/ 3997775 h 5755341"/>
                  <a:gd name="connsiteX642" fmla="*/ 7325841 w 9439835"/>
                  <a:gd name="connsiteY642" fmla="*/ 3944041 h 5755341"/>
                  <a:gd name="connsiteX643" fmla="*/ 7345899 w 9439835"/>
                  <a:gd name="connsiteY643" fmla="*/ 3891739 h 5755341"/>
                  <a:gd name="connsiteX644" fmla="*/ 7398194 w 9439835"/>
                  <a:gd name="connsiteY644" fmla="*/ 3871679 h 5755341"/>
                  <a:gd name="connsiteX645" fmla="*/ 7451921 w 9439835"/>
                  <a:gd name="connsiteY645" fmla="*/ 3895322 h 5755341"/>
                  <a:gd name="connsiteX646" fmla="*/ 7472696 w 9439835"/>
                  <a:gd name="connsiteY646" fmla="*/ 3947623 h 5755341"/>
                  <a:gd name="connsiteX647" fmla="*/ 7389586 w 9439835"/>
                  <a:gd name="connsiteY647" fmla="*/ 4017746 h 5755341"/>
                  <a:gd name="connsiteX648" fmla="*/ 7726593 w 9439835"/>
                  <a:gd name="connsiteY648" fmla="*/ 3904099 h 5755341"/>
                  <a:gd name="connsiteX649" fmla="*/ 7675731 w 9439835"/>
                  <a:gd name="connsiteY649" fmla="*/ 3879740 h 5755341"/>
                  <a:gd name="connsiteX650" fmla="*/ 7651374 w 9439835"/>
                  <a:gd name="connsiteY650" fmla="*/ 3828871 h 5755341"/>
                  <a:gd name="connsiteX651" fmla="*/ 7675731 w 9439835"/>
                  <a:gd name="connsiteY651" fmla="*/ 3778003 h 5755341"/>
                  <a:gd name="connsiteX652" fmla="*/ 7726593 w 9439835"/>
                  <a:gd name="connsiteY652" fmla="*/ 3753643 h 5755341"/>
                  <a:gd name="connsiteX653" fmla="*/ 7777454 w 9439835"/>
                  <a:gd name="connsiteY653" fmla="*/ 3778003 h 5755341"/>
                  <a:gd name="connsiteX654" fmla="*/ 7801811 w 9439835"/>
                  <a:gd name="connsiteY654" fmla="*/ 3828871 h 5755341"/>
                  <a:gd name="connsiteX655" fmla="*/ 7777454 w 9439835"/>
                  <a:gd name="connsiteY655" fmla="*/ 3879740 h 5755341"/>
                  <a:gd name="connsiteX656" fmla="*/ 7726593 w 9439835"/>
                  <a:gd name="connsiteY656" fmla="*/ 3904099 h 5755341"/>
                  <a:gd name="connsiteX657" fmla="*/ 7074378 w 9439835"/>
                  <a:gd name="connsiteY657" fmla="*/ 4137972 h 5755341"/>
                  <a:gd name="connsiteX658" fmla="*/ 7038996 w 9439835"/>
                  <a:gd name="connsiteY658" fmla="*/ 4133718 h 5755341"/>
                  <a:gd name="connsiteX659" fmla="*/ 6993148 w 9439835"/>
                  <a:gd name="connsiteY659" fmla="*/ 4067088 h 5755341"/>
                  <a:gd name="connsiteX660" fmla="*/ 7072665 w 9439835"/>
                  <a:gd name="connsiteY660" fmla="*/ 3989711 h 5755341"/>
                  <a:gd name="connsiteX661" fmla="*/ 7143585 w 9439835"/>
                  <a:gd name="connsiteY661" fmla="*/ 4064222 h 5755341"/>
                  <a:gd name="connsiteX662" fmla="*/ 7074378 w 9439835"/>
                  <a:gd name="connsiteY662" fmla="*/ 4137972 h 5755341"/>
                  <a:gd name="connsiteX663" fmla="*/ 5945107 w 9439835"/>
                  <a:gd name="connsiteY663" fmla="*/ 4472627 h 5755341"/>
                  <a:gd name="connsiteX664" fmla="*/ 5921389 w 9439835"/>
                  <a:gd name="connsiteY664" fmla="*/ 4465754 h 5755341"/>
                  <a:gd name="connsiteX665" fmla="*/ 5880556 w 9439835"/>
                  <a:gd name="connsiteY665" fmla="*/ 4382645 h 5755341"/>
                  <a:gd name="connsiteX666" fmla="*/ 5959356 w 9439835"/>
                  <a:gd name="connsiteY666" fmla="*/ 4326045 h 5755341"/>
                  <a:gd name="connsiteX667" fmla="*/ 5990876 w 9439835"/>
                  <a:gd name="connsiteY667" fmla="*/ 4326045 h 5755341"/>
                  <a:gd name="connsiteX668" fmla="*/ 5972251 w 9439835"/>
                  <a:gd name="connsiteY668" fmla="*/ 4290939 h 5755341"/>
                  <a:gd name="connsiteX669" fmla="*/ 5962938 w 9439835"/>
                  <a:gd name="connsiteY669" fmla="*/ 4229324 h 5755341"/>
                  <a:gd name="connsiteX670" fmla="*/ 6033142 w 9439835"/>
                  <a:gd name="connsiteY670" fmla="*/ 4175590 h 5755341"/>
                  <a:gd name="connsiteX671" fmla="*/ 6099047 w 9439835"/>
                  <a:gd name="connsiteY671" fmla="*/ 4210696 h 5755341"/>
                  <a:gd name="connsiteX672" fmla="*/ 6106211 w 9439835"/>
                  <a:gd name="connsiteY672" fmla="*/ 4254400 h 5755341"/>
                  <a:gd name="connsiteX673" fmla="*/ 6031709 w 9439835"/>
                  <a:gd name="connsiteY673" fmla="*/ 4326045 h 5755341"/>
                  <a:gd name="connsiteX674" fmla="*/ 5998756 w 9439835"/>
                  <a:gd name="connsiteY674" fmla="*/ 4330344 h 5755341"/>
                  <a:gd name="connsiteX675" fmla="*/ 6013083 w 9439835"/>
                  <a:gd name="connsiteY675" fmla="*/ 4352554 h 5755341"/>
                  <a:gd name="connsiteX676" fmla="*/ 6008069 w 9439835"/>
                  <a:gd name="connsiteY676" fmla="*/ 4447843 h 5755341"/>
                  <a:gd name="connsiteX677" fmla="*/ 5945107 w 9439835"/>
                  <a:gd name="connsiteY677" fmla="*/ 4472627 h 5755341"/>
                  <a:gd name="connsiteX678" fmla="*/ 6196624 w 9439835"/>
                  <a:gd name="connsiteY678" fmla="*/ 4276631 h 5755341"/>
                  <a:gd name="connsiteX679" fmla="*/ 6148214 w 9439835"/>
                  <a:gd name="connsiteY679" fmla="*/ 4255305 h 5755341"/>
                  <a:gd name="connsiteX680" fmla="*/ 6234178 w 9439835"/>
                  <a:gd name="connsiteY680" fmla="*/ 4135657 h 5755341"/>
                  <a:gd name="connsiteX681" fmla="*/ 6267847 w 9439835"/>
                  <a:gd name="connsiteY681" fmla="*/ 4169330 h 5755341"/>
                  <a:gd name="connsiteX682" fmla="*/ 6196624 w 9439835"/>
                  <a:gd name="connsiteY682" fmla="*/ 4276631 h 5755341"/>
                  <a:gd name="connsiteX683" fmla="*/ 6382645 w 9439835"/>
                  <a:gd name="connsiteY683" fmla="*/ 4197942 h 5755341"/>
                  <a:gd name="connsiteX684" fmla="*/ 6334235 w 9439835"/>
                  <a:gd name="connsiteY684" fmla="*/ 4176616 h 5755341"/>
                  <a:gd name="connsiteX685" fmla="*/ 6420199 w 9439835"/>
                  <a:gd name="connsiteY685" fmla="*/ 4056968 h 5755341"/>
                  <a:gd name="connsiteX686" fmla="*/ 6453868 w 9439835"/>
                  <a:gd name="connsiteY686" fmla="*/ 4090641 h 5755341"/>
                  <a:gd name="connsiteX687" fmla="*/ 6382645 w 9439835"/>
                  <a:gd name="connsiteY687" fmla="*/ 4197942 h 5755341"/>
                  <a:gd name="connsiteX688" fmla="*/ 6580303 w 9439835"/>
                  <a:gd name="connsiteY688" fmla="*/ 4146514 h 5755341"/>
                  <a:gd name="connsiteX689" fmla="*/ 6541026 w 9439835"/>
                  <a:gd name="connsiteY689" fmla="*/ 4135857 h 5755341"/>
                  <a:gd name="connsiteX690" fmla="*/ 6528848 w 9439835"/>
                  <a:gd name="connsiteY690" fmla="*/ 4015492 h 5755341"/>
                  <a:gd name="connsiteX691" fmla="*/ 6649913 w 9439835"/>
                  <a:gd name="connsiteY691" fmla="*/ 4069943 h 5755341"/>
                  <a:gd name="connsiteX692" fmla="*/ 6580303 w 9439835"/>
                  <a:gd name="connsiteY692" fmla="*/ 4146514 h 5755341"/>
                  <a:gd name="connsiteX693" fmla="*/ 6742111 w 9439835"/>
                  <a:gd name="connsiteY693" fmla="*/ 4061477 h 5755341"/>
                  <a:gd name="connsiteX694" fmla="*/ 6695547 w 9439835"/>
                  <a:gd name="connsiteY694" fmla="*/ 4037118 h 5755341"/>
                  <a:gd name="connsiteX695" fmla="*/ 6671191 w 9439835"/>
                  <a:gd name="connsiteY695" fmla="*/ 3986249 h 5755341"/>
                  <a:gd name="connsiteX696" fmla="*/ 6695547 w 9439835"/>
                  <a:gd name="connsiteY696" fmla="*/ 3935381 h 5755341"/>
                  <a:gd name="connsiteX697" fmla="*/ 6746409 w 9439835"/>
                  <a:gd name="connsiteY697" fmla="*/ 3911021 h 5755341"/>
                  <a:gd name="connsiteX698" fmla="*/ 6797271 w 9439835"/>
                  <a:gd name="connsiteY698" fmla="*/ 3935381 h 5755341"/>
                  <a:gd name="connsiteX699" fmla="*/ 6742111 w 9439835"/>
                  <a:gd name="connsiteY699" fmla="*/ 4061477 h 5755341"/>
                  <a:gd name="connsiteX700" fmla="*/ 6939891 w 9439835"/>
                  <a:gd name="connsiteY700" fmla="*/ 3990925 h 5755341"/>
                  <a:gd name="connsiteX701" fmla="*/ 6892298 w 9439835"/>
                  <a:gd name="connsiteY701" fmla="*/ 3969162 h 5755341"/>
                  <a:gd name="connsiteX702" fmla="*/ 6928832 w 9439835"/>
                  <a:gd name="connsiteY702" fmla="*/ 3843066 h 5755341"/>
                  <a:gd name="connsiteX703" fmla="*/ 7011214 w 9439835"/>
                  <a:gd name="connsiteY703" fmla="*/ 3885337 h 5755341"/>
                  <a:gd name="connsiteX704" fmla="*/ 6939891 w 9439835"/>
                  <a:gd name="connsiteY704" fmla="*/ 3990925 h 5755341"/>
                  <a:gd name="connsiteX705" fmla="*/ 7155345 w 9439835"/>
                  <a:gd name="connsiteY705" fmla="*/ 3954721 h 5755341"/>
                  <a:gd name="connsiteX706" fmla="*/ 7106935 w 9439835"/>
                  <a:gd name="connsiteY706" fmla="*/ 3933395 h 5755341"/>
                  <a:gd name="connsiteX707" fmla="*/ 7192899 w 9439835"/>
                  <a:gd name="connsiteY707" fmla="*/ 3813747 h 5755341"/>
                  <a:gd name="connsiteX708" fmla="*/ 7226568 w 9439835"/>
                  <a:gd name="connsiteY708" fmla="*/ 3847420 h 5755341"/>
                  <a:gd name="connsiteX709" fmla="*/ 7155345 w 9439835"/>
                  <a:gd name="connsiteY709" fmla="*/ 3954721 h 5755341"/>
                  <a:gd name="connsiteX710" fmla="*/ 7525320 w 9439835"/>
                  <a:gd name="connsiteY710" fmla="*/ 3862373 h 5755341"/>
                  <a:gd name="connsiteX711" fmla="*/ 7487577 w 9439835"/>
                  <a:gd name="connsiteY711" fmla="*/ 3849712 h 5755341"/>
                  <a:gd name="connsiteX712" fmla="*/ 7505486 w 9439835"/>
                  <a:gd name="connsiteY712" fmla="*/ 3717884 h 5755341"/>
                  <a:gd name="connsiteX713" fmla="*/ 7601478 w 9439835"/>
                  <a:gd name="connsiteY713" fmla="*/ 3789529 h 5755341"/>
                  <a:gd name="connsiteX714" fmla="*/ 7525320 w 9439835"/>
                  <a:gd name="connsiteY714" fmla="*/ 3862373 h 5755341"/>
                  <a:gd name="connsiteX715" fmla="*/ 7865462 w 9439835"/>
                  <a:gd name="connsiteY715" fmla="*/ 3730914 h 5755341"/>
                  <a:gd name="connsiteX716" fmla="*/ 7833875 w 9439835"/>
                  <a:gd name="connsiteY716" fmla="*/ 3725966 h 5755341"/>
                  <a:gd name="connsiteX717" fmla="*/ 7790893 w 9439835"/>
                  <a:gd name="connsiteY717" fmla="*/ 3655753 h 5755341"/>
                  <a:gd name="connsiteX718" fmla="*/ 7814533 w 9439835"/>
                  <a:gd name="connsiteY718" fmla="*/ 3602736 h 5755341"/>
                  <a:gd name="connsiteX719" fmla="*/ 7934166 w 9439835"/>
                  <a:gd name="connsiteY719" fmla="*/ 3675098 h 5755341"/>
                  <a:gd name="connsiteX720" fmla="*/ 7865462 w 9439835"/>
                  <a:gd name="connsiteY720" fmla="*/ 3730914 h 5755341"/>
                  <a:gd name="connsiteX721" fmla="*/ 8077161 w 9439835"/>
                  <a:gd name="connsiteY721" fmla="*/ 3721590 h 5755341"/>
                  <a:gd name="connsiteX722" fmla="*/ 8059252 w 9439835"/>
                  <a:gd name="connsiteY722" fmla="*/ 3717381 h 5755341"/>
                  <a:gd name="connsiteX723" fmla="*/ 8016270 w 9439835"/>
                  <a:gd name="connsiteY723" fmla="*/ 3617077 h 5755341"/>
                  <a:gd name="connsiteX724" fmla="*/ 8086474 w 9439835"/>
                  <a:gd name="connsiteY724" fmla="*/ 3574806 h 5755341"/>
                  <a:gd name="connsiteX725" fmla="*/ 8095070 w 9439835"/>
                  <a:gd name="connsiteY725" fmla="*/ 3720963 h 5755341"/>
                  <a:gd name="connsiteX726" fmla="*/ 8077161 w 9439835"/>
                  <a:gd name="connsiteY726" fmla="*/ 3721590 h 5755341"/>
                  <a:gd name="connsiteX727" fmla="*/ 7315198 w 9439835"/>
                  <a:gd name="connsiteY727" fmla="*/ 3832212 h 5755341"/>
                  <a:gd name="connsiteX728" fmla="*/ 7287250 w 9439835"/>
                  <a:gd name="connsiteY728" fmla="*/ 3822530 h 5755341"/>
                  <a:gd name="connsiteX729" fmla="*/ 7271490 w 9439835"/>
                  <a:gd name="connsiteY729" fmla="*/ 3709330 h 5755341"/>
                  <a:gd name="connsiteX730" fmla="*/ 7325933 w 9439835"/>
                  <a:gd name="connsiteY730" fmla="*/ 3685687 h 5755341"/>
                  <a:gd name="connsiteX731" fmla="*/ 7380377 w 9439835"/>
                  <a:gd name="connsiteY731" fmla="*/ 3709330 h 5755341"/>
                  <a:gd name="connsiteX732" fmla="*/ 7315198 w 9439835"/>
                  <a:gd name="connsiteY732" fmla="*/ 3832212 h 5755341"/>
                  <a:gd name="connsiteX733" fmla="*/ 7658625 w 9439835"/>
                  <a:gd name="connsiteY733" fmla="*/ 3703799 h 5755341"/>
                  <a:gd name="connsiteX734" fmla="*/ 7617792 w 9439835"/>
                  <a:gd name="connsiteY734" fmla="*/ 3689470 h 5755341"/>
                  <a:gd name="connsiteX735" fmla="*/ 7658625 w 9439835"/>
                  <a:gd name="connsiteY735" fmla="*/ 3553343 h 5755341"/>
                  <a:gd name="connsiteX736" fmla="*/ 7728828 w 9439835"/>
                  <a:gd name="connsiteY736" fmla="*/ 3652214 h 5755341"/>
                  <a:gd name="connsiteX737" fmla="*/ 7658625 w 9439835"/>
                  <a:gd name="connsiteY737" fmla="*/ 3703799 h 5755341"/>
                  <a:gd name="connsiteX738" fmla="*/ 8003218 w 9439835"/>
                  <a:gd name="connsiteY738" fmla="*/ 3564837 h 5755341"/>
                  <a:gd name="connsiteX739" fmla="*/ 7957639 w 9439835"/>
                  <a:gd name="connsiteY739" fmla="*/ 3557135 h 5755341"/>
                  <a:gd name="connsiteX740" fmla="*/ 7930417 w 9439835"/>
                  <a:gd name="connsiteY740" fmla="*/ 3532059 h 5755341"/>
                  <a:gd name="connsiteX741" fmla="*/ 7933999 w 9439835"/>
                  <a:gd name="connsiteY741" fmla="*/ 3448950 h 5755341"/>
                  <a:gd name="connsiteX742" fmla="*/ 8011366 w 9439835"/>
                  <a:gd name="connsiteY742" fmla="*/ 3420292 h 5755341"/>
                  <a:gd name="connsiteX743" fmla="*/ 8045035 w 9439835"/>
                  <a:gd name="connsiteY743" fmla="*/ 3549971 h 5755341"/>
                  <a:gd name="connsiteX744" fmla="*/ 8003218 w 9439835"/>
                  <a:gd name="connsiteY744" fmla="*/ 3564837 h 5755341"/>
                  <a:gd name="connsiteX745" fmla="*/ 2476264 w 9439835"/>
                  <a:gd name="connsiteY745" fmla="*/ 4804293 h 5755341"/>
                  <a:gd name="connsiteX746" fmla="*/ 2437849 w 9439835"/>
                  <a:gd name="connsiteY746" fmla="*/ 4798282 h 5755341"/>
                  <a:gd name="connsiteX747" fmla="*/ 2407045 w 9439835"/>
                  <a:gd name="connsiteY747" fmla="*/ 4768191 h 5755341"/>
                  <a:gd name="connsiteX748" fmla="*/ 2507336 w 9439835"/>
                  <a:gd name="connsiteY748" fmla="*/ 4665738 h 5755341"/>
                  <a:gd name="connsiteX749" fmla="*/ 2543154 w 9439835"/>
                  <a:gd name="connsiteY749" fmla="*/ 4731652 h 5755341"/>
                  <a:gd name="connsiteX750" fmla="*/ 2476264 w 9439835"/>
                  <a:gd name="connsiteY750" fmla="*/ 4804293 h 5755341"/>
                  <a:gd name="connsiteX751" fmla="*/ 3228476 w 9439835"/>
                  <a:gd name="connsiteY751" fmla="*/ 4698142 h 5755341"/>
                  <a:gd name="connsiteX752" fmla="*/ 3182629 w 9439835"/>
                  <a:gd name="connsiteY752" fmla="*/ 4685246 h 5755341"/>
                  <a:gd name="connsiteX753" fmla="*/ 3199105 w 9439835"/>
                  <a:gd name="connsiteY753" fmla="*/ 4557717 h 5755341"/>
                  <a:gd name="connsiteX754" fmla="*/ 3283636 w 9439835"/>
                  <a:gd name="connsiteY754" fmla="*/ 4577778 h 5755341"/>
                  <a:gd name="connsiteX755" fmla="*/ 3228476 w 9439835"/>
                  <a:gd name="connsiteY755" fmla="*/ 4698142 h 5755341"/>
                  <a:gd name="connsiteX756" fmla="*/ 3430778 w 9439835"/>
                  <a:gd name="connsiteY756" fmla="*/ 4661392 h 5755341"/>
                  <a:gd name="connsiteX757" fmla="*/ 3401586 w 9439835"/>
                  <a:gd name="connsiteY757" fmla="*/ 4654496 h 5755341"/>
                  <a:gd name="connsiteX758" fmla="*/ 3358604 w 9439835"/>
                  <a:gd name="connsiteY758" fmla="*/ 4554192 h 5755341"/>
                  <a:gd name="connsiteX759" fmla="*/ 3426659 w 9439835"/>
                  <a:gd name="connsiteY759" fmla="*/ 4511921 h 5755341"/>
                  <a:gd name="connsiteX760" fmla="*/ 3458895 w 9439835"/>
                  <a:gd name="connsiteY760" fmla="*/ 4651630 h 5755341"/>
                  <a:gd name="connsiteX761" fmla="*/ 3430778 w 9439835"/>
                  <a:gd name="connsiteY761" fmla="*/ 4661392 h 5755341"/>
                  <a:gd name="connsiteX762" fmla="*/ 3568605 w 9439835"/>
                  <a:gd name="connsiteY762" fmla="*/ 4524937 h 5755341"/>
                  <a:gd name="connsiteX763" fmla="*/ 3526071 w 9439835"/>
                  <a:gd name="connsiteY763" fmla="*/ 4519295 h 5755341"/>
                  <a:gd name="connsiteX764" fmla="*/ 3480223 w 9439835"/>
                  <a:gd name="connsiteY764" fmla="*/ 4449799 h 5755341"/>
                  <a:gd name="connsiteX765" fmla="*/ 3555442 w 9439835"/>
                  <a:gd name="connsiteY765" fmla="*/ 4376004 h 5755341"/>
                  <a:gd name="connsiteX766" fmla="*/ 3630660 w 9439835"/>
                  <a:gd name="connsiteY766" fmla="*/ 4451232 h 5755341"/>
                  <a:gd name="connsiteX767" fmla="*/ 3606303 w 9439835"/>
                  <a:gd name="connsiteY767" fmla="*/ 4502100 h 5755341"/>
                  <a:gd name="connsiteX768" fmla="*/ 3568605 w 9439835"/>
                  <a:gd name="connsiteY768" fmla="*/ 4524937 h 5755341"/>
                  <a:gd name="connsiteX769" fmla="*/ 5777816 w 9439835"/>
                  <a:gd name="connsiteY769" fmla="*/ 4458750 h 5755341"/>
                  <a:gd name="connsiteX770" fmla="*/ 5750443 w 9439835"/>
                  <a:gd name="connsiteY770" fmla="*/ 4452049 h 5755341"/>
                  <a:gd name="connsiteX771" fmla="*/ 5716058 w 9439835"/>
                  <a:gd name="connsiteY771" fmla="*/ 4419092 h 5755341"/>
                  <a:gd name="connsiteX772" fmla="*/ 5834974 w 9439835"/>
                  <a:gd name="connsiteY772" fmla="*/ 4332401 h 5755341"/>
                  <a:gd name="connsiteX773" fmla="*/ 5777816 w 9439835"/>
                  <a:gd name="connsiteY773" fmla="*/ 4458750 h 5755341"/>
                  <a:gd name="connsiteX774" fmla="*/ 4886204 w 9439835"/>
                  <a:gd name="connsiteY774" fmla="*/ 4440616 h 5755341"/>
                  <a:gd name="connsiteX775" fmla="*/ 4835342 w 9439835"/>
                  <a:gd name="connsiteY775" fmla="*/ 4416257 h 5755341"/>
                  <a:gd name="connsiteX776" fmla="*/ 4810985 w 9439835"/>
                  <a:gd name="connsiteY776" fmla="*/ 4365388 h 5755341"/>
                  <a:gd name="connsiteX777" fmla="*/ 4835342 w 9439835"/>
                  <a:gd name="connsiteY777" fmla="*/ 4314520 h 5755341"/>
                  <a:gd name="connsiteX778" fmla="*/ 4886204 w 9439835"/>
                  <a:gd name="connsiteY778" fmla="*/ 4290160 h 5755341"/>
                  <a:gd name="connsiteX779" fmla="*/ 4937065 w 9439835"/>
                  <a:gd name="connsiteY779" fmla="*/ 4314520 h 5755341"/>
                  <a:gd name="connsiteX780" fmla="*/ 4961422 w 9439835"/>
                  <a:gd name="connsiteY780" fmla="*/ 4365388 h 5755341"/>
                  <a:gd name="connsiteX781" fmla="*/ 4937065 w 9439835"/>
                  <a:gd name="connsiteY781" fmla="*/ 4416257 h 5755341"/>
                  <a:gd name="connsiteX782" fmla="*/ 4886204 w 9439835"/>
                  <a:gd name="connsiteY782" fmla="*/ 4440616 h 5755341"/>
                  <a:gd name="connsiteX783" fmla="*/ 5128626 w 9439835"/>
                  <a:gd name="connsiteY783" fmla="*/ 4425087 h 5755341"/>
                  <a:gd name="connsiteX784" fmla="*/ 5089327 w 9439835"/>
                  <a:gd name="connsiteY784" fmla="*/ 4405530 h 5755341"/>
                  <a:gd name="connsiteX785" fmla="*/ 5082880 w 9439835"/>
                  <a:gd name="connsiteY785" fmla="*/ 4308092 h 5755341"/>
                  <a:gd name="connsiteX786" fmla="*/ 5218989 w 9439835"/>
                  <a:gd name="connsiteY786" fmla="*/ 4354662 h 5755341"/>
                  <a:gd name="connsiteX787" fmla="*/ 5128626 w 9439835"/>
                  <a:gd name="connsiteY787" fmla="*/ 4425087 h 5755341"/>
                  <a:gd name="connsiteX788" fmla="*/ 5614830 w 9439835"/>
                  <a:gd name="connsiteY788" fmla="*/ 4381865 h 5755341"/>
                  <a:gd name="connsiteX789" fmla="*/ 5572296 w 9439835"/>
                  <a:gd name="connsiteY789" fmla="*/ 4376223 h 5755341"/>
                  <a:gd name="connsiteX790" fmla="*/ 5526448 w 9439835"/>
                  <a:gd name="connsiteY790" fmla="*/ 4306727 h 5755341"/>
                  <a:gd name="connsiteX791" fmla="*/ 5597368 w 9439835"/>
                  <a:gd name="connsiteY791" fmla="*/ 4232932 h 5755341"/>
                  <a:gd name="connsiteX792" fmla="*/ 5676885 w 9439835"/>
                  <a:gd name="connsiteY792" fmla="*/ 4312458 h 5755341"/>
                  <a:gd name="connsiteX793" fmla="*/ 5652528 w 9439835"/>
                  <a:gd name="connsiteY793" fmla="*/ 4359028 h 5755341"/>
                  <a:gd name="connsiteX794" fmla="*/ 5614830 w 9439835"/>
                  <a:gd name="connsiteY794" fmla="*/ 4381865 h 5755341"/>
                  <a:gd name="connsiteX795" fmla="*/ 5812795 w 9439835"/>
                  <a:gd name="connsiteY795" fmla="*/ 4281784 h 5755341"/>
                  <a:gd name="connsiteX796" fmla="*/ 5784062 w 9439835"/>
                  <a:gd name="connsiteY796" fmla="*/ 4271059 h 5755341"/>
                  <a:gd name="connsiteX797" fmla="*/ 5748244 w 9439835"/>
                  <a:gd name="connsiteY797" fmla="*/ 4205862 h 5755341"/>
                  <a:gd name="connsiteX798" fmla="*/ 5868593 w 9439835"/>
                  <a:gd name="connsiteY798" fmla="*/ 4150695 h 5755341"/>
                  <a:gd name="connsiteX799" fmla="*/ 5888651 w 9439835"/>
                  <a:gd name="connsiteY799" fmla="*/ 4235237 h 5755341"/>
                  <a:gd name="connsiteX800" fmla="*/ 5812795 w 9439835"/>
                  <a:gd name="connsiteY800" fmla="*/ 4281784 h 5755341"/>
                  <a:gd name="connsiteX801" fmla="*/ 6006557 w 9439835"/>
                  <a:gd name="connsiteY801" fmla="*/ 4157781 h 5755341"/>
                  <a:gd name="connsiteX802" fmla="*/ 5980124 w 9439835"/>
                  <a:gd name="connsiteY802" fmla="*/ 4156615 h 5755341"/>
                  <a:gd name="connsiteX803" fmla="*/ 5945022 w 9439835"/>
                  <a:gd name="connsiteY803" fmla="*/ 4132971 h 5755341"/>
                  <a:gd name="connsiteX804" fmla="*/ 5998749 w 9439835"/>
                  <a:gd name="connsiteY804" fmla="*/ 4011174 h 5755341"/>
                  <a:gd name="connsiteX805" fmla="*/ 6049611 w 9439835"/>
                  <a:gd name="connsiteY805" fmla="*/ 4031235 h 5755341"/>
                  <a:gd name="connsiteX806" fmla="*/ 6006557 w 9439835"/>
                  <a:gd name="connsiteY806" fmla="*/ 4157781 h 5755341"/>
                  <a:gd name="connsiteX807" fmla="*/ 6187608 w 9439835"/>
                  <a:gd name="connsiteY807" fmla="*/ 4088513 h 5755341"/>
                  <a:gd name="connsiteX808" fmla="*/ 6147503 w 9439835"/>
                  <a:gd name="connsiteY808" fmla="*/ 4069315 h 5755341"/>
                  <a:gd name="connsiteX809" fmla="*/ 6123863 w 9439835"/>
                  <a:gd name="connsiteY809" fmla="*/ 4014864 h 5755341"/>
                  <a:gd name="connsiteX810" fmla="*/ 6147503 w 9439835"/>
                  <a:gd name="connsiteY810" fmla="*/ 3960413 h 5755341"/>
                  <a:gd name="connsiteX811" fmla="*/ 6270718 w 9439835"/>
                  <a:gd name="connsiteY811" fmla="*/ 4014864 h 5755341"/>
                  <a:gd name="connsiteX812" fmla="*/ 6187608 w 9439835"/>
                  <a:gd name="connsiteY812" fmla="*/ 4088513 h 5755341"/>
                  <a:gd name="connsiteX813" fmla="*/ 6387601 w 9439835"/>
                  <a:gd name="connsiteY813" fmla="*/ 4017571 h 5755341"/>
                  <a:gd name="connsiteX814" fmla="*/ 6358588 w 9439835"/>
                  <a:gd name="connsiteY814" fmla="*/ 4007809 h 5755341"/>
                  <a:gd name="connsiteX815" fmla="*/ 6321337 w 9439835"/>
                  <a:gd name="connsiteY815" fmla="*/ 3908938 h 5755341"/>
                  <a:gd name="connsiteX816" fmla="*/ 6390824 w 9439835"/>
                  <a:gd name="connsiteY816" fmla="*/ 3868100 h 5755341"/>
                  <a:gd name="connsiteX817" fmla="*/ 6416613 w 9439835"/>
                  <a:gd name="connsiteY817" fmla="*/ 4008526 h 5755341"/>
                  <a:gd name="connsiteX818" fmla="*/ 6387601 w 9439835"/>
                  <a:gd name="connsiteY818" fmla="*/ 4017571 h 5755341"/>
                  <a:gd name="connsiteX819" fmla="*/ 6563948 w 9439835"/>
                  <a:gd name="connsiteY819" fmla="*/ 3942008 h 5755341"/>
                  <a:gd name="connsiteX820" fmla="*/ 6503774 w 9439835"/>
                  <a:gd name="connsiteY820" fmla="*/ 3854600 h 5755341"/>
                  <a:gd name="connsiteX821" fmla="*/ 6620541 w 9439835"/>
                  <a:gd name="connsiteY821" fmla="*/ 3808031 h 5755341"/>
                  <a:gd name="connsiteX822" fmla="*/ 6652061 w 9439835"/>
                  <a:gd name="connsiteY822" fmla="*/ 3883975 h 5755341"/>
                  <a:gd name="connsiteX823" fmla="*/ 6563948 w 9439835"/>
                  <a:gd name="connsiteY823" fmla="*/ 3942008 h 5755341"/>
                  <a:gd name="connsiteX824" fmla="*/ 6773278 w 9439835"/>
                  <a:gd name="connsiteY824" fmla="*/ 3865791 h 5755341"/>
                  <a:gd name="connsiteX825" fmla="*/ 6739217 w 9439835"/>
                  <a:gd name="connsiteY825" fmla="*/ 3861884 h 5755341"/>
                  <a:gd name="connsiteX826" fmla="*/ 6694803 w 9439835"/>
                  <a:gd name="connsiteY826" fmla="*/ 3797403 h 5755341"/>
                  <a:gd name="connsiteX827" fmla="*/ 6716294 w 9439835"/>
                  <a:gd name="connsiteY827" fmla="*/ 3742953 h 5755341"/>
                  <a:gd name="connsiteX828" fmla="*/ 6763574 w 9439835"/>
                  <a:gd name="connsiteY828" fmla="*/ 3717877 h 5755341"/>
                  <a:gd name="connsiteX829" fmla="*/ 6843090 w 9439835"/>
                  <a:gd name="connsiteY829" fmla="*/ 3795971 h 5755341"/>
                  <a:gd name="connsiteX830" fmla="*/ 6773278 w 9439835"/>
                  <a:gd name="connsiteY830" fmla="*/ 3865791 h 5755341"/>
                  <a:gd name="connsiteX831" fmla="*/ 6954967 w 9439835"/>
                  <a:gd name="connsiteY831" fmla="*/ 3810991 h 5755341"/>
                  <a:gd name="connsiteX832" fmla="*/ 6915198 w 9439835"/>
                  <a:gd name="connsiteY832" fmla="*/ 3792475 h 5755341"/>
                  <a:gd name="connsiteX833" fmla="*/ 6928809 w 9439835"/>
                  <a:gd name="connsiteY833" fmla="*/ 3671394 h 5755341"/>
                  <a:gd name="connsiteX834" fmla="*/ 7011907 w 9439835"/>
                  <a:gd name="connsiteY834" fmla="*/ 3685006 h 5755341"/>
                  <a:gd name="connsiteX835" fmla="*/ 7036264 w 9439835"/>
                  <a:gd name="connsiteY835" fmla="*/ 3739457 h 5755341"/>
                  <a:gd name="connsiteX836" fmla="*/ 6954967 w 9439835"/>
                  <a:gd name="connsiteY836" fmla="*/ 3810991 h 5755341"/>
                  <a:gd name="connsiteX837" fmla="*/ 7145919 w 9439835"/>
                  <a:gd name="connsiteY837" fmla="*/ 3759953 h 5755341"/>
                  <a:gd name="connsiteX838" fmla="*/ 7113392 w 9439835"/>
                  <a:gd name="connsiteY838" fmla="*/ 3749565 h 5755341"/>
                  <a:gd name="connsiteX839" fmla="*/ 7086170 w 9439835"/>
                  <a:gd name="connsiteY839" fmla="*/ 3725205 h 5755341"/>
                  <a:gd name="connsiteX840" fmla="*/ 7086170 w 9439835"/>
                  <a:gd name="connsiteY840" fmla="*/ 3645678 h 5755341"/>
                  <a:gd name="connsiteX841" fmla="*/ 7152075 w 9439835"/>
                  <a:gd name="connsiteY841" fmla="*/ 3610572 h 5755341"/>
                  <a:gd name="connsiteX842" fmla="*/ 7222279 w 9439835"/>
                  <a:gd name="connsiteY842" fmla="*/ 3711592 h 5755341"/>
                  <a:gd name="connsiteX843" fmla="*/ 7145919 w 9439835"/>
                  <a:gd name="connsiteY843" fmla="*/ 3759953 h 5755341"/>
                  <a:gd name="connsiteX844" fmla="*/ 7420018 w 9439835"/>
                  <a:gd name="connsiteY844" fmla="*/ 3675073 h 5755341"/>
                  <a:gd name="connsiteX845" fmla="*/ 7380249 w 9439835"/>
                  <a:gd name="connsiteY845" fmla="*/ 3656557 h 5755341"/>
                  <a:gd name="connsiteX846" fmla="*/ 7393860 w 9439835"/>
                  <a:gd name="connsiteY846" fmla="*/ 3535476 h 5755341"/>
                  <a:gd name="connsiteX847" fmla="*/ 7476958 w 9439835"/>
                  <a:gd name="connsiteY847" fmla="*/ 3549088 h 5755341"/>
                  <a:gd name="connsiteX848" fmla="*/ 7501315 w 9439835"/>
                  <a:gd name="connsiteY848" fmla="*/ 3603539 h 5755341"/>
                  <a:gd name="connsiteX849" fmla="*/ 7420018 w 9439835"/>
                  <a:gd name="connsiteY849" fmla="*/ 3675073 h 5755341"/>
                  <a:gd name="connsiteX850" fmla="*/ 7572767 w 9439835"/>
                  <a:gd name="connsiteY850" fmla="*/ 3532113 h 5755341"/>
                  <a:gd name="connsiteX851" fmla="*/ 7521906 w 9439835"/>
                  <a:gd name="connsiteY851" fmla="*/ 3511335 h 5755341"/>
                  <a:gd name="connsiteX852" fmla="*/ 7555575 w 9439835"/>
                  <a:gd name="connsiteY852" fmla="*/ 3385956 h 5755341"/>
                  <a:gd name="connsiteX853" fmla="*/ 7623629 w 9439835"/>
                  <a:gd name="connsiteY853" fmla="*/ 3511335 h 5755341"/>
                  <a:gd name="connsiteX854" fmla="*/ 7572767 w 9439835"/>
                  <a:gd name="connsiteY854" fmla="*/ 3532113 h 5755341"/>
                  <a:gd name="connsiteX855" fmla="*/ 7784905 w 9439835"/>
                  <a:gd name="connsiteY855" fmla="*/ 3517413 h 5755341"/>
                  <a:gd name="connsiteX856" fmla="*/ 7745136 w 9439835"/>
                  <a:gd name="connsiteY856" fmla="*/ 3499177 h 5755341"/>
                  <a:gd name="connsiteX857" fmla="*/ 7759463 w 9439835"/>
                  <a:gd name="connsiteY857" fmla="*/ 3377380 h 5755341"/>
                  <a:gd name="connsiteX858" fmla="*/ 7866201 w 9439835"/>
                  <a:gd name="connsiteY858" fmla="*/ 3447592 h 5755341"/>
                  <a:gd name="connsiteX859" fmla="*/ 7784905 w 9439835"/>
                  <a:gd name="connsiteY859" fmla="*/ 3517413 h 5755341"/>
                  <a:gd name="connsiteX860" fmla="*/ 874929 w 9439835"/>
                  <a:gd name="connsiteY860" fmla="*/ 5001842 h 5755341"/>
                  <a:gd name="connsiteX861" fmla="*/ 847362 w 9439835"/>
                  <a:gd name="connsiteY861" fmla="*/ 4989987 h 5755341"/>
                  <a:gd name="connsiteX862" fmla="*/ 821573 w 9439835"/>
                  <a:gd name="connsiteY862" fmla="*/ 4895415 h 5755341"/>
                  <a:gd name="connsiteX863" fmla="*/ 941206 w 9439835"/>
                  <a:gd name="connsiteY863" fmla="*/ 4876070 h 5755341"/>
                  <a:gd name="connsiteX864" fmla="*/ 874929 w 9439835"/>
                  <a:gd name="connsiteY864" fmla="*/ 5001842 h 5755341"/>
                  <a:gd name="connsiteX865" fmla="*/ 1043012 w 9439835"/>
                  <a:gd name="connsiteY865" fmla="*/ 4883509 h 5755341"/>
                  <a:gd name="connsiteX866" fmla="*/ 998329 w 9439835"/>
                  <a:gd name="connsiteY866" fmla="*/ 4874106 h 5755341"/>
                  <a:gd name="connsiteX867" fmla="*/ 961795 w 9439835"/>
                  <a:gd name="connsiteY867" fmla="*/ 4810341 h 5755341"/>
                  <a:gd name="connsiteX868" fmla="*/ 1085009 w 9439835"/>
                  <a:gd name="connsiteY868" fmla="*/ 4754458 h 5755341"/>
                  <a:gd name="connsiteX869" fmla="*/ 1108649 w 9439835"/>
                  <a:gd name="connsiteY869" fmla="*/ 4808908 h 5755341"/>
                  <a:gd name="connsiteX870" fmla="*/ 1085009 w 9439835"/>
                  <a:gd name="connsiteY870" fmla="*/ 4863359 h 5755341"/>
                  <a:gd name="connsiteX871" fmla="*/ 1043012 w 9439835"/>
                  <a:gd name="connsiteY871" fmla="*/ 4883509 h 5755341"/>
                  <a:gd name="connsiteX872" fmla="*/ 1893231 w 9439835"/>
                  <a:gd name="connsiteY872" fmla="*/ 4876057 h 5755341"/>
                  <a:gd name="connsiteX873" fmla="*/ 1866994 w 9439835"/>
                  <a:gd name="connsiteY873" fmla="*/ 4870594 h 5755341"/>
                  <a:gd name="connsiteX874" fmla="*/ 1821147 w 9439835"/>
                  <a:gd name="connsiteY874" fmla="*/ 4815426 h 5755341"/>
                  <a:gd name="connsiteX875" fmla="*/ 1775299 w 9439835"/>
                  <a:gd name="connsiteY875" fmla="*/ 4796799 h 5755341"/>
                  <a:gd name="connsiteX876" fmla="*/ 1712976 w 9439835"/>
                  <a:gd name="connsiteY876" fmla="*/ 4778171 h 5755341"/>
                  <a:gd name="connsiteX877" fmla="*/ 1709394 w 9439835"/>
                  <a:gd name="connsiteY877" fmla="*/ 4677867 h 5755341"/>
                  <a:gd name="connsiteX878" fmla="*/ 1834758 w 9439835"/>
                  <a:gd name="connsiteY878" fmla="*/ 4700794 h 5755341"/>
                  <a:gd name="connsiteX879" fmla="*/ 1877739 w 9439835"/>
                  <a:gd name="connsiteY879" fmla="*/ 4728735 h 5755341"/>
                  <a:gd name="connsiteX880" fmla="*/ 1926452 w 9439835"/>
                  <a:gd name="connsiteY880" fmla="*/ 4733034 h 5755341"/>
                  <a:gd name="connsiteX881" fmla="*/ 1970867 w 9439835"/>
                  <a:gd name="connsiteY881" fmla="*/ 4798232 h 5755341"/>
                  <a:gd name="connsiteX882" fmla="*/ 1924303 w 9439835"/>
                  <a:gd name="connsiteY882" fmla="*/ 4867011 h 5755341"/>
                  <a:gd name="connsiteX883" fmla="*/ 1893231 w 9439835"/>
                  <a:gd name="connsiteY883" fmla="*/ 4876057 h 5755341"/>
                  <a:gd name="connsiteX884" fmla="*/ 2658965 w 9439835"/>
                  <a:gd name="connsiteY884" fmla="*/ 4655219 h 5755341"/>
                  <a:gd name="connsiteX885" fmla="*/ 2606670 w 9439835"/>
                  <a:gd name="connsiteY885" fmla="*/ 4634442 h 5755341"/>
                  <a:gd name="connsiteX886" fmla="*/ 2688336 w 9439835"/>
                  <a:gd name="connsiteY886" fmla="*/ 4514794 h 5755341"/>
                  <a:gd name="connsiteX887" fmla="*/ 2658965 w 9439835"/>
                  <a:gd name="connsiteY887" fmla="*/ 4655219 h 5755341"/>
                  <a:gd name="connsiteX888" fmla="*/ 3279988 w 9439835"/>
                  <a:gd name="connsiteY888" fmla="*/ 4533609 h 5755341"/>
                  <a:gd name="connsiteX889" fmla="*/ 3229127 w 9439835"/>
                  <a:gd name="connsiteY889" fmla="*/ 4512832 h 5755341"/>
                  <a:gd name="connsiteX890" fmla="*/ 3208352 w 9439835"/>
                  <a:gd name="connsiteY890" fmla="*/ 4460531 h 5755341"/>
                  <a:gd name="connsiteX891" fmla="*/ 3254916 w 9439835"/>
                  <a:gd name="connsiteY891" fmla="*/ 4390318 h 5755341"/>
                  <a:gd name="connsiteX892" fmla="*/ 3340879 w 9439835"/>
                  <a:gd name="connsiteY892" fmla="*/ 4418977 h 5755341"/>
                  <a:gd name="connsiteX893" fmla="*/ 3279988 w 9439835"/>
                  <a:gd name="connsiteY893" fmla="*/ 4533609 h 5755341"/>
                  <a:gd name="connsiteX894" fmla="*/ 3389720 w 9439835"/>
                  <a:gd name="connsiteY894" fmla="*/ 4411017 h 5755341"/>
                  <a:gd name="connsiteX895" fmla="*/ 3360080 w 9439835"/>
                  <a:gd name="connsiteY895" fmla="*/ 4401256 h 5755341"/>
                  <a:gd name="connsiteX896" fmla="*/ 3322113 w 9439835"/>
                  <a:gd name="connsiteY896" fmla="*/ 4310982 h 5755341"/>
                  <a:gd name="connsiteX897" fmla="*/ 3466102 w 9439835"/>
                  <a:gd name="connsiteY897" fmla="*/ 4331043 h 5755341"/>
                  <a:gd name="connsiteX898" fmla="*/ 3418822 w 9439835"/>
                  <a:gd name="connsiteY898" fmla="*/ 4401972 h 5755341"/>
                  <a:gd name="connsiteX899" fmla="*/ 3389720 w 9439835"/>
                  <a:gd name="connsiteY899" fmla="*/ 4411017 h 5755341"/>
                  <a:gd name="connsiteX900" fmla="*/ 5054604 w 9439835"/>
                  <a:gd name="connsiteY900" fmla="*/ 4284310 h 5755341"/>
                  <a:gd name="connsiteX901" fmla="*/ 5003473 w 9439835"/>
                  <a:gd name="connsiteY901" fmla="*/ 4262459 h 5755341"/>
                  <a:gd name="connsiteX902" fmla="*/ 4982699 w 9439835"/>
                  <a:gd name="connsiteY902" fmla="*/ 4209441 h 5755341"/>
                  <a:gd name="connsiteX903" fmla="*/ 5004906 w 9439835"/>
                  <a:gd name="connsiteY903" fmla="*/ 4154990 h 5755341"/>
                  <a:gd name="connsiteX904" fmla="*/ 5094452 w 9439835"/>
                  <a:gd name="connsiteY904" fmla="*/ 4146393 h 5755341"/>
                  <a:gd name="connsiteX905" fmla="*/ 5103048 w 9439835"/>
                  <a:gd name="connsiteY905" fmla="*/ 4267474 h 5755341"/>
                  <a:gd name="connsiteX906" fmla="*/ 5054604 w 9439835"/>
                  <a:gd name="connsiteY906" fmla="*/ 4284310 h 5755341"/>
                  <a:gd name="connsiteX907" fmla="*/ 5427852 w 9439835"/>
                  <a:gd name="connsiteY907" fmla="*/ 4274182 h 5755341"/>
                  <a:gd name="connsiteX908" fmla="*/ 5400586 w 9439835"/>
                  <a:gd name="connsiteY908" fmla="*/ 4268921 h 5755341"/>
                  <a:gd name="connsiteX909" fmla="*/ 5365484 w 9439835"/>
                  <a:gd name="connsiteY909" fmla="*/ 4161453 h 5755341"/>
                  <a:gd name="connsiteX910" fmla="*/ 5428524 w 9439835"/>
                  <a:gd name="connsiteY910" fmla="*/ 4125630 h 5755341"/>
                  <a:gd name="connsiteX911" fmla="*/ 5495146 w 9439835"/>
                  <a:gd name="connsiteY911" fmla="*/ 4231665 h 5755341"/>
                  <a:gd name="connsiteX912" fmla="*/ 5427852 w 9439835"/>
                  <a:gd name="connsiteY912" fmla="*/ 4274182 h 5755341"/>
                  <a:gd name="connsiteX913" fmla="*/ 5618733 w 9439835"/>
                  <a:gd name="connsiteY913" fmla="*/ 4186468 h 5755341"/>
                  <a:gd name="connsiteX914" fmla="*/ 5590894 w 9439835"/>
                  <a:gd name="connsiteY914" fmla="*/ 4178065 h 5755341"/>
                  <a:gd name="connsiteX915" fmla="*/ 5572985 w 9439835"/>
                  <a:gd name="connsiteY915" fmla="*/ 4056984 h 5755341"/>
                  <a:gd name="connsiteX916" fmla="*/ 5673276 w 9439835"/>
                  <a:gd name="connsiteY916" fmla="*/ 4056984 h 5755341"/>
                  <a:gd name="connsiteX917" fmla="*/ 5618733 w 9439835"/>
                  <a:gd name="connsiteY917" fmla="*/ 4186468 h 5755341"/>
                  <a:gd name="connsiteX918" fmla="*/ 5791481 w 9439835"/>
                  <a:gd name="connsiteY918" fmla="*/ 4090986 h 5755341"/>
                  <a:gd name="connsiteX919" fmla="*/ 5753290 w 9439835"/>
                  <a:gd name="connsiteY919" fmla="*/ 4075761 h 5755341"/>
                  <a:gd name="connsiteX920" fmla="*/ 5729650 w 9439835"/>
                  <a:gd name="connsiteY920" fmla="*/ 3987637 h 5755341"/>
                  <a:gd name="connsiteX921" fmla="*/ 5798421 w 9439835"/>
                  <a:gd name="connsiteY921" fmla="*/ 3939635 h 5755341"/>
                  <a:gd name="connsiteX922" fmla="*/ 5862894 w 9439835"/>
                  <a:gd name="connsiteY922" fmla="*/ 3974741 h 5755341"/>
                  <a:gd name="connsiteX923" fmla="*/ 5870057 w 9439835"/>
                  <a:gd name="connsiteY923" fmla="*/ 4018445 h 5755341"/>
                  <a:gd name="connsiteX924" fmla="*/ 5791481 w 9439835"/>
                  <a:gd name="connsiteY924" fmla="*/ 4090986 h 5755341"/>
                  <a:gd name="connsiteX925" fmla="*/ 5991411 w 9439835"/>
                  <a:gd name="connsiteY925" fmla="*/ 3983410 h 5755341"/>
                  <a:gd name="connsiteX926" fmla="*/ 5954328 w 9439835"/>
                  <a:gd name="connsiteY926" fmla="*/ 3963439 h 5755341"/>
                  <a:gd name="connsiteX927" fmla="*/ 5934270 w 9439835"/>
                  <a:gd name="connsiteY927" fmla="*/ 3886778 h 5755341"/>
                  <a:gd name="connsiteX928" fmla="*/ 6030979 w 9439835"/>
                  <a:gd name="connsiteY928" fmla="*/ 3842358 h 5755341"/>
                  <a:gd name="connsiteX929" fmla="*/ 6077543 w 9439835"/>
                  <a:gd name="connsiteY929" fmla="*/ 3913287 h 5755341"/>
                  <a:gd name="connsiteX930" fmla="*/ 5991411 w 9439835"/>
                  <a:gd name="connsiteY930" fmla="*/ 3983410 h 5755341"/>
                  <a:gd name="connsiteX931" fmla="*/ 6204452 w 9439835"/>
                  <a:gd name="connsiteY931" fmla="*/ 3904365 h 5755341"/>
                  <a:gd name="connsiteX932" fmla="*/ 6156814 w 9439835"/>
                  <a:gd name="connsiteY932" fmla="*/ 3892633 h 5755341"/>
                  <a:gd name="connsiteX933" fmla="*/ 6174007 w 9439835"/>
                  <a:gd name="connsiteY933" fmla="*/ 3760805 h 5755341"/>
                  <a:gd name="connsiteX934" fmla="*/ 6270716 w 9439835"/>
                  <a:gd name="connsiteY934" fmla="*/ 3830301 h 5755341"/>
                  <a:gd name="connsiteX935" fmla="*/ 6249942 w 9439835"/>
                  <a:gd name="connsiteY935" fmla="*/ 3883319 h 5755341"/>
                  <a:gd name="connsiteX936" fmla="*/ 6204452 w 9439835"/>
                  <a:gd name="connsiteY936" fmla="*/ 3904365 h 5755341"/>
                  <a:gd name="connsiteX937" fmla="*/ 6406431 w 9439835"/>
                  <a:gd name="connsiteY937" fmla="*/ 3828288 h 5755341"/>
                  <a:gd name="connsiteX938" fmla="*/ 6365027 w 9439835"/>
                  <a:gd name="connsiteY938" fmla="*/ 3821818 h 5755341"/>
                  <a:gd name="connsiteX939" fmla="*/ 6327060 w 9439835"/>
                  <a:gd name="connsiteY939" fmla="*/ 3730828 h 5755341"/>
                  <a:gd name="connsiteX940" fmla="*/ 6397264 w 9439835"/>
                  <a:gd name="connsiteY940" fmla="*/ 3682109 h 5755341"/>
                  <a:gd name="connsiteX941" fmla="*/ 6468183 w 9439835"/>
                  <a:gd name="connsiteY941" fmla="*/ 3739426 h 5755341"/>
                  <a:gd name="connsiteX942" fmla="*/ 6406431 w 9439835"/>
                  <a:gd name="connsiteY942" fmla="*/ 3828288 h 5755341"/>
                  <a:gd name="connsiteX943" fmla="*/ 6597052 w 9439835"/>
                  <a:gd name="connsiteY943" fmla="*/ 3746766 h 5755341"/>
                  <a:gd name="connsiteX944" fmla="*/ 6541008 w 9439835"/>
                  <a:gd name="connsiteY944" fmla="*/ 3725944 h 5755341"/>
                  <a:gd name="connsiteX945" fmla="*/ 6517368 w 9439835"/>
                  <a:gd name="connsiteY945" fmla="*/ 3671494 h 5755341"/>
                  <a:gd name="connsiteX946" fmla="*/ 6541008 w 9439835"/>
                  <a:gd name="connsiteY946" fmla="*/ 3617043 h 5755341"/>
                  <a:gd name="connsiteX947" fmla="*/ 6639867 w 9439835"/>
                  <a:gd name="connsiteY947" fmla="*/ 3620625 h 5755341"/>
                  <a:gd name="connsiteX948" fmla="*/ 6597052 w 9439835"/>
                  <a:gd name="connsiteY948" fmla="*/ 3746766 h 5755341"/>
                  <a:gd name="connsiteX949" fmla="*/ 6777884 w 9439835"/>
                  <a:gd name="connsiteY949" fmla="*/ 3675184 h 5755341"/>
                  <a:gd name="connsiteX950" fmla="*/ 6731320 w 9439835"/>
                  <a:gd name="connsiteY950" fmla="*/ 3650825 h 5755341"/>
                  <a:gd name="connsiteX951" fmla="*/ 6706964 w 9439835"/>
                  <a:gd name="connsiteY951" fmla="*/ 3600673 h 5755341"/>
                  <a:gd name="connsiteX952" fmla="*/ 6776451 w 9439835"/>
                  <a:gd name="connsiteY952" fmla="*/ 3526878 h 5755341"/>
                  <a:gd name="connsiteX953" fmla="*/ 6832327 w 9439835"/>
                  <a:gd name="connsiteY953" fmla="*/ 3548372 h 5755341"/>
                  <a:gd name="connsiteX954" fmla="*/ 6777884 w 9439835"/>
                  <a:gd name="connsiteY954" fmla="*/ 3675184 h 5755341"/>
                  <a:gd name="connsiteX955" fmla="*/ 6999684 w 9439835"/>
                  <a:gd name="connsiteY955" fmla="*/ 3626271 h 5755341"/>
                  <a:gd name="connsiteX956" fmla="*/ 6948106 w 9439835"/>
                  <a:gd name="connsiteY956" fmla="*/ 3607911 h 5755341"/>
                  <a:gd name="connsiteX957" fmla="*/ 7001117 w 9439835"/>
                  <a:gd name="connsiteY957" fmla="*/ 3478233 h 5755341"/>
                  <a:gd name="connsiteX958" fmla="*/ 7051263 w 9439835"/>
                  <a:gd name="connsiteY958" fmla="*/ 3604329 h 5755341"/>
                  <a:gd name="connsiteX959" fmla="*/ 6999684 w 9439835"/>
                  <a:gd name="connsiteY959" fmla="*/ 3626271 h 5755341"/>
                  <a:gd name="connsiteX960" fmla="*/ 7220047 w 9439835"/>
                  <a:gd name="connsiteY960" fmla="*/ 3589339 h 5755341"/>
                  <a:gd name="connsiteX961" fmla="*/ 7167036 w 9439835"/>
                  <a:gd name="connsiteY961" fmla="*/ 3564263 h 5755341"/>
                  <a:gd name="connsiteX962" fmla="*/ 7145545 w 9439835"/>
                  <a:gd name="connsiteY962" fmla="*/ 3509096 h 5755341"/>
                  <a:gd name="connsiteX963" fmla="*/ 7219330 w 9439835"/>
                  <a:gd name="connsiteY963" fmla="*/ 3442466 h 5755341"/>
                  <a:gd name="connsiteX964" fmla="*/ 7273058 w 9439835"/>
                  <a:gd name="connsiteY964" fmla="*/ 3466109 h 5755341"/>
                  <a:gd name="connsiteX965" fmla="*/ 7220047 w 9439835"/>
                  <a:gd name="connsiteY965" fmla="*/ 3589339 h 5755341"/>
                  <a:gd name="connsiteX966" fmla="*/ 7375181 w 9439835"/>
                  <a:gd name="connsiteY966" fmla="*/ 3480817 h 5755341"/>
                  <a:gd name="connsiteX967" fmla="*/ 7335882 w 9439835"/>
                  <a:gd name="connsiteY967" fmla="*/ 3461260 h 5755341"/>
                  <a:gd name="connsiteX968" fmla="*/ 7371700 w 9439835"/>
                  <a:gd name="connsiteY968" fmla="*/ 3335164 h 5755341"/>
                  <a:gd name="connsiteX969" fmla="*/ 7465543 w 9439835"/>
                  <a:gd name="connsiteY969" fmla="*/ 3410391 h 5755341"/>
                  <a:gd name="connsiteX970" fmla="*/ 7375181 w 9439835"/>
                  <a:gd name="connsiteY970" fmla="*/ 3480817 h 5755341"/>
                  <a:gd name="connsiteX971" fmla="*/ 7648258 w 9439835"/>
                  <a:gd name="connsiteY971" fmla="*/ 3372195 h 5755341"/>
                  <a:gd name="connsiteX972" fmla="*/ 7615664 w 9439835"/>
                  <a:gd name="connsiteY972" fmla="*/ 3369721 h 5755341"/>
                  <a:gd name="connsiteX973" fmla="*/ 7576264 w 9439835"/>
                  <a:gd name="connsiteY973" fmla="*/ 3263686 h 5755341"/>
                  <a:gd name="connsiteX974" fmla="*/ 7715955 w 9439835"/>
                  <a:gd name="connsiteY974" fmla="*/ 3302374 h 5755341"/>
                  <a:gd name="connsiteX975" fmla="*/ 7648258 w 9439835"/>
                  <a:gd name="connsiteY975" fmla="*/ 3372195 h 5755341"/>
                  <a:gd name="connsiteX976" fmla="*/ 7926361 w 9439835"/>
                  <a:gd name="connsiteY976" fmla="*/ 3349549 h 5755341"/>
                  <a:gd name="connsiteX977" fmla="*/ 7904702 w 9439835"/>
                  <a:gd name="connsiteY977" fmla="*/ 3342530 h 5755341"/>
                  <a:gd name="connsiteX978" fmla="*/ 7886793 w 9439835"/>
                  <a:gd name="connsiteY978" fmla="*/ 3222882 h 5755341"/>
                  <a:gd name="connsiteX979" fmla="*/ 8005710 w 9439835"/>
                  <a:gd name="connsiteY979" fmla="*/ 3248674 h 5755341"/>
                  <a:gd name="connsiteX980" fmla="*/ 7988517 w 9439835"/>
                  <a:gd name="connsiteY980" fmla="*/ 3327485 h 5755341"/>
                  <a:gd name="connsiteX981" fmla="*/ 7926361 w 9439835"/>
                  <a:gd name="connsiteY981" fmla="*/ 3349549 h 5755341"/>
                  <a:gd name="connsiteX982" fmla="*/ 8344752 w 9439835"/>
                  <a:gd name="connsiteY982" fmla="*/ 3274583 h 5755341"/>
                  <a:gd name="connsiteX983" fmla="*/ 8294606 w 9439835"/>
                  <a:gd name="connsiteY983" fmla="*/ 3253805 h 5755341"/>
                  <a:gd name="connsiteX984" fmla="*/ 8376272 w 9439835"/>
                  <a:gd name="connsiteY984" fmla="*/ 3134874 h 5755341"/>
                  <a:gd name="connsiteX985" fmla="*/ 8344752 w 9439835"/>
                  <a:gd name="connsiteY985" fmla="*/ 3274583 h 5755341"/>
                  <a:gd name="connsiteX986" fmla="*/ 4729877 w 9439835"/>
                  <a:gd name="connsiteY986" fmla="*/ 4261383 h 5755341"/>
                  <a:gd name="connsiteX987" fmla="*/ 4690108 w 9439835"/>
                  <a:gd name="connsiteY987" fmla="*/ 4243147 h 5755341"/>
                  <a:gd name="connsiteX988" fmla="*/ 4704435 w 9439835"/>
                  <a:gd name="connsiteY988" fmla="*/ 4121350 h 5755341"/>
                  <a:gd name="connsiteX989" fmla="*/ 4811173 w 9439835"/>
                  <a:gd name="connsiteY989" fmla="*/ 4191562 h 5755341"/>
                  <a:gd name="connsiteX990" fmla="*/ 4729877 w 9439835"/>
                  <a:gd name="connsiteY990" fmla="*/ 4261383 h 5755341"/>
                  <a:gd name="connsiteX991" fmla="*/ 4997822 w 9439835"/>
                  <a:gd name="connsiteY991" fmla="*/ 4125856 h 5755341"/>
                  <a:gd name="connsiteX992" fmla="*/ 4954840 w 9439835"/>
                  <a:gd name="connsiteY992" fmla="*/ 4115826 h 5755341"/>
                  <a:gd name="connsiteX993" fmla="*/ 4939080 w 9439835"/>
                  <a:gd name="connsiteY993" fmla="*/ 4002626 h 5755341"/>
                  <a:gd name="connsiteX994" fmla="*/ 4992807 w 9439835"/>
                  <a:gd name="connsiteY994" fmla="*/ 3978983 h 5755341"/>
                  <a:gd name="connsiteX995" fmla="*/ 5066593 w 9439835"/>
                  <a:gd name="connsiteY995" fmla="*/ 4044897 h 5755341"/>
                  <a:gd name="connsiteX996" fmla="*/ 5047251 w 9439835"/>
                  <a:gd name="connsiteY996" fmla="*/ 4099347 h 5755341"/>
                  <a:gd name="connsiteX997" fmla="*/ 4997822 w 9439835"/>
                  <a:gd name="connsiteY997" fmla="*/ 4125856 h 5755341"/>
                  <a:gd name="connsiteX998" fmla="*/ 5220678 w 9439835"/>
                  <a:gd name="connsiteY998" fmla="*/ 4125053 h 5755341"/>
                  <a:gd name="connsiteX999" fmla="*/ 5185218 w 9439835"/>
                  <a:gd name="connsiteY999" fmla="*/ 4111530 h 5755341"/>
                  <a:gd name="connsiteX1000" fmla="*/ 5227483 w 9439835"/>
                  <a:gd name="connsiteY1000" fmla="*/ 3975403 h 5755341"/>
                  <a:gd name="connsiteX1001" fmla="*/ 5258287 w 9439835"/>
                  <a:gd name="connsiteY1001" fmla="*/ 4114396 h 5755341"/>
                  <a:gd name="connsiteX1002" fmla="*/ 5220678 w 9439835"/>
                  <a:gd name="connsiteY1002" fmla="*/ 4125053 h 5755341"/>
                  <a:gd name="connsiteX1003" fmla="*/ 5426789 w 9439835"/>
                  <a:gd name="connsiteY1003" fmla="*/ 4093439 h 5755341"/>
                  <a:gd name="connsiteX1004" fmla="*/ 5399150 w 9439835"/>
                  <a:gd name="connsiteY1004" fmla="*/ 4086501 h 5755341"/>
                  <a:gd name="connsiteX1005" fmla="*/ 5358317 w 9439835"/>
                  <a:gd name="connsiteY1005" fmla="*/ 4003392 h 5755341"/>
                  <a:gd name="connsiteX1006" fmla="*/ 5484397 w 9439835"/>
                  <a:gd name="connsiteY1006" fmla="*/ 3967569 h 5755341"/>
                  <a:gd name="connsiteX1007" fmla="*/ 5426789 w 9439835"/>
                  <a:gd name="connsiteY1007" fmla="*/ 4093439 h 5755341"/>
                  <a:gd name="connsiteX1008" fmla="*/ 5613085 w 9439835"/>
                  <a:gd name="connsiteY1008" fmla="*/ 3976861 h 5755341"/>
                  <a:gd name="connsiteX1009" fmla="*/ 5578028 w 9439835"/>
                  <a:gd name="connsiteY1009" fmla="*/ 3974197 h 5755341"/>
                  <a:gd name="connsiteX1010" fmla="*/ 5526449 w 9439835"/>
                  <a:gd name="connsiteY1010" fmla="*/ 3903984 h 5755341"/>
                  <a:gd name="connsiteX1011" fmla="*/ 5540060 w 9439835"/>
                  <a:gd name="connsiteY1011" fmla="*/ 3863862 h 5755341"/>
                  <a:gd name="connsiteX1012" fmla="*/ 5674737 w 9439835"/>
                  <a:gd name="connsiteY1012" fmla="*/ 3912581 h 5755341"/>
                  <a:gd name="connsiteX1013" fmla="*/ 5613085 w 9439835"/>
                  <a:gd name="connsiteY1013" fmla="*/ 3976861 h 5755341"/>
                  <a:gd name="connsiteX1014" fmla="*/ 5810831 w 9439835"/>
                  <a:gd name="connsiteY1014" fmla="*/ 3911319 h 5755341"/>
                  <a:gd name="connsiteX1015" fmla="*/ 5771174 w 9439835"/>
                  <a:gd name="connsiteY1015" fmla="*/ 3893340 h 5755341"/>
                  <a:gd name="connsiteX1016" fmla="*/ 5751115 w 9439835"/>
                  <a:gd name="connsiteY1016" fmla="*/ 3808798 h 5755341"/>
                  <a:gd name="connsiteX1017" fmla="*/ 5891523 w 9439835"/>
                  <a:gd name="connsiteY1017" fmla="*/ 3838173 h 5755341"/>
                  <a:gd name="connsiteX1018" fmla="*/ 5810831 w 9439835"/>
                  <a:gd name="connsiteY1018" fmla="*/ 3911319 h 5755341"/>
                  <a:gd name="connsiteX1019" fmla="*/ 6017628 w 9439835"/>
                  <a:gd name="connsiteY1019" fmla="*/ 3804384 h 5755341"/>
                  <a:gd name="connsiteX1020" fmla="*/ 5963632 w 9439835"/>
                  <a:gd name="connsiteY1020" fmla="*/ 3785319 h 5755341"/>
                  <a:gd name="connsiteX1021" fmla="*/ 5982257 w 9439835"/>
                  <a:gd name="connsiteY1021" fmla="*/ 3663521 h 5755341"/>
                  <a:gd name="connsiteX1022" fmla="*/ 6066788 w 9439835"/>
                  <a:gd name="connsiteY1022" fmla="*/ 3683582 h 5755341"/>
                  <a:gd name="connsiteX1023" fmla="*/ 6017628 w 9439835"/>
                  <a:gd name="connsiteY1023" fmla="*/ 3804384 h 5755341"/>
                  <a:gd name="connsiteX1024" fmla="*/ 6214250 w 9439835"/>
                  <a:gd name="connsiteY1024" fmla="*/ 3728372 h 5755341"/>
                  <a:gd name="connsiteX1025" fmla="*/ 6186877 w 9439835"/>
                  <a:gd name="connsiteY1025" fmla="*/ 3721669 h 5755341"/>
                  <a:gd name="connsiteX1026" fmla="*/ 6144612 w 9439835"/>
                  <a:gd name="connsiteY1026" fmla="*/ 3642859 h 5755341"/>
                  <a:gd name="connsiteX1027" fmla="*/ 6271408 w 9439835"/>
                  <a:gd name="connsiteY1027" fmla="*/ 3602738 h 5755341"/>
                  <a:gd name="connsiteX1028" fmla="*/ 6214250 w 9439835"/>
                  <a:gd name="connsiteY1028" fmla="*/ 3728372 h 5755341"/>
                  <a:gd name="connsiteX1029" fmla="*/ 6397764 w 9439835"/>
                  <a:gd name="connsiteY1029" fmla="*/ 3637323 h 5755341"/>
                  <a:gd name="connsiteX1030" fmla="*/ 6362853 w 9439835"/>
                  <a:gd name="connsiteY1030" fmla="*/ 3618639 h 5755341"/>
                  <a:gd name="connsiteX1031" fmla="*/ 6402969 w 9439835"/>
                  <a:gd name="connsiteY1031" fmla="*/ 3491826 h 5755341"/>
                  <a:gd name="connsiteX1032" fmla="*/ 6488933 w 9439835"/>
                  <a:gd name="connsiteY1032" fmla="*/ 3582816 h 5755341"/>
                  <a:gd name="connsiteX1033" fmla="*/ 6397764 w 9439835"/>
                  <a:gd name="connsiteY1033" fmla="*/ 3637323 h 5755341"/>
                  <a:gd name="connsiteX1034" fmla="*/ 6592568 w 9439835"/>
                  <a:gd name="connsiteY1034" fmla="*/ 3541408 h 5755341"/>
                  <a:gd name="connsiteX1035" fmla="*/ 6538841 w 9439835"/>
                  <a:gd name="connsiteY1035" fmla="*/ 3498421 h 5755341"/>
                  <a:gd name="connsiteX1036" fmla="*/ 6657757 w 9439835"/>
                  <a:gd name="connsiteY1036" fmla="*/ 3416745 h 5755341"/>
                  <a:gd name="connsiteX1037" fmla="*/ 6659190 w 9439835"/>
                  <a:gd name="connsiteY1037" fmla="*/ 3517049 h 5755341"/>
                  <a:gd name="connsiteX1038" fmla="*/ 6592568 w 9439835"/>
                  <a:gd name="connsiteY1038" fmla="*/ 3541408 h 5755341"/>
                  <a:gd name="connsiteX1039" fmla="*/ 6852671 w 9439835"/>
                  <a:gd name="connsiteY1039" fmla="*/ 3502066 h 5755341"/>
                  <a:gd name="connsiteX1040" fmla="*/ 6810763 w 9439835"/>
                  <a:gd name="connsiteY1040" fmla="*/ 3497051 h 5755341"/>
                  <a:gd name="connsiteX1041" fmla="*/ 6766349 w 9439835"/>
                  <a:gd name="connsiteY1041" fmla="*/ 3432570 h 5755341"/>
                  <a:gd name="connsiteX1042" fmla="*/ 6787840 w 9439835"/>
                  <a:gd name="connsiteY1042" fmla="*/ 3378120 h 5755341"/>
                  <a:gd name="connsiteX1043" fmla="*/ 6914636 w 9439835"/>
                  <a:gd name="connsiteY1043" fmla="*/ 3432570 h 5755341"/>
                  <a:gd name="connsiteX1044" fmla="*/ 6890280 w 9439835"/>
                  <a:gd name="connsiteY1044" fmla="*/ 3479140 h 5755341"/>
                  <a:gd name="connsiteX1045" fmla="*/ 6852671 w 9439835"/>
                  <a:gd name="connsiteY1045" fmla="*/ 3502066 h 5755341"/>
                  <a:gd name="connsiteX1046" fmla="*/ 7047167 w 9439835"/>
                  <a:gd name="connsiteY1046" fmla="*/ 3445287 h 5755341"/>
                  <a:gd name="connsiteX1047" fmla="*/ 7016095 w 9439835"/>
                  <a:gd name="connsiteY1047" fmla="*/ 3435525 h 5755341"/>
                  <a:gd name="connsiteX1048" fmla="*/ 7049764 w 9439835"/>
                  <a:gd name="connsiteY1048" fmla="*/ 3295816 h 5755341"/>
                  <a:gd name="connsiteX1049" fmla="*/ 7077702 w 9439835"/>
                  <a:gd name="connsiteY1049" fmla="*/ 3438391 h 5755341"/>
                  <a:gd name="connsiteX1050" fmla="*/ 7047167 w 9439835"/>
                  <a:gd name="connsiteY1050" fmla="*/ 3445287 h 5755341"/>
                  <a:gd name="connsiteX1051" fmla="*/ 7234349 w 9439835"/>
                  <a:gd name="connsiteY1051" fmla="*/ 3375539 h 5755341"/>
                  <a:gd name="connsiteX1052" fmla="*/ 7185637 w 9439835"/>
                  <a:gd name="connsiteY1052" fmla="*/ 3353955 h 5755341"/>
                  <a:gd name="connsiteX1053" fmla="*/ 7182771 w 9439835"/>
                  <a:gd name="connsiteY1053" fmla="*/ 3254368 h 5755341"/>
                  <a:gd name="connsiteX1054" fmla="*/ 7268018 w 9439835"/>
                  <a:gd name="connsiteY1054" fmla="*/ 3234307 h 5755341"/>
                  <a:gd name="connsiteX1055" fmla="*/ 7285211 w 9439835"/>
                  <a:gd name="connsiteY1055" fmla="*/ 3356821 h 5755341"/>
                  <a:gd name="connsiteX1056" fmla="*/ 7234349 w 9439835"/>
                  <a:gd name="connsiteY1056" fmla="*/ 3375539 h 5755341"/>
                  <a:gd name="connsiteX1057" fmla="*/ 7456143 w 9439835"/>
                  <a:gd name="connsiteY1057" fmla="*/ 3304003 h 5755341"/>
                  <a:gd name="connsiteX1058" fmla="*/ 7407431 w 9439835"/>
                  <a:gd name="connsiteY1058" fmla="*/ 3282419 h 5755341"/>
                  <a:gd name="connsiteX1059" fmla="*/ 7404565 w 9439835"/>
                  <a:gd name="connsiteY1059" fmla="*/ 3182832 h 5755341"/>
                  <a:gd name="connsiteX1060" fmla="*/ 7489812 w 9439835"/>
                  <a:gd name="connsiteY1060" fmla="*/ 3162771 h 5755341"/>
                  <a:gd name="connsiteX1061" fmla="*/ 7507005 w 9439835"/>
                  <a:gd name="connsiteY1061" fmla="*/ 3285285 h 5755341"/>
                  <a:gd name="connsiteX1062" fmla="*/ 7456143 w 9439835"/>
                  <a:gd name="connsiteY1062" fmla="*/ 3304003 h 5755341"/>
                  <a:gd name="connsiteX1063" fmla="*/ 7654153 w 9439835"/>
                  <a:gd name="connsiteY1063" fmla="*/ 3166387 h 5755341"/>
                  <a:gd name="connsiteX1064" fmla="*/ 7625677 w 9439835"/>
                  <a:gd name="connsiteY1064" fmla="*/ 3157253 h 5755341"/>
                  <a:gd name="connsiteX1065" fmla="*/ 7579830 w 9439835"/>
                  <a:gd name="connsiteY1065" fmla="*/ 3086323 h 5755341"/>
                  <a:gd name="connsiteX1066" fmla="*/ 7703761 w 9439835"/>
                  <a:gd name="connsiteY1066" fmla="*/ 3035455 h 5755341"/>
                  <a:gd name="connsiteX1067" fmla="*/ 7683703 w 9439835"/>
                  <a:gd name="connsiteY1067" fmla="*/ 3157253 h 5755341"/>
                  <a:gd name="connsiteX1068" fmla="*/ 7654153 w 9439835"/>
                  <a:gd name="connsiteY1068" fmla="*/ 3166387 h 5755341"/>
                  <a:gd name="connsiteX1069" fmla="*/ 1303194 w 9439835"/>
                  <a:gd name="connsiteY1069" fmla="*/ 4825888 h 5755341"/>
                  <a:gd name="connsiteX1070" fmla="*/ 1273140 w 9439835"/>
                  <a:gd name="connsiteY1070" fmla="*/ 4809768 h 5755341"/>
                  <a:gd name="connsiteX1071" fmla="*/ 1251649 w 9439835"/>
                  <a:gd name="connsiteY1071" fmla="*/ 4771796 h 5755341"/>
                  <a:gd name="connsiteX1072" fmla="*/ 1209384 w 9439835"/>
                  <a:gd name="connsiteY1072" fmla="*/ 4746720 h 5755341"/>
                  <a:gd name="connsiteX1073" fmla="*/ 1152075 w 9439835"/>
                  <a:gd name="connsiteY1073" fmla="*/ 4746720 h 5755341"/>
                  <a:gd name="connsiteX1074" fmla="*/ 1115540 w 9439835"/>
                  <a:gd name="connsiteY1074" fmla="*/ 4711614 h 5755341"/>
                  <a:gd name="connsiteX1075" fmla="*/ 1234456 w 9439835"/>
                  <a:gd name="connsiteY1075" fmla="*/ 4625639 h 5755341"/>
                  <a:gd name="connsiteX1076" fmla="*/ 1255231 w 9439835"/>
                  <a:gd name="connsiteY1076" fmla="*/ 4663611 h 5755341"/>
                  <a:gd name="connsiteX1077" fmla="*/ 1289616 w 9439835"/>
                  <a:gd name="connsiteY1077" fmla="*/ 4686538 h 5755341"/>
                  <a:gd name="connsiteX1078" fmla="*/ 1391340 w 9439835"/>
                  <a:gd name="connsiteY1078" fmla="*/ 4783976 h 5755341"/>
                  <a:gd name="connsiteX1079" fmla="*/ 1303194 w 9439835"/>
                  <a:gd name="connsiteY1079" fmla="*/ 4825888 h 5755341"/>
                  <a:gd name="connsiteX1080" fmla="*/ 1482532 w 9439835"/>
                  <a:gd name="connsiteY1080" fmla="*/ 4738972 h 5755341"/>
                  <a:gd name="connsiteX1081" fmla="*/ 1447620 w 9439835"/>
                  <a:gd name="connsiteY1081" fmla="*/ 4720288 h 5755341"/>
                  <a:gd name="connsiteX1082" fmla="*/ 1498482 w 9439835"/>
                  <a:gd name="connsiteY1082" fmla="*/ 4590610 h 5755341"/>
                  <a:gd name="connsiteX1083" fmla="*/ 1573700 w 9439835"/>
                  <a:gd name="connsiteY1083" fmla="*/ 4684466 h 5755341"/>
                  <a:gd name="connsiteX1084" fmla="*/ 1482532 w 9439835"/>
                  <a:gd name="connsiteY1084" fmla="*/ 4738972 h 5755341"/>
                  <a:gd name="connsiteX1085" fmla="*/ 1372563 w 9439835"/>
                  <a:gd name="connsiteY1085" fmla="*/ 4612299 h 5755341"/>
                  <a:gd name="connsiteX1086" fmla="*/ 1331730 w 9439835"/>
                  <a:gd name="connsiteY1086" fmla="*/ 4604418 h 5755341"/>
                  <a:gd name="connsiteX1087" fmla="*/ 1308807 w 9439835"/>
                  <a:gd name="connsiteY1087" fmla="*/ 4576477 h 5755341"/>
                  <a:gd name="connsiteX1088" fmla="*/ 1404799 w 9439835"/>
                  <a:gd name="connsiteY1088" fmla="*/ 4471874 h 5755341"/>
                  <a:gd name="connsiteX1089" fmla="*/ 1424141 w 9439835"/>
                  <a:gd name="connsiteY1089" fmla="*/ 4587940 h 5755341"/>
                  <a:gd name="connsiteX1090" fmla="*/ 1372563 w 9439835"/>
                  <a:gd name="connsiteY1090" fmla="*/ 4612299 h 5755341"/>
                  <a:gd name="connsiteX1091" fmla="*/ 1633083 w 9439835"/>
                  <a:gd name="connsiteY1091" fmla="*/ 4578410 h 5755341"/>
                  <a:gd name="connsiteX1092" fmla="*/ 1616517 w 9439835"/>
                  <a:gd name="connsiteY1092" fmla="*/ 4577962 h 5755341"/>
                  <a:gd name="connsiteX1093" fmla="*/ 1559208 w 9439835"/>
                  <a:gd name="connsiteY1093" fmla="*/ 4519212 h 5755341"/>
                  <a:gd name="connsiteX1094" fmla="*/ 1652335 w 9439835"/>
                  <a:gd name="connsiteY1094" fmla="*/ 4433238 h 5755341"/>
                  <a:gd name="connsiteX1095" fmla="*/ 1652335 w 9439835"/>
                  <a:gd name="connsiteY1095" fmla="*/ 4575096 h 5755341"/>
                  <a:gd name="connsiteX1096" fmla="*/ 1633083 w 9439835"/>
                  <a:gd name="connsiteY1096" fmla="*/ 4578410 h 5755341"/>
                  <a:gd name="connsiteX1097" fmla="*/ 1851836 w 9439835"/>
                  <a:gd name="connsiteY1097" fmla="*/ 4554088 h 5755341"/>
                  <a:gd name="connsiteX1098" fmla="*/ 1823271 w 9439835"/>
                  <a:gd name="connsiteY1098" fmla="*/ 4545043 h 5755341"/>
                  <a:gd name="connsiteX1099" fmla="*/ 1777423 w 9439835"/>
                  <a:gd name="connsiteY1099" fmla="*/ 4474114 h 5755341"/>
                  <a:gd name="connsiteX1100" fmla="*/ 1921412 w 9439835"/>
                  <a:gd name="connsiteY1100" fmla="*/ 4454053 h 5755341"/>
                  <a:gd name="connsiteX1101" fmla="*/ 1882012 w 9439835"/>
                  <a:gd name="connsiteY1101" fmla="*/ 4544327 h 5755341"/>
                  <a:gd name="connsiteX1102" fmla="*/ 1851836 w 9439835"/>
                  <a:gd name="connsiteY1102" fmla="*/ 4554088 h 5755341"/>
                  <a:gd name="connsiteX1103" fmla="*/ 2317802 w 9439835"/>
                  <a:gd name="connsiteY1103" fmla="*/ 4518107 h 5755341"/>
                  <a:gd name="connsiteX1104" fmla="*/ 2269705 w 9439835"/>
                  <a:gd name="connsiteY1104" fmla="*/ 4507841 h 5755341"/>
                  <a:gd name="connsiteX1105" fmla="*/ 2235320 w 9439835"/>
                  <a:gd name="connsiteY1105" fmla="*/ 4442644 h 5755341"/>
                  <a:gd name="connsiteX1106" fmla="*/ 2375727 w 9439835"/>
                  <a:gd name="connsiteY1106" fmla="*/ 4416851 h 5755341"/>
                  <a:gd name="connsiteX1107" fmla="*/ 2317802 w 9439835"/>
                  <a:gd name="connsiteY1107" fmla="*/ 4518107 h 5755341"/>
                  <a:gd name="connsiteX1108" fmla="*/ 2663970 w 9439835"/>
                  <a:gd name="connsiteY1108" fmla="*/ 4397693 h 5755341"/>
                  <a:gd name="connsiteX1109" fmla="*/ 2617406 w 9439835"/>
                  <a:gd name="connsiteY1109" fmla="*/ 4373334 h 5755341"/>
                  <a:gd name="connsiteX1110" fmla="*/ 2593050 w 9439835"/>
                  <a:gd name="connsiteY1110" fmla="*/ 4323182 h 5755341"/>
                  <a:gd name="connsiteX1111" fmla="*/ 2662537 w 9439835"/>
                  <a:gd name="connsiteY1111" fmla="*/ 4249387 h 5755341"/>
                  <a:gd name="connsiteX1112" fmla="*/ 2718413 w 9439835"/>
                  <a:gd name="connsiteY1112" fmla="*/ 4270881 h 5755341"/>
                  <a:gd name="connsiteX1113" fmla="*/ 2663970 w 9439835"/>
                  <a:gd name="connsiteY1113" fmla="*/ 4397693 h 5755341"/>
                  <a:gd name="connsiteX1114" fmla="*/ 3174816 w 9439835"/>
                  <a:gd name="connsiteY1114" fmla="*/ 4389824 h 5755341"/>
                  <a:gd name="connsiteX1115" fmla="*/ 3153325 w 9439835"/>
                  <a:gd name="connsiteY1115" fmla="*/ 4385526 h 5755341"/>
                  <a:gd name="connsiteX1116" fmla="*/ 3118939 w 9439835"/>
                  <a:gd name="connsiteY1116" fmla="*/ 4361166 h 5755341"/>
                  <a:gd name="connsiteX1117" fmla="*/ 3174099 w 9439835"/>
                  <a:gd name="connsiteY1117" fmla="*/ 4240085 h 5755341"/>
                  <a:gd name="connsiteX1118" fmla="*/ 3204903 w 9439835"/>
                  <a:gd name="connsiteY1118" fmla="*/ 4380510 h 5755341"/>
                  <a:gd name="connsiteX1119" fmla="*/ 3174816 w 9439835"/>
                  <a:gd name="connsiteY1119" fmla="*/ 4389824 h 5755341"/>
                  <a:gd name="connsiteX1120" fmla="*/ 3899763 w 9439835"/>
                  <a:gd name="connsiteY1120" fmla="*/ 4253549 h 5755341"/>
                  <a:gd name="connsiteX1121" fmla="*/ 3866631 w 9439835"/>
                  <a:gd name="connsiteY1121" fmla="*/ 4246743 h 5755341"/>
                  <a:gd name="connsiteX1122" fmla="*/ 3823649 w 9439835"/>
                  <a:gd name="connsiteY1122" fmla="*/ 4177246 h 5755341"/>
                  <a:gd name="connsiteX1123" fmla="*/ 3966922 w 9439835"/>
                  <a:gd name="connsiteY1123" fmla="*/ 4157186 h 5755341"/>
                  <a:gd name="connsiteX1124" fmla="*/ 3931820 w 9439835"/>
                  <a:gd name="connsiteY1124" fmla="*/ 4243160 h 5755341"/>
                  <a:gd name="connsiteX1125" fmla="*/ 3899763 w 9439835"/>
                  <a:gd name="connsiteY1125" fmla="*/ 4253549 h 5755341"/>
                  <a:gd name="connsiteX1126" fmla="*/ 2083737 w 9439835"/>
                  <a:gd name="connsiteY1126" fmla="*/ 4512149 h 5755341"/>
                  <a:gd name="connsiteX1127" fmla="*/ 2040038 w 9439835"/>
                  <a:gd name="connsiteY1127" fmla="*/ 4504268 h 5755341"/>
                  <a:gd name="connsiteX1128" fmla="*/ 2006369 w 9439835"/>
                  <a:gd name="connsiteY1128" fmla="*/ 4440504 h 5755341"/>
                  <a:gd name="connsiteX1129" fmla="*/ 2103795 w 9439835"/>
                  <a:gd name="connsiteY1129" fmla="*/ 4368858 h 5755341"/>
                  <a:gd name="connsiteX1130" fmla="*/ 2083737 w 9439835"/>
                  <a:gd name="connsiteY1130" fmla="*/ 4512149 h 5755341"/>
                  <a:gd name="connsiteX1131" fmla="*/ 530712 w 9439835"/>
                  <a:gd name="connsiteY1131" fmla="*/ 5034425 h 5755341"/>
                  <a:gd name="connsiteX1132" fmla="*/ 491055 w 9439835"/>
                  <a:gd name="connsiteY1132" fmla="*/ 5016447 h 5755341"/>
                  <a:gd name="connsiteX1133" fmla="*/ 508248 w 9439835"/>
                  <a:gd name="connsiteY1133" fmla="*/ 4893933 h 5755341"/>
                  <a:gd name="connsiteX1134" fmla="*/ 592062 w 9439835"/>
                  <a:gd name="connsiteY1134" fmla="*/ 4911128 h 5755341"/>
                  <a:gd name="connsiteX1135" fmla="*/ 611404 w 9439835"/>
                  <a:gd name="connsiteY1135" fmla="*/ 4961280 h 5755341"/>
                  <a:gd name="connsiteX1136" fmla="*/ 530712 w 9439835"/>
                  <a:gd name="connsiteY1136" fmla="*/ 5034425 h 5755341"/>
                  <a:gd name="connsiteX1137" fmla="*/ 718016 w 9439835"/>
                  <a:gd name="connsiteY1137" fmla="*/ 4910155 h 5755341"/>
                  <a:gd name="connsiteX1138" fmla="*/ 668497 w 9439835"/>
                  <a:gd name="connsiteY1138" fmla="*/ 4896990 h 5755341"/>
                  <a:gd name="connsiteX1139" fmla="*/ 705748 w 9439835"/>
                  <a:gd name="connsiteY1139" fmla="*/ 4762296 h 5755341"/>
                  <a:gd name="connsiteX1140" fmla="*/ 772370 w 9439835"/>
                  <a:gd name="connsiteY1140" fmla="*/ 4798119 h 5755341"/>
                  <a:gd name="connsiteX1141" fmla="*/ 763774 w 9439835"/>
                  <a:gd name="connsiteY1141" fmla="*/ 4884094 h 5755341"/>
                  <a:gd name="connsiteX1142" fmla="*/ 718016 w 9439835"/>
                  <a:gd name="connsiteY1142" fmla="*/ 4910155 h 5755341"/>
                  <a:gd name="connsiteX1143" fmla="*/ 872455 w 9439835"/>
                  <a:gd name="connsiteY1143" fmla="*/ 4783987 h 5755341"/>
                  <a:gd name="connsiteX1144" fmla="*/ 821593 w 9439835"/>
                  <a:gd name="connsiteY1144" fmla="*/ 4759628 h 5755341"/>
                  <a:gd name="connsiteX1145" fmla="*/ 797236 w 9439835"/>
                  <a:gd name="connsiteY1145" fmla="*/ 4708759 h 5755341"/>
                  <a:gd name="connsiteX1146" fmla="*/ 872455 w 9439835"/>
                  <a:gd name="connsiteY1146" fmla="*/ 4633531 h 5755341"/>
                  <a:gd name="connsiteX1147" fmla="*/ 947673 w 9439835"/>
                  <a:gd name="connsiteY1147" fmla="*/ 4708759 h 5755341"/>
                  <a:gd name="connsiteX1148" fmla="*/ 872455 w 9439835"/>
                  <a:gd name="connsiteY1148" fmla="*/ 4783987 h 5755341"/>
                  <a:gd name="connsiteX1149" fmla="*/ 1032005 w 9439835"/>
                  <a:gd name="connsiteY1149" fmla="*/ 4655219 h 5755341"/>
                  <a:gd name="connsiteX1150" fmla="*/ 986158 w 9439835"/>
                  <a:gd name="connsiteY1150" fmla="*/ 4642323 h 5755341"/>
                  <a:gd name="connsiteX1151" fmla="*/ 962518 w 9439835"/>
                  <a:gd name="connsiteY1151" fmla="*/ 4614381 h 5755341"/>
                  <a:gd name="connsiteX1152" fmla="*/ 1052063 w 9439835"/>
                  <a:gd name="connsiteY1152" fmla="*/ 4511928 h 5755341"/>
                  <a:gd name="connsiteX1153" fmla="*/ 1032005 w 9439835"/>
                  <a:gd name="connsiteY1153" fmla="*/ 4655219 h 5755341"/>
                  <a:gd name="connsiteX1154" fmla="*/ 1195714 w 9439835"/>
                  <a:gd name="connsiteY1154" fmla="*/ 4553381 h 5755341"/>
                  <a:gd name="connsiteX1155" fmla="*/ 1172196 w 9439835"/>
                  <a:gd name="connsiteY1155" fmla="*/ 4547910 h 5755341"/>
                  <a:gd name="connsiteX1156" fmla="*/ 1157869 w 9439835"/>
                  <a:gd name="connsiteY1156" fmla="*/ 4417515 h 5755341"/>
                  <a:gd name="connsiteX1157" fmla="*/ 1268905 w 9439835"/>
                  <a:gd name="connsiteY1157" fmla="*/ 4445457 h 5755341"/>
                  <a:gd name="connsiteX1158" fmla="*/ 1195714 w 9439835"/>
                  <a:gd name="connsiteY1158" fmla="*/ 4553381 h 5755341"/>
                  <a:gd name="connsiteX1159" fmla="*/ 1480864 w 9439835"/>
                  <a:gd name="connsiteY1159" fmla="*/ 4461181 h 5755341"/>
                  <a:gd name="connsiteX1160" fmla="*/ 1451225 w 9439835"/>
                  <a:gd name="connsiteY1160" fmla="*/ 4450614 h 5755341"/>
                  <a:gd name="connsiteX1161" fmla="*/ 1410392 w 9439835"/>
                  <a:gd name="connsiteY1161" fmla="*/ 4377535 h 5755341"/>
                  <a:gd name="connsiteX1162" fmla="*/ 1484894 w 9439835"/>
                  <a:gd name="connsiteY1162" fmla="*/ 4311621 h 5755341"/>
                  <a:gd name="connsiteX1163" fmla="*/ 1507817 w 9439835"/>
                  <a:gd name="connsiteY1163" fmla="*/ 4455629 h 5755341"/>
                  <a:gd name="connsiteX1164" fmla="*/ 1480864 w 9439835"/>
                  <a:gd name="connsiteY1164" fmla="*/ 4461181 h 5755341"/>
                  <a:gd name="connsiteX1165" fmla="*/ 1696312 w 9439835"/>
                  <a:gd name="connsiteY1165" fmla="*/ 4382993 h 5755341"/>
                  <a:gd name="connsiteX1166" fmla="*/ 1656543 w 9439835"/>
                  <a:gd name="connsiteY1166" fmla="*/ 4364757 h 5755341"/>
                  <a:gd name="connsiteX1167" fmla="*/ 1670870 w 9439835"/>
                  <a:gd name="connsiteY1167" fmla="*/ 4242960 h 5755341"/>
                  <a:gd name="connsiteX1168" fmla="*/ 1777608 w 9439835"/>
                  <a:gd name="connsiteY1168" fmla="*/ 4313172 h 5755341"/>
                  <a:gd name="connsiteX1169" fmla="*/ 1696312 w 9439835"/>
                  <a:gd name="connsiteY1169" fmla="*/ 4382993 h 5755341"/>
                  <a:gd name="connsiteX1170" fmla="*/ 1963908 w 9439835"/>
                  <a:gd name="connsiteY1170" fmla="*/ 4377384 h 5755341"/>
                  <a:gd name="connsiteX1171" fmla="*/ 1929165 w 9439835"/>
                  <a:gd name="connsiteY1171" fmla="*/ 4374798 h 5755341"/>
                  <a:gd name="connsiteX1172" fmla="*/ 1880452 w 9439835"/>
                  <a:gd name="connsiteY1172" fmla="*/ 4295271 h 5755341"/>
                  <a:gd name="connsiteX1173" fmla="*/ 1932030 w 9439835"/>
                  <a:gd name="connsiteY1173" fmla="*/ 4232939 h 5755341"/>
                  <a:gd name="connsiteX1174" fmla="*/ 1982892 w 9439835"/>
                  <a:gd name="connsiteY1174" fmla="*/ 4237955 h 5755341"/>
                  <a:gd name="connsiteX1175" fmla="*/ 2025157 w 9439835"/>
                  <a:gd name="connsiteY1175" fmla="*/ 4314615 h 5755341"/>
                  <a:gd name="connsiteX1176" fmla="*/ 1963908 w 9439835"/>
                  <a:gd name="connsiteY1176" fmla="*/ 4377384 h 5755341"/>
                  <a:gd name="connsiteX1177" fmla="*/ 382635 w 9439835"/>
                  <a:gd name="connsiteY1177" fmla="*/ 4853529 h 5755341"/>
                  <a:gd name="connsiteX1178" fmla="*/ 330799 w 9439835"/>
                  <a:gd name="connsiteY1178" fmla="*/ 4844059 h 5755341"/>
                  <a:gd name="connsiteX1179" fmla="*/ 296414 w 9439835"/>
                  <a:gd name="connsiteY1179" fmla="*/ 4784593 h 5755341"/>
                  <a:gd name="connsiteX1180" fmla="*/ 431090 w 9439835"/>
                  <a:gd name="connsiteY1180" fmla="*/ 4740889 h 5755341"/>
                  <a:gd name="connsiteX1181" fmla="*/ 382635 w 9439835"/>
                  <a:gd name="connsiteY1181" fmla="*/ 4853529 h 5755341"/>
                  <a:gd name="connsiteX1182" fmla="*/ 548349 w 9439835"/>
                  <a:gd name="connsiteY1182" fmla="*/ 4798291 h 5755341"/>
                  <a:gd name="connsiteX1183" fmla="*/ 496055 w 9439835"/>
                  <a:gd name="connsiteY1183" fmla="*/ 4777513 h 5755341"/>
                  <a:gd name="connsiteX1184" fmla="*/ 551215 w 9439835"/>
                  <a:gd name="connsiteY1184" fmla="*/ 4652850 h 5755341"/>
                  <a:gd name="connsiteX1185" fmla="*/ 619269 w 9439835"/>
                  <a:gd name="connsiteY1185" fmla="*/ 4704435 h 5755341"/>
                  <a:gd name="connsiteX1186" fmla="*/ 548349 w 9439835"/>
                  <a:gd name="connsiteY1186" fmla="*/ 4798291 h 5755341"/>
                  <a:gd name="connsiteX1187" fmla="*/ 706541 w 9439835"/>
                  <a:gd name="connsiteY1187" fmla="*/ 4683861 h 5755341"/>
                  <a:gd name="connsiteX1188" fmla="*/ 677800 w 9439835"/>
                  <a:gd name="connsiteY1188" fmla="*/ 4675237 h 5755341"/>
                  <a:gd name="connsiteX1189" fmla="*/ 644131 w 9439835"/>
                  <a:gd name="connsiteY1189" fmla="*/ 4592844 h 5755341"/>
                  <a:gd name="connsiteX1190" fmla="*/ 770927 w 9439835"/>
                  <a:gd name="connsiteY1190" fmla="*/ 4562037 h 5755341"/>
                  <a:gd name="connsiteX1191" fmla="*/ 706541 w 9439835"/>
                  <a:gd name="connsiteY1191" fmla="*/ 4683861 h 5755341"/>
                  <a:gd name="connsiteX1192" fmla="*/ 881288 w 9439835"/>
                  <a:gd name="connsiteY1192" fmla="*/ 4555136 h 5755341"/>
                  <a:gd name="connsiteX1193" fmla="*/ 841631 w 9439835"/>
                  <a:gd name="connsiteY1193" fmla="*/ 4537158 h 5755341"/>
                  <a:gd name="connsiteX1194" fmla="*/ 858824 w 9439835"/>
                  <a:gd name="connsiteY1194" fmla="*/ 4414644 h 5755341"/>
                  <a:gd name="connsiteX1195" fmla="*/ 942638 w 9439835"/>
                  <a:gd name="connsiteY1195" fmla="*/ 4431839 h 5755341"/>
                  <a:gd name="connsiteX1196" fmla="*/ 961980 w 9439835"/>
                  <a:gd name="connsiteY1196" fmla="*/ 4481991 h 5755341"/>
                  <a:gd name="connsiteX1197" fmla="*/ 881288 w 9439835"/>
                  <a:gd name="connsiteY1197" fmla="*/ 4555136 h 5755341"/>
                  <a:gd name="connsiteX1198" fmla="*/ 1057401 w 9439835"/>
                  <a:gd name="connsiteY1198" fmla="*/ 4432478 h 5755341"/>
                  <a:gd name="connsiteX1199" fmla="*/ 1028388 w 9439835"/>
                  <a:gd name="connsiteY1199" fmla="*/ 4422716 h 5755341"/>
                  <a:gd name="connsiteX1200" fmla="*/ 983257 w 9439835"/>
                  <a:gd name="connsiteY1200" fmla="*/ 4354653 h 5755341"/>
                  <a:gd name="connsiteX1201" fmla="*/ 1018359 w 9439835"/>
                  <a:gd name="connsiteY1201" fmla="*/ 4290172 h 5755341"/>
                  <a:gd name="connsiteX1202" fmla="*/ 1062057 w 9439835"/>
                  <a:gd name="connsiteY1202" fmla="*/ 4283007 h 5755341"/>
                  <a:gd name="connsiteX1203" fmla="*/ 1112919 w 9439835"/>
                  <a:gd name="connsiteY1203" fmla="*/ 4305217 h 5755341"/>
                  <a:gd name="connsiteX1204" fmla="*/ 1086413 w 9439835"/>
                  <a:gd name="connsiteY1204" fmla="*/ 4423433 h 5755341"/>
                  <a:gd name="connsiteX1205" fmla="*/ 1057401 w 9439835"/>
                  <a:gd name="connsiteY1205" fmla="*/ 4432478 h 5755341"/>
                  <a:gd name="connsiteX1206" fmla="*/ 1293148 w 9439835"/>
                  <a:gd name="connsiteY1206" fmla="*/ 4382671 h 5755341"/>
                  <a:gd name="connsiteX1207" fmla="*/ 1271657 w 9439835"/>
                  <a:gd name="connsiteY1207" fmla="*/ 4378373 h 5755341"/>
                  <a:gd name="connsiteX1208" fmla="*/ 1236555 w 9439835"/>
                  <a:gd name="connsiteY1208" fmla="*/ 4352580 h 5755341"/>
                  <a:gd name="connsiteX1209" fmla="*/ 1221511 w 9439835"/>
                  <a:gd name="connsiteY1209" fmla="*/ 4298130 h 5755341"/>
                  <a:gd name="connsiteX1210" fmla="*/ 1293864 w 9439835"/>
                  <a:gd name="connsiteY1210" fmla="*/ 4232932 h 5755341"/>
                  <a:gd name="connsiteX1211" fmla="*/ 1324667 w 9439835"/>
                  <a:gd name="connsiteY1211" fmla="*/ 4371208 h 5755341"/>
                  <a:gd name="connsiteX1212" fmla="*/ 1293148 w 9439835"/>
                  <a:gd name="connsiteY1212" fmla="*/ 4382671 h 5755341"/>
                  <a:gd name="connsiteX1213" fmla="*/ 1512795 w 9439835"/>
                  <a:gd name="connsiteY1213" fmla="*/ 4276083 h 5755341"/>
                  <a:gd name="connsiteX1214" fmla="*/ 1471962 w 9439835"/>
                  <a:gd name="connsiteY1214" fmla="*/ 4261754 h 5755341"/>
                  <a:gd name="connsiteX1215" fmla="*/ 1464798 w 9439835"/>
                  <a:gd name="connsiteY1215" fmla="*/ 4141390 h 5755341"/>
                  <a:gd name="connsiteX1216" fmla="*/ 1552911 w 9439835"/>
                  <a:gd name="connsiteY1216" fmla="*/ 4135658 h 5755341"/>
                  <a:gd name="connsiteX1217" fmla="*/ 1512795 w 9439835"/>
                  <a:gd name="connsiteY1217" fmla="*/ 4276083 h 5755341"/>
                  <a:gd name="connsiteX1218" fmla="*/ 1844331 w 9439835"/>
                  <a:gd name="connsiteY1218" fmla="*/ 4232535 h 5755341"/>
                  <a:gd name="connsiteX1219" fmla="*/ 1799648 w 9439835"/>
                  <a:gd name="connsiteY1219" fmla="*/ 4223132 h 5755341"/>
                  <a:gd name="connsiteX1220" fmla="*/ 1763114 w 9439835"/>
                  <a:gd name="connsiteY1220" fmla="*/ 4159367 h 5755341"/>
                  <a:gd name="connsiteX1221" fmla="*/ 1886328 w 9439835"/>
                  <a:gd name="connsiteY1221" fmla="*/ 4103484 h 5755341"/>
                  <a:gd name="connsiteX1222" fmla="*/ 1909968 w 9439835"/>
                  <a:gd name="connsiteY1222" fmla="*/ 4157934 h 5755341"/>
                  <a:gd name="connsiteX1223" fmla="*/ 1886328 w 9439835"/>
                  <a:gd name="connsiteY1223" fmla="*/ 4212385 h 5755341"/>
                  <a:gd name="connsiteX1224" fmla="*/ 1844331 w 9439835"/>
                  <a:gd name="connsiteY1224" fmla="*/ 4232535 h 5755341"/>
                  <a:gd name="connsiteX1225" fmla="*/ 3196430 w 9439835"/>
                  <a:gd name="connsiteY1225" fmla="*/ 4209609 h 5755341"/>
                  <a:gd name="connsiteX1226" fmla="*/ 3176204 w 9439835"/>
                  <a:gd name="connsiteY1226" fmla="*/ 4203822 h 5755341"/>
                  <a:gd name="connsiteX1227" fmla="*/ 3136804 w 9439835"/>
                  <a:gd name="connsiteY1227" fmla="*/ 4136475 h 5755341"/>
                  <a:gd name="connsiteX1228" fmla="*/ 3260018 w 9439835"/>
                  <a:gd name="connsiteY1228" fmla="*/ 4082024 h 5755341"/>
                  <a:gd name="connsiteX1229" fmla="*/ 3283658 w 9439835"/>
                  <a:gd name="connsiteY1229" fmla="*/ 4135758 h 5755341"/>
                  <a:gd name="connsiteX1230" fmla="*/ 3265033 w 9439835"/>
                  <a:gd name="connsiteY1230" fmla="*/ 4187343 h 5755341"/>
                  <a:gd name="connsiteX1231" fmla="*/ 3196430 w 9439835"/>
                  <a:gd name="connsiteY1231" fmla="*/ 4209609 h 5755341"/>
                  <a:gd name="connsiteX1232" fmla="*/ 4584565 w 9439835"/>
                  <a:gd name="connsiteY1232" fmla="*/ 4074886 h 5755341"/>
                  <a:gd name="connsiteX1233" fmla="*/ 4555552 w 9439835"/>
                  <a:gd name="connsiteY1233" fmla="*/ 4065124 h 5755341"/>
                  <a:gd name="connsiteX1234" fmla="*/ 4510421 w 9439835"/>
                  <a:gd name="connsiteY1234" fmla="*/ 3997061 h 5755341"/>
                  <a:gd name="connsiteX1235" fmla="*/ 4545523 w 9439835"/>
                  <a:gd name="connsiteY1235" fmla="*/ 3932580 h 5755341"/>
                  <a:gd name="connsiteX1236" fmla="*/ 4592086 w 9439835"/>
                  <a:gd name="connsiteY1236" fmla="*/ 3925415 h 5755341"/>
                  <a:gd name="connsiteX1237" fmla="*/ 4625039 w 9439835"/>
                  <a:gd name="connsiteY1237" fmla="*/ 3925415 h 5755341"/>
                  <a:gd name="connsiteX1238" fmla="*/ 4625039 w 9439835"/>
                  <a:gd name="connsiteY1238" fmla="*/ 3893891 h 5755341"/>
                  <a:gd name="connsiteX1239" fmla="*/ 4728195 w 9439835"/>
                  <a:gd name="connsiteY1239" fmla="*/ 3820813 h 5755341"/>
                  <a:gd name="connsiteX1240" fmla="*/ 4771893 w 9439835"/>
                  <a:gd name="connsiteY1240" fmla="*/ 3904638 h 5755341"/>
                  <a:gd name="connsiteX1241" fmla="*/ 4692377 w 9439835"/>
                  <a:gd name="connsiteY1241" fmla="*/ 3961238 h 5755341"/>
                  <a:gd name="connsiteX1242" fmla="*/ 4660857 w 9439835"/>
                  <a:gd name="connsiteY1242" fmla="*/ 3961238 h 5755341"/>
                  <a:gd name="connsiteX1243" fmla="*/ 4660857 w 9439835"/>
                  <a:gd name="connsiteY1243" fmla="*/ 3992046 h 5755341"/>
                  <a:gd name="connsiteX1244" fmla="*/ 4613577 w 9439835"/>
                  <a:gd name="connsiteY1244" fmla="*/ 4065841 h 5755341"/>
                  <a:gd name="connsiteX1245" fmla="*/ 4584565 w 9439835"/>
                  <a:gd name="connsiteY1245" fmla="*/ 4074886 h 5755341"/>
                  <a:gd name="connsiteX1246" fmla="*/ 5172017 w 9439835"/>
                  <a:gd name="connsiteY1246" fmla="*/ 3938848 h 5755341"/>
                  <a:gd name="connsiteX1247" fmla="*/ 5143732 w 9439835"/>
                  <a:gd name="connsiteY1247" fmla="*/ 3933418 h 5755341"/>
                  <a:gd name="connsiteX1248" fmla="*/ 5100750 w 9439835"/>
                  <a:gd name="connsiteY1248" fmla="*/ 3863206 h 5755341"/>
                  <a:gd name="connsiteX1249" fmla="*/ 5124390 w 9439835"/>
                  <a:gd name="connsiteY1249" fmla="*/ 3810188 h 5755341"/>
                  <a:gd name="connsiteX1250" fmla="*/ 5239009 w 9439835"/>
                  <a:gd name="connsiteY1250" fmla="*/ 3900461 h 5755341"/>
                  <a:gd name="connsiteX1251" fmla="*/ 5172017 w 9439835"/>
                  <a:gd name="connsiteY1251" fmla="*/ 3938848 h 5755341"/>
                  <a:gd name="connsiteX1252" fmla="*/ 5374863 w 9439835"/>
                  <a:gd name="connsiteY1252" fmla="*/ 3932713 h 5755341"/>
                  <a:gd name="connsiteX1253" fmla="*/ 5335463 w 9439835"/>
                  <a:gd name="connsiteY1253" fmla="*/ 3918384 h 5755341"/>
                  <a:gd name="connsiteX1254" fmla="*/ 5307525 w 9439835"/>
                  <a:gd name="connsiteY1254" fmla="*/ 3828827 h 5755341"/>
                  <a:gd name="connsiteX1255" fmla="*/ 5447932 w 9439835"/>
                  <a:gd name="connsiteY1255" fmla="*/ 3835275 h 5755341"/>
                  <a:gd name="connsiteX1256" fmla="*/ 5374863 w 9439835"/>
                  <a:gd name="connsiteY1256" fmla="*/ 3932713 h 5755341"/>
                  <a:gd name="connsiteX1257" fmla="*/ 5666861 w 9439835"/>
                  <a:gd name="connsiteY1257" fmla="*/ 3796079 h 5755341"/>
                  <a:gd name="connsiteX1258" fmla="*/ 5628804 w 9439835"/>
                  <a:gd name="connsiteY1258" fmla="*/ 3782466 h 5755341"/>
                  <a:gd name="connsiteX1259" fmla="*/ 5598717 w 9439835"/>
                  <a:gd name="connsiteY1259" fmla="*/ 3700074 h 5755341"/>
                  <a:gd name="connsiteX1260" fmla="*/ 5741273 w 9439835"/>
                  <a:gd name="connsiteY1260" fmla="*/ 3717985 h 5755341"/>
                  <a:gd name="connsiteX1261" fmla="*/ 5705455 w 9439835"/>
                  <a:gd name="connsiteY1261" fmla="*/ 3786049 h 5755341"/>
                  <a:gd name="connsiteX1262" fmla="*/ 5666861 w 9439835"/>
                  <a:gd name="connsiteY1262" fmla="*/ 3796079 h 5755341"/>
                  <a:gd name="connsiteX1263" fmla="*/ 5834165 w 9439835"/>
                  <a:gd name="connsiteY1263" fmla="*/ 3718230 h 5755341"/>
                  <a:gd name="connsiteX1264" fmla="*/ 5783303 w 9439835"/>
                  <a:gd name="connsiteY1264" fmla="*/ 3696019 h 5755341"/>
                  <a:gd name="connsiteX1265" fmla="*/ 5786885 w 9439835"/>
                  <a:gd name="connsiteY1265" fmla="*/ 3592133 h 5755341"/>
                  <a:gd name="connsiteX1266" fmla="*/ 5829866 w 9439835"/>
                  <a:gd name="connsiteY1266" fmla="*/ 3567774 h 5755341"/>
                  <a:gd name="connsiteX1267" fmla="*/ 5826285 w 9439835"/>
                  <a:gd name="connsiteY1267" fmla="*/ 3534817 h 5755341"/>
                  <a:gd name="connsiteX1268" fmla="*/ 5826285 w 9439835"/>
                  <a:gd name="connsiteY1268" fmla="*/ 3429498 h 5755341"/>
                  <a:gd name="connsiteX1269" fmla="*/ 5877146 w 9439835"/>
                  <a:gd name="connsiteY1269" fmla="*/ 3406571 h 5755341"/>
                  <a:gd name="connsiteX1270" fmla="*/ 5930874 w 9439835"/>
                  <a:gd name="connsiteY1270" fmla="*/ 3531951 h 5755341"/>
                  <a:gd name="connsiteX1271" fmla="*/ 5887175 w 9439835"/>
                  <a:gd name="connsiteY1271" fmla="*/ 3557027 h 5755341"/>
                  <a:gd name="connsiteX1272" fmla="*/ 5862819 w 9439835"/>
                  <a:gd name="connsiteY1272" fmla="*/ 3564908 h 5755341"/>
                  <a:gd name="connsiteX1273" fmla="*/ 5885026 w 9439835"/>
                  <a:gd name="connsiteY1273" fmla="*/ 3587835 h 5755341"/>
                  <a:gd name="connsiteX1274" fmla="*/ 5910815 w 9439835"/>
                  <a:gd name="connsiteY1274" fmla="*/ 3637270 h 5755341"/>
                  <a:gd name="connsiteX1275" fmla="*/ 5889325 w 9439835"/>
                  <a:gd name="connsiteY1275" fmla="*/ 3693154 h 5755341"/>
                  <a:gd name="connsiteX1276" fmla="*/ 5834165 w 9439835"/>
                  <a:gd name="connsiteY1276" fmla="*/ 3718230 h 5755341"/>
                  <a:gd name="connsiteX1277" fmla="*/ 6050979 w 9439835"/>
                  <a:gd name="connsiteY1277" fmla="*/ 3631547 h 5755341"/>
                  <a:gd name="connsiteX1278" fmla="*/ 6029488 w 9439835"/>
                  <a:gd name="connsiteY1278" fmla="*/ 3627249 h 5755341"/>
                  <a:gd name="connsiteX1279" fmla="*/ 5995102 w 9439835"/>
                  <a:gd name="connsiteY1279" fmla="*/ 3602889 h 5755341"/>
                  <a:gd name="connsiteX1280" fmla="*/ 6050262 w 9439835"/>
                  <a:gd name="connsiteY1280" fmla="*/ 3481808 h 5755341"/>
                  <a:gd name="connsiteX1281" fmla="*/ 6081066 w 9439835"/>
                  <a:gd name="connsiteY1281" fmla="*/ 3622233 h 5755341"/>
                  <a:gd name="connsiteX1282" fmla="*/ 6050979 w 9439835"/>
                  <a:gd name="connsiteY1282" fmla="*/ 3631547 h 5755341"/>
                  <a:gd name="connsiteX1283" fmla="*/ 6224789 w 9439835"/>
                  <a:gd name="connsiteY1283" fmla="*/ 3546589 h 5755341"/>
                  <a:gd name="connsiteX1284" fmla="*/ 6192586 w 9439835"/>
                  <a:gd name="connsiteY1284" fmla="*/ 3534958 h 5755341"/>
                  <a:gd name="connsiteX1285" fmla="*/ 6166080 w 9439835"/>
                  <a:gd name="connsiteY1285" fmla="*/ 3499135 h 5755341"/>
                  <a:gd name="connsiteX1286" fmla="*/ 6234851 w 9439835"/>
                  <a:gd name="connsiteY1286" fmla="*/ 3395965 h 5755341"/>
                  <a:gd name="connsiteX1287" fmla="*/ 6306488 w 9439835"/>
                  <a:gd name="connsiteY1287" fmla="*/ 3492687 h 5755341"/>
                  <a:gd name="connsiteX1288" fmla="*/ 6224789 w 9439835"/>
                  <a:gd name="connsiteY1288" fmla="*/ 3546589 h 5755341"/>
                  <a:gd name="connsiteX1289" fmla="*/ 6413714 w 9439835"/>
                  <a:gd name="connsiteY1289" fmla="*/ 3446268 h 5755341"/>
                  <a:gd name="connsiteX1290" fmla="*/ 6362852 w 9439835"/>
                  <a:gd name="connsiteY1290" fmla="*/ 3425491 h 5755341"/>
                  <a:gd name="connsiteX1291" fmla="*/ 6444517 w 9439835"/>
                  <a:gd name="connsiteY1291" fmla="*/ 3305843 h 5755341"/>
                  <a:gd name="connsiteX1292" fmla="*/ 6492514 w 9439835"/>
                  <a:gd name="connsiteY1292" fmla="*/ 3374623 h 5755341"/>
                  <a:gd name="connsiteX1293" fmla="*/ 6457412 w 9439835"/>
                  <a:gd name="connsiteY1293" fmla="*/ 3439104 h 5755341"/>
                  <a:gd name="connsiteX1294" fmla="*/ 6413714 w 9439835"/>
                  <a:gd name="connsiteY1294" fmla="*/ 3446268 h 5755341"/>
                  <a:gd name="connsiteX1295" fmla="*/ 6717801 w 9439835"/>
                  <a:gd name="connsiteY1295" fmla="*/ 3371781 h 5755341"/>
                  <a:gd name="connsiteX1296" fmla="*/ 6669805 w 9439835"/>
                  <a:gd name="connsiteY1296" fmla="*/ 3362557 h 5755341"/>
                  <a:gd name="connsiteX1297" fmla="*/ 6643299 w 9439835"/>
                  <a:gd name="connsiteY1297" fmla="*/ 3333899 h 5755341"/>
                  <a:gd name="connsiteX1298" fmla="*/ 6758634 w 9439835"/>
                  <a:gd name="connsiteY1298" fmla="*/ 3245058 h 5755341"/>
                  <a:gd name="connsiteX1299" fmla="*/ 6782274 w 9439835"/>
                  <a:gd name="connsiteY1299" fmla="*/ 3298792 h 5755341"/>
                  <a:gd name="connsiteX1300" fmla="*/ 6763648 w 9439835"/>
                  <a:gd name="connsiteY1300" fmla="*/ 3350377 h 5755341"/>
                  <a:gd name="connsiteX1301" fmla="*/ 6717801 w 9439835"/>
                  <a:gd name="connsiteY1301" fmla="*/ 3371781 h 5755341"/>
                  <a:gd name="connsiteX1302" fmla="*/ 6896656 w 9439835"/>
                  <a:gd name="connsiteY1302" fmla="*/ 3310353 h 5755341"/>
                  <a:gd name="connsiteX1303" fmla="*/ 6856539 w 9439835"/>
                  <a:gd name="connsiteY1303" fmla="*/ 3293875 h 5755341"/>
                  <a:gd name="connsiteX1304" fmla="*/ 6846510 w 9439835"/>
                  <a:gd name="connsiteY1304" fmla="*/ 3177092 h 5755341"/>
                  <a:gd name="connsiteX1305" fmla="*/ 6896656 w 9439835"/>
                  <a:gd name="connsiteY1305" fmla="*/ 3159897 h 5755341"/>
                  <a:gd name="connsiteX1306" fmla="*/ 6966859 w 9439835"/>
                  <a:gd name="connsiteY1306" fmla="*/ 3255186 h 5755341"/>
                  <a:gd name="connsiteX1307" fmla="*/ 6896656 w 9439835"/>
                  <a:gd name="connsiteY1307" fmla="*/ 3310353 h 5755341"/>
                  <a:gd name="connsiteX1308" fmla="*/ 7092337 w 9439835"/>
                  <a:gd name="connsiteY1308" fmla="*/ 3238190 h 5755341"/>
                  <a:gd name="connsiteX1309" fmla="*/ 7052579 w 9439835"/>
                  <a:gd name="connsiteY1309" fmla="*/ 3230219 h 5755341"/>
                  <a:gd name="connsiteX1310" fmla="*/ 7024641 w 9439835"/>
                  <a:gd name="connsiteY1310" fmla="*/ 3199412 h 5755341"/>
                  <a:gd name="connsiteX1311" fmla="*/ 7100575 w 9439835"/>
                  <a:gd name="connsiteY1311" fmla="*/ 3091227 h 5755341"/>
                  <a:gd name="connsiteX1312" fmla="*/ 7165048 w 9439835"/>
                  <a:gd name="connsiteY1312" fmla="*/ 3160723 h 5755341"/>
                  <a:gd name="connsiteX1313" fmla="*/ 7129946 w 9439835"/>
                  <a:gd name="connsiteY1313" fmla="*/ 3231652 h 5755341"/>
                  <a:gd name="connsiteX1314" fmla="*/ 7092337 w 9439835"/>
                  <a:gd name="connsiteY1314" fmla="*/ 3238190 h 5755341"/>
                  <a:gd name="connsiteX1315" fmla="*/ 7279809 w 9439835"/>
                  <a:gd name="connsiteY1315" fmla="*/ 3184732 h 5755341"/>
                  <a:gd name="connsiteX1316" fmla="*/ 7252200 w 9439835"/>
                  <a:gd name="connsiteY1316" fmla="*/ 3178000 h 5755341"/>
                  <a:gd name="connsiteX1317" fmla="*/ 7211367 w 9439835"/>
                  <a:gd name="connsiteY1317" fmla="*/ 3095607 h 5755341"/>
                  <a:gd name="connsiteX1318" fmla="*/ 7337447 w 9439835"/>
                  <a:gd name="connsiteY1318" fmla="*/ 3059068 h 5755341"/>
                  <a:gd name="connsiteX1319" fmla="*/ 7279809 w 9439835"/>
                  <a:gd name="connsiteY1319" fmla="*/ 3184732 h 5755341"/>
                  <a:gd name="connsiteX1320" fmla="*/ 7452920 w 9439835"/>
                  <a:gd name="connsiteY1320" fmla="*/ 3108967 h 5755341"/>
                  <a:gd name="connsiteX1321" fmla="*/ 7418882 w 9439835"/>
                  <a:gd name="connsiteY1321" fmla="*/ 3093574 h 5755341"/>
                  <a:gd name="connsiteX1322" fmla="*/ 7395958 w 9439835"/>
                  <a:gd name="connsiteY1322" fmla="*/ 3044855 h 5755341"/>
                  <a:gd name="connsiteX1323" fmla="*/ 7411002 w 9439835"/>
                  <a:gd name="connsiteY1323" fmla="*/ 2990404 h 5755341"/>
                  <a:gd name="connsiteX1324" fmla="*/ 7496965 w 9439835"/>
                  <a:gd name="connsiteY1324" fmla="*/ 2969627 h 5755341"/>
                  <a:gd name="connsiteX1325" fmla="*/ 7540663 w 9439835"/>
                  <a:gd name="connsiteY1325" fmla="*/ 3053452 h 5755341"/>
                  <a:gd name="connsiteX1326" fmla="*/ 7452920 w 9439835"/>
                  <a:gd name="connsiteY1326" fmla="*/ 3108967 h 5755341"/>
                  <a:gd name="connsiteX1327" fmla="*/ 7742582 w 9439835"/>
                  <a:gd name="connsiteY1327" fmla="*/ 2995663 h 5755341"/>
                  <a:gd name="connsiteX1328" fmla="*/ 7702925 w 9439835"/>
                  <a:gd name="connsiteY1328" fmla="*/ 2977684 h 5755341"/>
                  <a:gd name="connsiteX1329" fmla="*/ 7682866 w 9439835"/>
                  <a:gd name="connsiteY1329" fmla="*/ 2893142 h 5755341"/>
                  <a:gd name="connsiteX1330" fmla="*/ 7823274 w 9439835"/>
                  <a:gd name="connsiteY1330" fmla="*/ 2922517 h 5755341"/>
                  <a:gd name="connsiteX1331" fmla="*/ 7742582 w 9439835"/>
                  <a:gd name="connsiteY1331" fmla="*/ 2995663 h 5755341"/>
                  <a:gd name="connsiteX1332" fmla="*/ 6547875 w 9439835"/>
                  <a:gd name="connsiteY1332" fmla="*/ 3317772 h 5755341"/>
                  <a:gd name="connsiteX1333" fmla="*/ 6500237 w 9439835"/>
                  <a:gd name="connsiteY1333" fmla="*/ 3306040 h 5755341"/>
                  <a:gd name="connsiteX1334" fmla="*/ 6508117 w 9439835"/>
                  <a:gd name="connsiteY1334" fmla="*/ 3179227 h 5755341"/>
                  <a:gd name="connsiteX1335" fmla="*/ 6614139 w 9439835"/>
                  <a:gd name="connsiteY1335" fmla="*/ 3243708 h 5755341"/>
                  <a:gd name="connsiteX1336" fmla="*/ 6593364 w 9439835"/>
                  <a:gd name="connsiteY1336" fmla="*/ 3296726 h 5755341"/>
                  <a:gd name="connsiteX1337" fmla="*/ 6547875 w 9439835"/>
                  <a:gd name="connsiteY1337" fmla="*/ 3317772 h 5755341"/>
                  <a:gd name="connsiteX1338" fmla="*/ 6742217 w 9439835"/>
                  <a:gd name="connsiteY1338" fmla="*/ 3178994 h 5755341"/>
                  <a:gd name="connsiteX1339" fmla="*/ 6692698 w 9439835"/>
                  <a:gd name="connsiteY1339" fmla="*/ 3165829 h 5755341"/>
                  <a:gd name="connsiteX1340" fmla="*/ 6729949 w 9439835"/>
                  <a:gd name="connsiteY1340" fmla="*/ 3031135 h 5755341"/>
                  <a:gd name="connsiteX1341" fmla="*/ 6796571 w 9439835"/>
                  <a:gd name="connsiteY1341" fmla="*/ 3066958 h 5755341"/>
                  <a:gd name="connsiteX1342" fmla="*/ 6787975 w 9439835"/>
                  <a:gd name="connsiteY1342" fmla="*/ 3152933 h 5755341"/>
                  <a:gd name="connsiteX1343" fmla="*/ 6742217 w 9439835"/>
                  <a:gd name="connsiteY1343" fmla="*/ 3178994 h 5755341"/>
                  <a:gd name="connsiteX1344" fmla="*/ 6936857 w 9439835"/>
                  <a:gd name="connsiteY1344" fmla="*/ 3113635 h 5755341"/>
                  <a:gd name="connsiteX1345" fmla="*/ 6908778 w 9439835"/>
                  <a:gd name="connsiteY1345" fmla="*/ 3106462 h 5755341"/>
                  <a:gd name="connsiteX1346" fmla="*/ 6867945 w 9439835"/>
                  <a:gd name="connsiteY1346" fmla="*/ 3023354 h 5755341"/>
                  <a:gd name="connsiteX1347" fmla="*/ 6994025 w 9439835"/>
                  <a:gd name="connsiteY1347" fmla="*/ 2987531 h 5755341"/>
                  <a:gd name="connsiteX1348" fmla="*/ 6936857 w 9439835"/>
                  <a:gd name="connsiteY1348" fmla="*/ 3113635 h 5755341"/>
                  <a:gd name="connsiteX1349" fmla="*/ 7143112 w 9439835"/>
                  <a:gd name="connsiteY1349" fmla="*/ 3038137 h 5755341"/>
                  <a:gd name="connsiteX1350" fmla="*/ 7091914 w 9439835"/>
                  <a:gd name="connsiteY1350" fmla="*/ 3017740 h 5755341"/>
                  <a:gd name="connsiteX1351" fmla="*/ 7068274 w 9439835"/>
                  <a:gd name="connsiteY1351" fmla="*/ 2963290 h 5755341"/>
                  <a:gd name="connsiteX1352" fmla="*/ 7091914 w 9439835"/>
                  <a:gd name="connsiteY1352" fmla="*/ 2908839 h 5755341"/>
                  <a:gd name="connsiteX1353" fmla="*/ 7202951 w 9439835"/>
                  <a:gd name="connsiteY1353" fmla="*/ 2923885 h 5755341"/>
                  <a:gd name="connsiteX1354" fmla="*/ 7143112 w 9439835"/>
                  <a:gd name="connsiteY1354" fmla="*/ 3038137 h 5755341"/>
                  <a:gd name="connsiteX1355" fmla="*/ 7324625 w 9439835"/>
                  <a:gd name="connsiteY1355" fmla="*/ 2980024 h 5755341"/>
                  <a:gd name="connsiteX1356" fmla="*/ 7296565 w 9439835"/>
                  <a:gd name="connsiteY1356" fmla="*/ 2974126 h 5755341"/>
                  <a:gd name="connsiteX1357" fmla="*/ 7250717 w 9439835"/>
                  <a:gd name="connsiteY1357" fmla="*/ 2901048 h 5755341"/>
                  <a:gd name="connsiteX1358" fmla="*/ 7371783 w 9439835"/>
                  <a:gd name="connsiteY1358" fmla="*/ 2849463 h 5755341"/>
                  <a:gd name="connsiteX1359" fmla="*/ 7324625 w 9439835"/>
                  <a:gd name="connsiteY1359" fmla="*/ 2980024 h 5755341"/>
                  <a:gd name="connsiteX1360" fmla="*/ 7549153 w 9439835"/>
                  <a:gd name="connsiteY1360" fmla="*/ 2939172 h 5755341"/>
                  <a:gd name="connsiteX1361" fmla="*/ 7500441 w 9439835"/>
                  <a:gd name="connsiteY1361" fmla="*/ 2917589 h 5755341"/>
                  <a:gd name="connsiteX1362" fmla="*/ 7497575 w 9439835"/>
                  <a:gd name="connsiteY1362" fmla="*/ 2818001 h 5755341"/>
                  <a:gd name="connsiteX1363" fmla="*/ 7620073 w 9439835"/>
                  <a:gd name="connsiteY1363" fmla="*/ 2835196 h 5755341"/>
                  <a:gd name="connsiteX1364" fmla="*/ 7600015 w 9439835"/>
                  <a:gd name="connsiteY1364" fmla="*/ 2920455 h 5755341"/>
                  <a:gd name="connsiteX1365" fmla="*/ 7549153 w 9439835"/>
                  <a:gd name="connsiteY1365" fmla="*/ 2939172 h 5755341"/>
                  <a:gd name="connsiteX1366" fmla="*/ 7754058 w 9439835"/>
                  <a:gd name="connsiteY1366" fmla="*/ 2816130 h 5755341"/>
                  <a:gd name="connsiteX1367" fmla="*/ 7709375 w 9439835"/>
                  <a:gd name="connsiteY1367" fmla="*/ 2806727 h 5755341"/>
                  <a:gd name="connsiteX1368" fmla="*/ 7672841 w 9439835"/>
                  <a:gd name="connsiteY1368" fmla="*/ 2742962 h 5755341"/>
                  <a:gd name="connsiteX1369" fmla="*/ 7796055 w 9439835"/>
                  <a:gd name="connsiteY1369" fmla="*/ 2687079 h 5755341"/>
                  <a:gd name="connsiteX1370" fmla="*/ 7819695 w 9439835"/>
                  <a:gd name="connsiteY1370" fmla="*/ 2741529 h 5755341"/>
                  <a:gd name="connsiteX1371" fmla="*/ 7796055 w 9439835"/>
                  <a:gd name="connsiteY1371" fmla="*/ 2795980 h 5755341"/>
                  <a:gd name="connsiteX1372" fmla="*/ 7754058 w 9439835"/>
                  <a:gd name="connsiteY1372" fmla="*/ 2816130 h 5755341"/>
                  <a:gd name="connsiteX1373" fmla="*/ 6059564 w 9439835"/>
                  <a:gd name="connsiteY1373" fmla="*/ 3431964 h 5755341"/>
                  <a:gd name="connsiteX1374" fmla="*/ 6008702 w 9439835"/>
                  <a:gd name="connsiteY1374" fmla="*/ 3407605 h 5755341"/>
                  <a:gd name="connsiteX1375" fmla="*/ 5984345 w 9439835"/>
                  <a:gd name="connsiteY1375" fmla="*/ 3356736 h 5755341"/>
                  <a:gd name="connsiteX1376" fmla="*/ 6059564 w 9439835"/>
                  <a:gd name="connsiteY1376" fmla="*/ 3281508 h 5755341"/>
                  <a:gd name="connsiteX1377" fmla="*/ 6134782 w 9439835"/>
                  <a:gd name="connsiteY1377" fmla="*/ 3356736 h 5755341"/>
                  <a:gd name="connsiteX1378" fmla="*/ 6059564 w 9439835"/>
                  <a:gd name="connsiteY1378" fmla="*/ 3431964 h 5755341"/>
                  <a:gd name="connsiteX1379" fmla="*/ 6243534 w 9439835"/>
                  <a:gd name="connsiteY1379" fmla="*/ 3371994 h 5755341"/>
                  <a:gd name="connsiteX1380" fmla="*/ 6209059 w 9439835"/>
                  <a:gd name="connsiteY1380" fmla="*/ 3368289 h 5755341"/>
                  <a:gd name="connsiteX1381" fmla="*/ 6163211 w 9439835"/>
                  <a:gd name="connsiteY1381" fmla="*/ 3301658 h 5755341"/>
                  <a:gd name="connsiteX1382" fmla="*/ 6274248 w 9439835"/>
                  <a:gd name="connsiteY1382" fmla="*/ 3232878 h 5755341"/>
                  <a:gd name="connsiteX1383" fmla="*/ 6313648 w 9439835"/>
                  <a:gd name="connsiteY1383" fmla="*/ 3302375 h 5755341"/>
                  <a:gd name="connsiteX1384" fmla="*/ 6243534 w 9439835"/>
                  <a:gd name="connsiteY1384" fmla="*/ 3371994 h 5755341"/>
                  <a:gd name="connsiteX1385" fmla="*/ 6339667 w 9439835"/>
                  <a:gd name="connsiteY1385" fmla="*/ 3231920 h 5755341"/>
                  <a:gd name="connsiteX1386" fmla="*/ 6302763 w 9439835"/>
                  <a:gd name="connsiteY1386" fmla="*/ 3215901 h 5755341"/>
                  <a:gd name="connsiteX1387" fmla="*/ 6308494 w 9439835"/>
                  <a:gd name="connsiteY1387" fmla="*/ 3095536 h 5755341"/>
                  <a:gd name="connsiteX1388" fmla="*/ 6420963 w 9439835"/>
                  <a:gd name="connsiteY1388" fmla="*/ 3164316 h 5755341"/>
                  <a:gd name="connsiteX1389" fmla="*/ 6339667 w 9439835"/>
                  <a:gd name="connsiteY1389" fmla="*/ 3231920 h 5755341"/>
                  <a:gd name="connsiteX1390" fmla="*/ 6511271 w 9439835"/>
                  <a:gd name="connsiteY1390" fmla="*/ 3136103 h 5755341"/>
                  <a:gd name="connsiteX1391" fmla="*/ 6483780 w 9439835"/>
                  <a:gd name="connsiteY1391" fmla="*/ 3124338 h 5755341"/>
                  <a:gd name="connsiteX1392" fmla="*/ 6470886 w 9439835"/>
                  <a:gd name="connsiteY1392" fmla="*/ 3014720 h 5755341"/>
                  <a:gd name="connsiteX1393" fmla="*/ 6589086 w 9439835"/>
                  <a:gd name="connsiteY1393" fmla="*/ 3021168 h 5755341"/>
                  <a:gd name="connsiteX1394" fmla="*/ 6592667 w 9439835"/>
                  <a:gd name="connsiteY1394" fmla="*/ 3103561 h 5755341"/>
                  <a:gd name="connsiteX1395" fmla="*/ 6511271 w 9439835"/>
                  <a:gd name="connsiteY1395" fmla="*/ 3136103 h 5755341"/>
                  <a:gd name="connsiteX1396" fmla="*/ 6642936 w 9439835"/>
                  <a:gd name="connsiteY1396" fmla="*/ 3001855 h 5755341"/>
                  <a:gd name="connsiteX1397" fmla="*/ 6601834 w 9439835"/>
                  <a:gd name="connsiteY1397" fmla="*/ 2988421 h 5755341"/>
                  <a:gd name="connsiteX1398" fmla="*/ 6602550 w 9439835"/>
                  <a:gd name="connsiteY1398" fmla="*/ 2862325 h 5755341"/>
                  <a:gd name="connsiteX1399" fmla="*/ 6694245 w 9439835"/>
                  <a:gd name="connsiteY1399" fmla="*/ 2871639 h 5755341"/>
                  <a:gd name="connsiteX1400" fmla="*/ 6683500 w 9439835"/>
                  <a:gd name="connsiteY1400" fmla="*/ 2988421 h 5755341"/>
                  <a:gd name="connsiteX1401" fmla="*/ 6642936 w 9439835"/>
                  <a:gd name="connsiteY1401" fmla="*/ 3001855 h 5755341"/>
                  <a:gd name="connsiteX1402" fmla="*/ 6814647 w 9439835"/>
                  <a:gd name="connsiteY1402" fmla="*/ 2980394 h 5755341"/>
                  <a:gd name="connsiteX1403" fmla="*/ 6773545 w 9439835"/>
                  <a:gd name="connsiteY1403" fmla="*/ 2966961 h 5755341"/>
                  <a:gd name="connsiteX1404" fmla="*/ 6815811 w 9439835"/>
                  <a:gd name="connsiteY1404" fmla="*/ 2830834 h 5755341"/>
                  <a:gd name="connsiteX1405" fmla="*/ 6855211 w 9439835"/>
                  <a:gd name="connsiteY1405" fmla="*/ 2966961 h 5755341"/>
                  <a:gd name="connsiteX1406" fmla="*/ 6814647 w 9439835"/>
                  <a:gd name="connsiteY1406" fmla="*/ 2980394 h 5755341"/>
                  <a:gd name="connsiteX1407" fmla="*/ 7015318 w 9439835"/>
                  <a:gd name="connsiteY1407" fmla="*/ 2914883 h 5755341"/>
                  <a:gd name="connsiteX1408" fmla="*/ 6970299 w 9439835"/>
                  <a:gd name="connsiteY1408" fmla="*/ 2905446 h 5755341"/>
                  <a:gd name="connsiteX1409" fmla="*/ 6935914 w 9439835"/>
                  <a:gd name="connsiteY1409" fmla="*/ 2838099 h 5755341"/>
                  <a:gd name="connsiteX1410" fmla="*/ 7079186 w 9439835"/>
                  <a:gd name="connsiteY1410" fmla="*/ 2819471 h 5755341"/>
                  <a:gd name="connsiteX1411" fmla="*/ 7015318 w 9439835"/>
                  <a:gd name="connsiteY1411" fmla="*/ 2914883 h 5755341"/>
                  <a:gd name="connsiteX1412" fmla="*/ 7190352 w 9439835"/>
                  <a:gd name="connsiteY1412" fmla="*/ 2808799 h 5755341"/>
                  <a:gd name="connsiteX1413" fmla="*/ 7159190 w 9439835"/>
                  <a:gd name="connsiteY1413" fmla="*/ 2798858 h 5755341"/>
                  <a:gd name="connsiteX1414" fmla="*/ 7118357 w 9439835"/>
                  <a:gd name="connsiteY1414" fmla="*/ 2715749 h 5755341"/>
                  <a:gd name="connsiteX1415" fmla="*/ 7195008 w 9439835"/>
                  <a:gd name="connsiteY1415" fmla="*/ 2659149 h 5755341"/>
                  <a:gd name="connsiteX1416" fmla="*/ 7217215 w 9439835"/>
                  <a:gd name="connsiteY1416" fmla="*/ 2803157 h 5755341"/>
                  <a:gd name="connsiteX1417" fmla="*/ 7190352 w 9439835"/>
                  <a:gd name="connsiteY1417" fmla="*/ 2808799 h 5755341"/>
                  <a:gd name="connsiteX1418" fmla="*/ 7386750 w 9439835"/>
                  <a:gd name="connsiteY1418" fmla="*/ 2803254 h 5755341"/>
                  <a:gd name="connsiteX1419" fmla="*/ 7335172 w 9439835"/>
                  <a:gd name="connsiteY1419" fmla="*/ 2781670 h 5755341"/>
                  <a:gd name="connsiteX1420" fmla="*/ 7311532 w 9439835"/>
                  <a:gd name="connsiteY1420" fmla="*/ 2727936 h 5755341"/>
                  <a:gd name="connsiteX1421" fmla="*/ 7383884 w 9439835"/>
                  <a:gd name="connsiteY1421" fmla="*/ 2655574 h 5755341"/>
                  <a:gd name="connsiteX1422" fmla="*/ 7437612 w 9439835"/>
                  <a:gd name="connsiteY1422" fmla="*/ 2679217 h 5755341"/>
                  <a:gd name="connsiteX1423" fmla="*/ 7436179 w 9439835"/>
                  <a:gd name="connsiteY1423" fmla="*/ 2780237 h 5755341"/>
                  <a:gd name="connsiteX1424" fmla="*/ 7386750 w 9439835"/>
                  <a:gd name="connsiteY1424" fmla="*/ 2803254 h 5755341"/>
                  <a:gd name="connsiteX1425" fmla="*/ 7572480 w 9439835"/>
                  <a:gd name="connsiteY1425" fmla="*/ 2735719 h 5755341"/>
                  <a:gd name="connsiteX1426" fmla="*/ 7535520 w 9439835"/>
                  <a:gd name="connsiteY1426" fmla="*/ 2727323 h 5755341"/>
                  <a:gd name="connsiteX1427" fmla="*/ 7523342 w 9439835"/>
                  <a:gd name="connsiteY1427" fmla="*/ 2606242 h 5755341"/>
                  <a:gd name="connsiteX1428" fmla="*/ 7644407 w 9439835"/>
                  <a:gd name="connsiteY1428" fmla="*/ 2658543 h 5755341"/>
                  <a:gd name="connsiteX1429" fmla="*/ 7572480 w 9439835"/>
                  <a:gd name="connsiteY1429" fmla="*/ 2735719 h 5755341"/>
                  <a:gd name="connsiteX1430" fmla="*/ 5007445 w 9439835"/>
                  <a:gd name="connsiteY1430" fmla="*/ 3861893 h 5755341"/>
                  <a:gd name="connsiteX1431" fmla="*/ 4960546 w 9439835"/>
                  <a:gd name="connsiteY1431" fmla="*/ 3840399 h 5755341"/>
                  <a:gd name="connsiteX1432" fmla="*/ 4939771 w 9439835"/>
                  <a:gd name="connsiteY1432" fmla="*/ 3789531 h 5755341"/>
                  <a:gd name="connsiteX1433" fmla="*/ 4946935 w 9439835"/>
                  <a:gd name="connsiteY1433" fmla="*/ 3745827 h 5755341"/>
                  <a:gd name="connsiteX1434" fmla="*/ 5011407 w 9439835"/>
                  <a:gd name="connsiteY1434" fmla="*/ 3710721 h 5755341"/>
                  <a:gd name="connsiteX1435" fmla="*/ 5080178 w 9439835"/>
                  <a:gd name="connsiteY1435" fmla="*/ 3758723 h 5755341"/>
                  <a:gd name="connsiteX1436" fmla="*/ 5007445 w 9439835"/>
                  <a:gd name="connsiteY1436" fmla="*/ 3861893 h 5755341"/>
                  <a:gd name="connsiteX1437" fmla="*/ 5484100 w 9439835"/>
                  <a:gd name="connsiteY1437" fmla="*/ 3772537 h 5755341"/>
                  <a:gd name="connsiteX1438" fmla="*/ 5465687 w 9439835"/>
                  <a:gd name="connsiteY1438" fmla="*/ 3767455 h 5755341"/>
                  <a:gd name="connsiteX1439" fmla="*/ 5426287 w 9439835"/>
                  <a:gd name="connsiteY1439" fmla="*/ 3698675 h 5755341"/>
                  <a:gd name="connsiteX1440" fmla="*/ 5488611 w 9439835"/>
                  <a:gd name="connsiteY1440" fmla="*/ 3627029 h 5755341"/>
                  <a:gd name="connsiteX1441" fmla="*/ 5566694 w 9439835"/>
                  <a:gd name="connsiteY1441" fmla="*/ 3672883 h 5755341"/>
                  <a:gd name="connsiteX1442" fmla="*/ 5548069 w 9439835"/>
                  <a:gd name="connsiteY1442" fmla="*/ 3757424 h 5755341"/>
                  <a:gd name="connsiteX1443" fmla="*/ 5484100 w 9439835"/>
                  <a:gd name="connsiteY1443" fmla="*/ 3772537 h 5755341"/>
                  <a:gd name="connsiteX1444" fmla="*/ 5281945 w 9439835"/>
                  <a:gd name="connsiteY1444" fmla="*/ 3752560 h 5755341"/>
                  <a:gd name="connsiteX1445" fmla="*/ 5246731 w 9439835"/>
                  <a:gd name="connsiteY1445" fmla="*/ 3733093 h 5755341"/>
                  <a:gd name="connsiteX1446" fmla="*/ 5330546 w 9439835"/>
                  <a:gd name="connsiteY1446" fmla="*/ 3614162 h 5755341"/>
                  <a:gd name="connsiteX1447" fmla="*/ 5372811 w 9439835"/>
                  <a:gd name="connsiteY1447" fmla="*/ 3695838 h 5755341"/>
                  <a:gd name="connsiteX1448" fmla="*/ 5281945 w 9439835"/>
                  <a:gd name="connsiteY1448" fmla="*/ 3752560 h 5755341"/>
                  <a:gd name="connsiteX1449" fmla="*/ 2456131 w 9439835"/>
                  <a:gd name="connsiteY1449" fmla="*/ 4103772 h 5755341"/>
                  <a:gd name="connsiteX1450" fmla="*/ 2424970 w 9439835"/>
                  <a:gd name="connsiteY1450" fmla="*/ 4092935 h 5755341"/>
                  <a:gd name="connsiteX1451" fmla="*/ 2388435 w 9439835"/>
                  <a:gd name="connsiteY1451" fmla="*/ 4000513 h 5755341"/>
                  <a:gd name="connsiteX1452" fmla="*/ 2457206 w 9439835"/>
                  <a:gd name="connsiteY1452" fmla="*/ 3953943 h 5755341"/>
                  <a:gd name="connsiteX1453" fmla="*/ 2489442 w 9439835"/>
                  <a:gd name="connsiteY1453" fmla="*/ 4093652 h 5755341"/>
                  <a:gd name="connsiteX1454" fmla="*/ 2456131 w 9439835"/>
                  <a:gd name="connsiteY1454" fmla="*/ 4103772 h 5755341"/>
                  <a:gd name="connsiteX1455" fmla="*/ 1661398 w 9439835"/>
                  <a:gd name="connsiteY1455" fmla="*/ 4152380 h 5755341"/>
                  <a:gd name="connsiteX1456" fmla="*/ 1626486 w 9439835"/>
                  <a:gd name="connsiteY1456" fmla="*/ 4133696 h 5755341"/>
                  <a:gd name="connsiteX1457" fmla="*/ 1677348 w 9439835"/>
                  <a:gd name="connsiteY1457" fmla="*/ 4004018 h 5755341"/>
                  <a:gd name="connsiteX1458" fmla="*/ 1752566 w 9439835"/>
                  <a:gd name="connsiteY1458" fmla="*/ 4097874 h 5755341"/>
                  <a:gd name="connsiteX1459" fmla="*/ 1661398 w 9439835"/>
                  <a:gd name="connsiteY1459" fmla="*/ 4152380 h 5755341"/>
                  <a:gd name="connsiteX1460" fmla="*/ 407045 w 9439835"/>
                  <a:gd name="connsiteY1460" fmla="*/ 4649141 h 5755341"/>
                  <a:gd name="connsiteX1461" fmla="*/ 355825 w 9439835"/>
                  <a:gd name="connsiteY1461" fmla="*/ 4622991 h 5755341"/>
                  <a:gd name="connsiteX1462" fmla="*/ 334334 w 9439835"/>
                  <a:gd name="connsiteY1462" fmla="*/ 4567107 h 5755341"/>
                  <a:gd name="connsiteX1463" fmla="*/ 471876 w 9439835"/>
                  <a:gd name="connsiteY1463" fmla="*/ 4540598 h 5755341"/>
                  <a:gd name="connsiteX1464" fmla="*/ 458265 w 9439835"/>
                  <a:gd name="connsiteY1464" fmla="*/ 4623707 h 5755341"/>
                  <a:gd name="connsiteX1465" fmla="*/ 407045 w 9439835"/>
                  <a:gd name="connsiteY1465" fmla="*/ 4649141 h 5755341"/>
                  <a:gd name="connsiteX1466" fmla="*/ 538109 w 9439835"/>
                  <a:gd name="connsiteY1466" fmla="*/ 4569930 h 5755341"/>
                  <a:gd name="connsiteX1467" fmla="*/ 506410 w 9439835"/>
                  <a:gd name="connsiteY1467" fmla="*/ 4547815 h 5755341"/>
                  <a:gd name="connsiteX1468" fmla="*/ 499582 w 9439835"/>
                  <a:gd name="connsiteY1468" fmla="*/ 4467164 h 5755341"/>
                  <a:gd name="connsiteX1469" fmla="*/ 590292 w 9439835"/>
                  <a:gd name="connsiteY1469" fmla="*/ 4490579 h 5755341"/>
                  <a:gd name="connsiteX1470" fmla="*/ 538109 w 9439835"/>
                  <a:gd name="connsiteY1470" fmla="*/ 4569930 h 5755341"/>
                  <a:gd name="connsiteX1471" fmla="*/ 733802 w 9439835"/>
                  <a:gd name="connsiteY1471" fmla="*/ 4473056 h 5755341"/>
                  <a:gd name="connsiteX1472" fmla="*/ 706429 w 9439835"/>
                  <a:gd name="connsiteY1472" fmla="*/ 4466355 h 5755341"/>
                  <a:gd name="connsiteX1473" fmla="*/ 669178 w 9439835"/>
                  <a:gd name="connsiteY1473" fmla="*/ 4366768 h 5755341"/>
                  <a:gd name="connsiteX1474" fmla="*/ 738665 w 9439835"/>
                  <a:gd name="connsiteY1474" fmla="*/ 4325930 h 5755341"/>
                  <a:gd name="connsiteX1475" fmla="*/ 790960 w 9439835"/>
                  <a:gd name="connsiteY1475" fmla="*/ 4346707 h 5755341"/>
                  <a:gd name="connsiteX1476" fmla="*/ 733802 w 9439835"/>
                  <a:gd name="connsiteY1476" fmla="*/ 4473056 h 5755341"/>
                  <a:gd name="connsiteX1477" fmla="*/ 888190 w 9439835"/>
                  <a:gd name="connsiteY1477" fmla="*/ 4326694 h 5755341"/>
                  <a:gd name="connsiteX1478" fmla="*/ 839477 w 9439835"/>
                  <a:gd name="connsiteY1478" fmla="*/ 4305380 h 5755341"/>
                  <a:gd name="connsiteX1479" fmla="*/ 868132 w 9439835"/>
                  <a:gd name="connsiteY1479" fmla="*/ 4182149 h 5755341"/>
                  <a:gd name="connsiteX1480" fmla="*/ 939052 w 9439835"/>
                  <a:gd name="connsiteY1480" fmla="*/ 4308245 h 5755341"/>
                  <a:gd name="connsiteX1481" fmla="*/ 888190 w 9439835"/>
                  <a:gd name="connsiteY1481" fmla="*/ 4326694 h 5755341"/>
                  <a:gd name="connsiteX1482" fmla="*/ 1133517 w 9439835"/>
                  <a:gd name="connsiteY1482" fmla="*/ 4237988 h 5755341"/>
                  <a:gd name="connsiteX1483" fmla="*/ 1085610 w 9439835"/>
                  <a:gd name="connsiteY1483" fmla="*/ 4226704 h 5755341"/>
                  <a:gd name="connsiteX1484" fmla="*/ 1053374 w 9439835"/>
                  <a:gd name="connsiteY1484" fmla="*/ 4159357 h 5755341"/>
                  <a:gd name="connsiteX1485" fmla="*/ 1142920 w 9439835"/>
                  <a:gd name="connsiteY1485" fmla="*/ 4092726 h 5755341"/>
                  <a:gd name="connsiteX1486" fmla="*/ 1176589 w 9439835"/>
                  <a:gd name="connsiteY1486" fmla="*/ 4222405 h 5755341"/>
                  <a:gd name="connsiteX1487" fmla="*/ 1133517 w 9439835"/>
                  <a:gd name="connsiteY1487" fmla="*/ 4237988 h 5755341"/>
                  <a:gd name="connsiteX1488" fmla="*/ 1329634 w 9439835"/>
                  <a:gd name="connsiteY1488" fmla="*/ 4183087 h 5755341"/>
                  <a:gd name="connsiteX1489" fmla="*/ 1286652 w 9439835"/>
                  <a:gd name="connsiteY1489" fmla="*/ 4170191 h 5755341"/>
                  <a:gd name="connsiteX1490" fmla="*/ 1368318 w 9439835"/>
                  <a:gd name="connsiteY1490" fmla="*/ 4046960 h 5755341"/>
                  <a:gd name="connsiteX1491" fmla="*/ 1381212 w 9439835"/>
                  <a:gd name="connsiteY1491" fmla="*/ 4158727 h 5755341"/>
                  <a:gd name="connsiteX1492" fmla="*/ 1329634 w 9439835"/>
                  <a:gd name="connsiteY1492" fmla="*/ 4183087 h 5755341"/>
                  <a:gd name="connsiteX1493" fmla="*/ 1514223 w 9439835"/>
                  <a:gd name="connsiteY1493" fmla="*/ 4061474 h 5755341"/>
                  <a:gd name="connsiteX1494" fmla="*/ 1461929 w 9439835"/>
                  <a:gd name="connsiteY1494" fmla="*/ 4040697 h 5755341"/>
                  <a:gd name="connsiteX1495" fmla="*/ 1494165 w 9439835"/>
                  <a:gd name="connsiteY1495" fmla="*/ 3918183 h 5755341"/>
                  <a:gd name="connsiteX1496" fmla="*/ 1579412 w 9439835"/>
                  <a:gd name="connsiteY1496" fmla="*/ 4025652 h 5755341"/>
                  <a:gd name="connsiteX1497" fmla="*/ 1514223 w 9439835"/>
                  <a:gd name="connsiteY1497" fmla="*/ 4061474 h 5755341"/>
                  <a:gd name="connsiteX1498" fmla="*/ 1832061 w 9439835"/>
                  <a:gd name="connsiteY1498" fmla="*/ 4003712 h 5755341"/>
                  <a:gd name="connsiteX1499" fmla="*/ 1791765 w 9439835"/>
                  <a:gd name="connsiteY1499" fmla="*/ 3984905 h 5755341"/>
                  <a:gd name="connsiteX1500" fmla="*/ 1846925 w 9439835"/>
                  <a:gd name="connsiteY1500" fmla="*/ 3853794 h 5755341"/>
                  <a:gd name="connsiteX1501" fmla="*/ 1913547 w 9439835"/>
                  <a:gd name="connsiteY1501" fmla="*/ 3929022 h 5755341"/>
                  <a:gd name="connsiteX1502" fmla="*/ 1877729 w 9439835"/>
                  <a:gd name="connsiteY1502" fmla="*/ 3993503 h 5755341"/>
                  <a:gd name="connsiteX1503" fmla="*/ 1832061 w 9439835"/>
                  <a:gd name="connsiteY1503" fmla="*/ 4003712 h 5755341"/>
                  <a:gd name="connsiteX1504" fmla="*/ 2462077 w 9439835"/>
                  <a:gd name="connsiteY1504" fmla="*/ 3919041 h 5755341"/>
                  <a:gd name="connsiteX1505" fmla="*/ 2408495 w 9439835"/>
                  <a:gd name="connsiteY1505" fmla="*/ 3900492 h 5755341"/>
                  <a:gd name="connsiteX1506" fmla="*/ 2388437 w 9439835"/>
                  <a:gd name="connsiteY1506" fmla="*/ 3815233 h 5755341"/>
                  <a:gd name="connsiteX1507" fmla="*/ 2510935 w 9439835"/>
                  <a:gd name="connsiteY1507" fmla="*/ 3798038 h 5755341"/>
                  <a:gd name="connsiteX1508" fmla="*/ 2462077 w 9439835"/>
                  <a:gd name="connsiteY1508" fmla="*/ 3919041 h 5755341"/>
                  <a:gd name="connsiteX1509" fmla="*/ 2641794 w 9439835"/>
                  <a:gd name="connsiteY1509" fmla="*/ 3918406 h 5755341"/>
                  <a:gd name="connsiteX1510" fmla="*/ 2602394 w 9439835"/>
                  <a:gd name="connsiteY1510" fmla="*/ 3904077 h 5755341"/>
                  <a:gd name="connsiteX1511" fmla="*/ 2642510 w 9439835"/>
                  <a:gd name="connsiteY1511" fmla="*/ 3767950 h 5755341"/>
                  <a:gd name="connsiteX1512" fmla="*/ 2711997 w 9439835"/>
                  <a:gd name="connsiteY1512" fmla="*/ 3870404 h 5755341"/>
                  <a:gd name="connsiteX1513" fmla="*/ 2641794 w 9439835"/>
                  <a:gd name="connsiteY1513" fmla="*/ 3918406 h 5755341"/>
                  <a:gd name="connsiteX1514" fmla="*/ 2017211 w 9439835"/>
                  <a:gd name="connsiteY1514" fmla="*/ 3862171 h 5755341"/>
                  <a:gd name="connsiteX1515" fmla="*/ 1969909 w 9439835"/>
                  <a:gd name="connsiteY1515" fmla="*/ 3840398 h 5755341"/>
                  <a:gd name="connsiteX1516" fmla="*/ 1949135 w 9439835"/>
                  <a:gd name="connsiteY1516" fmla="*/ 3787380 h 5755341"/>
                  <a:gd name="connsiteX1517" fmla="*/ 2089542 w 9439835"/>
                  <a:gd name="connsiteY1517" fmla="*/ 3757289 h 5755341"/>
                  <a:gd name="connsiteX1518" fmla="*/ 2017211 w 9439835"/>
                  <a:gd name="connsiteY1518" fmla="*/ 3862171 h 5755341"/>
                  <a:gd name="connsiteX1519" fmla="*/ 2338113 w 9439835"/>
                  <a:gd name="connsiteY1519" fmla="*/ 3766503 h 5755341"/>
                  <a:gd name="connsiteX1520" fmla="*/ 2298310 w 9439835"/>
                  <a:gd name="connsiteY1520" fmla="*/ 3747405 h 5755341"/>
                  <a:gd name="connsiteX1521" fmla="*/ 2274670 w 9439835"/>
                  <a:gd name="connsiteY1521" fmla="*/ 3692954 h 5755341"/>
                  <a:gd name="connsiteX1522" fmla="*/ 2298310 w 9439835"/>
                  <a:gd name="connsiteY1522" fmla="*/ 3638503 h 5755341"/>
                  <a:gd name="connsiteX1523" fmla="*/ 2421525 w 9439835"/>
                  <a:gd name="connsiteY1523" fmla="*/ 3692954 h 5755341"/>
                  <a:gd name="connsiteX1524" fmla="*/ 2338113 w 9439835"/>
                  <a:gd name="connsiteY1524" fmla="*/ 3766503 h 5755341"/>
                  <a:gd name="connsiteX1525" fmla="*/ 2540018 w 9439835"/>
                  <a:gd name="connsiteY1525" fmla="*/ 3745825 h 5755341"/>
                  <a:gd name="connsiteX1526" fmla="*/ 2510826 w 9439835"/>
                  <a:gd name="connsiteY1526" fmla="*/ 3736691 h 5755341"/>
                  <a:gd name="connsiteX1527" fmla="*/ 2468561 w 9439835"/>
                  <a:gd name="connsiteY1527" fmla="*/ 3680091 h 5755341"/>
                  <a:gd name="connsiteX1528" fmla="*/ 2500797 w 9439835"/>
                  <a:gd name="connsiteY1528" fmla="*/ 3607728 h 5755341"/>
                  <a:gd name="connsiteX1529" fmla="*/ 2543063 w 9439835"/>
                  <a:gd name="connsiteY1529" fmla="*/ 3596265 h 5755341"/>
                  <a:gd name="connsiteX1530" fmla="*/ 2570284 w 9439835"/>
                  <a:gd name="connsiteY1530" fmla="*/ 3738840 h 5755341"/>
                  <a:gd name="connsiteX1531" fmla="*/ 2540018 w 9439835"/>
                  <a:gd name="connsiteY1531" fmla="*/ 3745825 h 5755341"/>
                  <a:gd name="connsiteX1532" fmla="*/ 4284475 w 9439835"/>
                  <a:gd name="connsiteY1532" fmla="*/ 3737988 h 5755341"/>
                  <a:gd name="connsiteX1533" fmla="*/ 4244370 w 9439835"/>
                  <a:gd name="connsiteY1533" fmla="*/ 3718789 h 5755341"/>
                  <a:gd name="connsiteX1534" fmla="*/ 4220730 w 9439835"/>
                  <a:gd name="connsiteY1534" fmla="*/ 3664339 h 5755341"/>
                  <a:gd name="connsiteX1535" fmla="*/ 4244370 w 9439835"/>
                  <a:gd name="connsiteY1535" fmla="*/ 3609888 h 5755341"/>
                  <a:gd name="connsiteX1536" fmla="*/ 4367585 w 9439835"/>
                  <a:gd name="connsiteY1536" fmla="*/ 3664339 h 5755341"/>
                  <a:gd name="connsiteX1537" fmla="*/ 4284475 w 9439835"/>
                  <a:gd name="connsiteY1537" fmla="*/ 3737988 h 5755341"/>
                  <a:gd name="connsiteX1538" fmla="*/ 5120879 w 9439835"/>
                  <a:gd name="connsiteY1538" fmla="*/ 3704601 h 5755341"/>
                  <a:gd name="connsiteX1539" fmla="*/ 5070018 w 9439835"/>
                  <a:gd name="connsiteY1539" fmla="*/ 3685884 h 5755341"/>
                  <a:gd name="connsiteX1540" fmla="*/ 5087927 w 9439835"/>
                  <a:gd name="connsiteY1540" fmla="*/ 3564086 h 5755341"/>
                  <a:gd name="connsiteX1541" fmla="*/ 5169592 w 9439835"/>
                  <a:gd name="connsiteY1541" fmla="*/ 3683018 h 5755341"/>
                  <a:gd name="connsiteX1542" fmla="*/ 5120879 w 9439835"/>
                  <a:gd name="connsiteY1542" fmla="*/ 3704601 h 5755341"/>
                  <a:gd name="connsiteX1543" fmla="*/ 5659814 w 9439835"/>
                  <a:gd name="connsiteY1543" fmla="*/ 3594874 h 5755341"/>
                  <a:gd name="connsiteX1544" fmla="*/ 5633834 w 9439835"/>
                  <a:gd name="connsiteY1544" fmla="*/ 3591482 h 5755341"/>
                  <a:gd name="connsiteX1545" fmla="*/ 5603747 w 9439835"/>
                  <a:gd name="connsiteY1545" fmla="*/ 3569272 h 5755341"/>
                  <a:gd name="connsiteX1546" fmla="*/ 5604463 w 9439835"/>
                  <a:gd name="connsiteY1546" fmla="*/ 3466819 h 5755341"/>
                  <a:gd name="connsiteX1547" fmla="*/ 5723380 w 9439835"/>
                  <a:gd name="connsiteY1547" fmla="*/ 3550644 h 5755341"/>
                  <a:gd name="connsiteX1548" fmla="*/ 5659814 w 9439835"/>
                  <a:gd name="connsiteY1548" fmla="*/ 3594874 h 5755341"/>
                  <a:gd name="connsiteX1549" fmla="*/ 5449671 w 9439835"/>
                  <a:gd name="connsiteY1549" fmla="*/ 3594056 h 5755341"/>
                  <a:gd name="connsiteX1550" fmla="*/ 5414894 w 9439835"/>
                  <a:gd name="connsiteY1550" fmla="*/ 3590049 h 5755341"/>
                  <a:gd name="connsiteX1551" fmla="*/ 5369046 w 9439835"/>
                  <a:gd name="connsiteY1551" fmla="*/ 3523418 h 5755341"/>
                  <a:gd name="connsiteX1552" fmla="*/ 5478650 w 9439835"/>
                  <a:gd name="connsiteY1552" fmla="*/ 3453922 h 5755341"/>
                  <a:gd name="connsiteX1553" fmla="*/ 5519483 w 9439835"/>
                  <a:gd name="connsiteY1553" fmla="*/ 3524135 h 5755341"/>
                  <a:gd name="connsiteX1554" fmla="*/ 5449671 w 9439835"/>
                  <a:gd name="connsiteY1554" fmla="*/ 3594056 h 5755341"/>
                  <a:gd name="connsiteX1555" fmla="*/ 5240355 w 9439835"/>
                  <a:gd name="connsiteY1555" fmla="*/ 3560376 h 5755341"/>
                  <a:gd name="connsiteX1556" fmla="*/ 5212407 w 9439835"/>
                  <a:gd name="connsiteY1556" fmla="*/ 3550694 h 5755341"/>
                  <a:gd name="connsiteX1557" fmla="*/ 5196647 w 9439835"/>
                  <a:gd name="connsiteY1557" fmla="*/ 3437494 h 5755341"/>
                  <a:gd name="connsiteX1558" fmla="*/ 5251090 w 9439835"/>
                  <a:gd name="connsiteY1558" fmla="*/ 3413851 h 5755341"/>
                  <a:gd name="connsiteX1559" fmla="*/ 5305534 w 9439835"/>
                  <a:gd name="connsiteY1559" fmla="*/ 3437494 h 5755341"/>
                  <a:gd name="connsiteX1560" fmla="*/ 5240355 w 9439835"/>
                  <a:gd name="connsiteY1560" fmla="*/ 3560376 h 5755341"/>
                  <a:gd name="connsiteX1561" fmla="*/ 5524089 w 9439835"/>
                  <a:gd name="connsiteY1561" fmla="*/ 3425358 h 5755341"/>
                  <a:gd name="connsiteX1562" fmla="*/ 5475679 w 9439835"/>
                  <a:gd name="connsiteY1562" fmla="*/ 3404032 h 5755341"/>
                  <a:gd name="connsiteX1563" fmla="*/ 5561643 w 9439835"/>
                  <a:gd name="connsiteY1563" fmla="*/ 3284384 h 5755341"/>
                  <a:gd name="connsiteX1564" fmla="*/ 5595312 w 9439835"/>
                  <a:gd name="connsiteY1564" fmla="*/ 3318057 h 5755341"/>
                  <a:gd name="connsiteX1565" fmla="*/ 5524089 w 9439835"/>
                  <a:gd name="connsiteY1565" fmla="*/ 3425358 h 5755341"/>
                  <a:gd name="connsiteX1566" fmla="*/ 5875123 w 9439835"/>
                  <a:gd name="connsiteY1566" fmla="*/ 3387386 h 5755341"/>
                  <a:gd name="connsiteX1567" fmla="*/ 5855624 w 9439835"/>
                  <a:gd name="connsiteY1567" fmla="*/ 3384028 h 5755341"/>
                  <a:gd name="connsiteX1568" fmla="*/ 5816224 w 9439835"/>
                  <a:gd name="connsiteY1568" fmla="*/ 3277276 h 5755341"/>
                  <a:gd name="connsiteX1569" fmla="*/ 5895741 w 9439835"/>
                  <a:gd name="connsiteY1569" fmla="*/ 3240020 h 5755341"/>
                  <a:gd name="connsiteX1570" fmla="*/ 5936573 w 9439835"/>
                  <a:gd name="connsiteY1570" fmla="*/ 3360385 h 5755341"/>
                  <a:gd name="connsiteX1571" fmla="*/ 5875123 w 9439835"/>
                  <a:gd name="connsiteY1571" fmla="*/ 3387386 h 5755341"/>
                  <a:gd name="connsiteX1572" fmla="*/ 4915897 w 9439835"/>
                  <a:gd name="connsiteY1572" fmla="*/ 3667637 h 5755341"/>
                  <a:gd name="connsiteX1573" fmla="*/ 4876128 w 9439835"/>
                  <a:gd name="connsiteY1573" fmla="*/ 3649401 h 5755341"/>
                  <a:gd name="connsiteX1574" fmla="*/ 4890455 w 9439835"/>
                  <a:gd name="connsiteY1574" fmla="*/ 3527604 h 5755341"/>
                  <a:gd name="connsiteX1575" fmla="*/ 4997193 w 9439835"/>
                  <a:gd name="connsiteY1575" fmla="*/ 3597816 h 5755341"/>
                  <a:gd name="connsiteX1576" fmla="*/ 4915897 w 9439835"/>
                  <a:gd name="connsiteY1576" fmla="*/ 3667637 h 5755341"/>
                  <a:gd name="connsiteX1577" fmla="*/ 4734648 w 9439835"/>
                  <a:gd name="connsiteY1577" fmla="*/ 3645305 h 5755341"/>
                  <a:gd name="connsiteX1578" fmla="*/ 4706588 w 9439835"/>
                  <a:gd name="connsiteY1578" fmla="*/ 3639407 h 5755341"/>
                  <a:gd name="connsiteX1579" fmla="*/ 4660740 w 9439835"/>
                  <a:gd name="connsiteY1579" fmla="*/ 3566329 h 5755341"/>
                  <a:gd name="connsiteX1580" fmla="*/ 4781806 w 9439835"/>
                  <a:gd name="connsiteY1580" fmla="*/ 3514744 h 5755341"/>
                  <a:gd name="connsiteX1581" fmla="*/ 4734648 w 9439835"/>
                  <a:gd name="connsiteY1581" fmla="*/ 3645305 h 5755341"/>
                  <a:gd name="connsiteX1582" fmla="*/ 4538219 w 9439835"/>
                  <a:gd name="connsiteY1582" fmla="*/ 3617331 h 5755341"/>
                  <a:gd name="connsiteX1583" fmla="*/ 4501953 w 9439835"/>
                  <a:gd name="connsiteY1583" fmla="*/ 3606494 h 5755341"/>
                  <a:gd name="connsiteX1584" fmla="*/ 4467568 w 9439835"/>
                  <a:gd name="connsiteY1584" fmla="*/ 3539148 h 5755341"/>
                  <a:gd name="connsiteX1585" fmla="*/ 4488343 w 9439835"/>
                  <a:gd name="connsiteY1585" fmla="*/ 3488279 h 5755341"/>
                  <a:gd name="connsiteX1586" fmla="*/ 4610841 w 9439835"/>
                  <a:gd name="connsiteY1586" fmla="*/ 3539148 h 5755341"/>
                  <a:gd name="connsiteX1587" fmla="*/ 4575022 w 9439835"/>
                  <a:gd name="connsiteY1587" fmla="*/ 3607211 h 5755341"/>
                  <a:gd name="connsiteX1588" fmla="*/ 4538219 w 9439835"/>
                  <a:gd name="connsiteY1588" fmla="*/ 3617331 h 5755341"/>
                  <a:gd name="connsiteX1589" fmla="*/ 5067587 w 9439835"/>
                  <a:gd name="connsiteY1589" fmla="*/ 3488921 h 5755341"/>
                  <a:gd name="connsiteX1590" fmla="*/ 5003472 w 9439835"/>
                  <a:gd name="connsiteY1590" fmla="*/ 3468413 h 5755341"/>
                  <a:gd name="connsiteX1591" fmla="*/ 5003472 w 9439835"/>
                  <a:gd name="connsiteY1591" fmla="*/ 3365960 h 5755341"/>
                  <a:gd name="connsiteX1592" fmla="*/ 5126687 w 9439835"/>
                  <a:gd name="connsiteY1592" fmla="*/ 3396767 h 5755341"/>
                  <a:gd name="connsiteX1593" fmla="*/ 5123105 w 9439835"/>
                  <a:gd name="connsiteY1593" fmla="*/ 3449785 h 5755341"/>
                  <a:gd name="connsiteX1594" fmla="*/ 5067587 w 9439835"/>
                  <a:gd name="connsiteY1594" fmla="*/ 3488921 h 5755341"/>
                  <a:gd name="connsiteX1595" fmla="*/ 2731186 w 9439835"/>
                  <a:gd name="connsiteY1595" fmla="*/ 3709629 h 5755341"/>
                  <a:gd name="connsiteX1596" fmla="*/ 2703270 w 9439835"/>
                  <a:gd name="connsiteY1596" fmla="*/ 3698054 h 5755341"/>
                  <a:gd name="connsiteX1597" fmla="*/ 2692525 w 9439835"/>
                  <a:gd name="connsiteY1597" fmla="*/ 3587720 h 5755341"/>
                  <a:gd name="connsiteX1598" fmla="*/ 2746968 w 9439835"/>
                  <a:gd name="connsiteY1598" fmla="*/ 3564077 h 5755341"/>
                  <a:gd name="connsiteX1599" fmla="*/ 2801412 w 9439835"/>
                  <a:gd name="connsiteY1599" fmla="*/ 3587720 h 5755341"/>
                  <a:gd name="connsiteX1600" fmla="*/ 2813590 w 9439835"/>
                  <a:gd name="connsiteY1600" fmla="*/ 3671546 h 5755341"/>
                  <a:gd name="connsiteX1601" fmla="*/ 2731186 w 9439835"/>
                  <a:gd name="connsiteY1601" fmla="*/ 3709629 h 5755341"/>
                  <a:gd name="connsiteX1602" fmla="*/ 1672620 w 9439835"/>
                  <a:gd name="connsiteY1602" fmla="*/ 3932085 h 5755341"/>
                  <a:gd name="connsiteX1603" fmla="*/ 1627937 w 9439835"/>
                  <a:gd name="connsiteY1603" fmla="*/ 3922682 h 5755341"/>
                  <a:gd name="connsiteX1604" fmla="*/ 1591403 w 9439835"/>
                  <a:gd name="connsiteY1604" fmla="*/ 3855335 h 5755341"/>
                  <a:gd name="connsiteX1605" fmla="*/ 1616475 w 9439835"/>
                  <a:gd name="connsiteY1605" fmla="*/ 3805900 h 5755341"/>
                  <a:gd name="connsiteX1606" fmla="*/ 1671635 w 9439835"/>
                  <a:gd name="connsiteY1606" fmla="*/ 3784406 h 5755341"/>
                  <a:gd name="connsiteX1607" fmla="*/ 1738257 w 9439835"/>
                  <a:gd name="connsiteY1607" fmla="*/ 3858201 h 5755341"/>
                  <a:gd name="connsiteX1608" fmla="*/ 1714617 w 9439835"/>
                  <a:gd name="connsiteY1608" fmla="*/ 3911935 h 5755341"/>
                  <a:gd name="connsiteX1609" fmla="*/ 1672620 w 9439835"/>
                  <a:gd name="connsiteY1609" fmla="*/ 3932085 h 5755341"/>
                  <a:gd name="connsiteX1610" fmla="*/ 1850891 w 9439835"/>
                  <a:gd name="connsiteY1610" fmla="*/ 3787202 h 5755341"/>
                  <a:gd name="connsiteX1611" fmla="*/ 1816114 w 9439835"/>
                  <a:gd name="connsiteY1611" fmla="*/ 3783195 h 5755341"/>
                  <a:gd name="connsiteX1612" fmla="*/ 1770266 w 9439835"/>
                  <a:gd name="connsiteY1612" fmla="*/ 3716564 h 5755341"/>
                  <a:gd name="connsiteX1613" fmla="*/ 1879870 w 9439835"/>
                  <a:gd name="connsiteY1613" fmla="*/ 3647068 h 5755341"/>
                  <a:gd name="connsiteX1614" fmla="*/ 1920703 w 9439835"/>
                  <a:gd name="connsiteY1614" fmla="*/ 3717281 h 5755341"/>
                  <a:gd name="connsiteX1615" fmla="*/ 1850891 w 9439835"/>
                  <a:gd name="connsiteY1615" fmla="*/ 3787202 h 5755341"/>
                  <a:gd name="connsiteX1616" fmla="*/ 2056477 w 9439835"/>
                  <a:gd name="connsiteY1616" fmla="*/ 3685461 h 5755341"/>
                  <a:gd name="connsiteX1617" fmla="*/ 2031485 w 9439835"/>
                  <a:gd name="connsiteY1617" fmla="*/ 3683764 h 5755341"/>
                  <a:gd name="connsiteX1618" fmla="*/ 1975609 w 9439835"/>
                  <a:gd name="connsiteY1618" fmla="*/ 3593490 h 5755341"/>
                  <a:gd name="connsiteX1619" fmla="*/ 2100256 w 9439835"/>
                  <a:gd name="connsiteY1619" fmla="*/ 3559817 h 5755341"/>
                  <a:gd name="connsiteX1620" fmla="*/ 2056477 w 9439835"/>
                  <a:gd name="connsiteY1620" fmla="*/ 3685461 h 5755341"/>
                  <a:gd name="connsiteX1621" fmla="*/ 2238719 w 9439835"/>
                  <a:gd name="connsiteY1621" fmla="*/ 3610266 h 5755341"/>
                  <a:gd name="connsiteX1622" fmla="*/ 2202453 w 9439835"/>
                  <a:gd name="connsiteY1622" fmla="*/ 3597191 h 5755341"/>
                  <a:gd name="connsiteX1623" fmla="*/ 2168067 w 9439835"/>
                  <a:gd name="connsiteY1623" fmla="*/ 3514798 h 5755341"/>
                  <a:gd name="connsiteX1624" fmla="*/ 2244002 w 9439835"/>
                  <a:gd name="connsiteY1624" fmla="*/ 3460348 h 5755341"/>
                  <a:gd name="connsiteX1625" fmla="*/ 2273373 w 9439835"/>
                  <a:gd name="connsiteY1625" fmla="*/ 3602923 h 5755341"/>
                  <a:gd name="connsiteX1626" fmla="*/ 2238719 w 9439835"/>
                  <a:gd name="connsiteY1626" fmla="*/ 3610266 h 5755341"/>
                  <a:gd name="connsiteX1627" fmla="*/ 2446474 w 9439835"/>
                  <a:gd name="connsiteY1627" fmla="*/ 3539267 h 5755341"/>
                  <a:gd name="connsiteX1628" fmla="*/ 2395612 w 9439835"/>
                  <a:gd name="connsiteY1628" fmla="*/ 3514908 h 5755341"/>
                  <a:gd name="connsiteX1629" fmla="*/ 2371255 w 9439835"/>
                  <a:gd name="connsiteY1629" fmla="*/ 3464039 h 5755341"/>
                  <a:gd name="connsiteX1630" fmla="*/ 2395612 w 9439835"/>
                  <a:gd name="connsiteY1630" fmla="*/ 3413171 h 5755341"/>
                  <a:gd name="connsiteX1631" fmla="*/ 2446474 w 9439835"/>
                  <a:gd name="connsiteY1631" fmla="*/ 3388811 h 5755341"/>
                  <a:gd name="connsiteX1632" fmla="*/ 2497335 w 9439835"/>
                  <a:gd name="connsiteY1632" fmla="*/ 3413171 h 5755341"/>
                  <a:gd name="connsiteX1633" fmla="*/ 2521692 w 9439835"/>
                  <a:gd name="connsiteY1633" fmla="*/ 3464039 h 5755341"/>
                  <a:gd name="connsiteX1634" fmla="*/ 2497335 w 9439835"/>
                  <a:gd name="connsiteY1634" fmla="*/ 3514908 h 5755341"/>
                  <a:gd name="connsiteX1635" fmla="*/ 2446474 w 9439835"/>
                  <a:gd name="connsiteY1635" fmla="*/ 3539267 h 5755341"/>
                  <a:gd name="connsiteX1636" fmla="*/ 4840561 w 9439835"/>
                  <a:gd name="connsiteY1636" fmla="*/ 3457251 h 5755341"/>
                  <a:gd name="connsiteX1637" fmla="*/ 4813188 w 9439835"/>
                  <a:gd name="connsiteY1637" fmla="*/ 3450550 h 5755341"/>
                  <a:gd name="connsiteX1638" fmla="*/ 4775937 w 9439835"/>
                  <a:gd name="connsiteY1638" fmla="*/ 3350963 h 5755341"/>
                  <a:gd name="connsiteX1639" fmla="*/ 4845424 w 9439835"/>
                  <a:gd name="connsiteY1639" fmla="*/ 3310125 h 5755341"/>
                  <a:gd name="connsiteX1640" fmla="*/ 4897719 w 9439835"/>
                  <a:gd name="connsiteY1640" fmla="*/ 3330902 h 5755341"/>
                  <a:gd name="connsiteX1641" fmla="*/ 4840561 w 9439835"/>
                  <a:gd name="connsiteY1641" fmla="*/ 3457251 h 5755341"/>
                  <a:gd name="connsiteX1642" fmla="*/ 4621290 w 9439835"/>
                  <a:gd name="connsiteY1642" fmla="*/ 3445262 h 5755341"/>
                  <a:gd name="connsiteX1643" fmla="*/ 4586367 w 9439835"/>
                  <a:gd name="connsiteY1643" fmla="*/ 3431224 h 5755341"/>
                  <a:gd name="connsiteX1644" fmla="*/ 4559145 w 9439835"/>
                  <a:gd name="connsiteY1644" fmla="*/ 3355280 h 5755341"/>
                  <a:gd name="connsiteX1645" fmla="*/ 4617887 w 9439835"/>
                  <a:gd name="connsiteY1645" fmla="*/ 3299397 h 5755341"/>
                  <a:gd name="connsiteX1646" fmla="*/ 4706716 w 9439835"/>
                  <a:gd name="connsiteY1646" fmla="*/ 3388237 h 5755341"/>
                  <a:gd name="connsiteX1647" fmla="*/ 4621290 w 9439835"/>
                  <a:gd name="connsiteY1647" fmla="*/ 3445262 h 5755341"/>
                  <a:gd name="connsiteX1648" fmla="*/ 4979931 w 9439835"/>
                  <a:gd name="connsiteY1648" fmla="*/ 3303198 h 5755341"/>
                  <a:gd name="connsiteX1649" fmla="*/ 4935516 w 9439835"/>
                  <a:gd name="connsiteY1649" fmla="*/ 3290302 h 5755341"/>
                  <a:gd name="connsiteX1650" fmla="*/ 4924054 w 9439835"/>
                  <a:gd name="connsiteY1650" fmla="*/ 3181401 h 5755341"/>
                  <a:gd name="connsiteX1651" fmla="*/ 5018614 w 9439835"/>
                  <a:gd name="connsiteY1651" fmla="*/ 3168505 h 5755341"/>
                  <a:gd name="connsiteX1652" fmla="*/ 4979931 w 9439835"/>
                  <a:gd name="connsiteY1652" fmla="*/ 3303198 h 5755341"/>
                  <a:gd name="connsiteX1653" fmla="*/ 5957870 w 9439835"/>
                  <a:gd name="connsiteY1653" fmla="*/ 3239979 h 5755341"/>
                  <a:gd name="connsiteX1654" fmla="*/ 5909963 w 9439835"/>
                  <a:gd name="connsiteY1654" fmla="*/ 3216605 h 5755341"/>
                  <a:gd name="connsiteX1655" fmla="*/ 5994493 w 9439835"/>
                  <a:gd name="connsiteY1655" fmla="*/ 3098389 h 5755341"/>
                  <a:gd name="connsiteX1656" fmla="*/ 6011686 w 9439835"/>
                  <a:gd name="connsiteY1656" fmla="*/ 3220903 h 5755341"/>
                  <a:gd name="connsiteX1657" fmla="*/ 5957870 w 9439835"/>
                  <a:gd name="connsiteY1657" fmla="*/ 3239979 h 5755341"/>
                  <a:gd name="connsiteX1658" fmla="*/ 6144524 w 9439835"/>
                  <a:gd name="connsiteY1658" fmla="*/ 3223615 h 5755341"/>
                  <a:gd name="connsiteX1659" fmla="*/ 6116049 w 9439835"/>
                  <a:gd name="connsiteY1659" fmla="*/ 3214481 h 5755341"/>
                  <a:gd name="connsiteX1660" fmla="*/ 6141838 w 9439835"/>
                  <a:gd name="connsiteY1660" fmla="*/ 3074055 h 5755341"/>
                  <a:gd name="connsiteX1661" fmla="*/ 6185536 w 9439835"/>
                  <a:gd name="connsiteY1661" fmla="*/ 3081220 h 5755341"/>
                  <a:gd name="connsiteX1662" fmla="*/ 6220638 w 9439835"/>
                  <a:gd name="connsiteY1662" fmla="*/ 3145701 h 5755341"/>
                  <a:gd name="connsiteX1663" fmla="*/ 6174074 w 9439835"/>
                  <a:gd name="connsiteY1663" fmla="*/ 3214481 h 5755341"/>
                  <a:gd name="connsiteX1664" fmla="*/ 6144524 w 9439835"/>
                  <a:gd name="connsiteY1664" fmla="*/ 3223615 h 5755341"/>
                  <a:gd name="connsiteX1665" fmla="*/ 5619912 w 9439835"/>
                  <a:gd name="connsiteY1665" fmla="*/ 3230858 h 5755341"/>
                  <a:gd name="connsiteX1666" fmla="*/ 5579438 w 9439835"/>
                  <a:gd name="connsiteY1666" fmla="*/ 3218051 h 5755341"/>
                  <a:gd name="connsiteX1667" fmla="*/ 5619554 w 9439835"/>
                  <a:gd name="connsiteY1667" fmla="*/ 3081208 h 5755341"/>
                  <a:gd name="connsiteX1668" fmla="*/ 5660387 w 9439835"/>
                  <a:gd name="connsiteY1668" fmla="*/ 3217335 h 5755341"/>
                  <a:gd name="connsiteX1669" fmla="*/ 5619912 w 9439835"/>
                  <a:gd name="connsiteY1669" fmla="*/ 3230858 h 5755341"/>
                  <a:gd name="connsiteX1670" fmla="*/ 5237409 w 9439835"/>
                  <a:gd name="connsiteY1670" fmla="*/ 3188294 h 5755341"/>
                  <a:gd name="connsiteX1671" fmla="*/ 5195233 w 9439835"/>
                  <a:gd name="connsiteY1671" fmla="*/ 3180861 h 5755341"/>
                  <a:gd name="connsiteX1672" fmla="*/ 5161563 w 9439835"/>
                  <a:gd name="connsiteY1672" fmla="*/ 3111364 h 5755341"/>
                  <a:gd name="connsiteX1673" fmla="*/ 5249676 w 9439835"/>
                  <a:gd name="connsiteY1673" fmla="*/ 3041152 h 5755341"/>
                  <a:gd name="connsiteX1674" fmla="*/ 5279047 w 9439835"/>
                  <a:gd name="connsiteY1674" fmla="*/ 3177995 h 5755341"/>
                  <a:gd name="connsiteX1675" fmla="*/ 5237409 w 9439835"/>
                  <a:gd name="connsiteY1675" fmla="*/ 3188294 h 5755341"/>
                  <a:gd name="connsiteX1676" fmla="*/ 5437913 w 9439835"/>
                  <a:gd name="connsiteY1676" fmla="*/ 3159412 h 5755341"/>
                  <a:gd name="connsiteX1677" fmla="*/ 5399856 w 9439835"/>
                  <a:gd name="connsiteY1677" fmla="*/ 3145799 h 5755341"/>
                  <a:gd name="connsiteX1678" fmla="*/ 5369769 w 9439835"/>
                  <a:gd name="connsiteY1678" fmla="*/ 3063407 h 5755341"/>
                  <a:gd name="connsiteX1679" fmla="*/ 5512325 w 9439835"/>
                  <a:gd name="connsiteY1679" fmla="*/ 3081318 h 5755341"/>
                  <a:gd name="connsiteX1680" fmla="*/ 5476507 w 9439835"/>
                  <a:gd name="connsiteY1680" fmla="*/ 3149382 h 5755341"/>
                  <a:gd name="connsiteX1681" fmla="*/ 5437913 w 9439835"/>
                  <a:gd name="connsiteY1681" fmla="*/ 3159412 h 5755341"/>
                  <a:gd name="connsiteX1682" fmla="*/ 5989431 w 9439835"/>
                  <a:gd name="connsiteY1682" fmla="*/ 3060514 h 5755341"/>
                  <a:gd name="connsiteX1683" fmla="*/ 5940729 w 9439835"/>
                  <a:gd name="connsiteY1683" fmla="*/ 3039200 h 5755341"/>
                  <a:gd name="connsiteX1684" fmla="*/ 5976547 w 9439835"/>
                  <a:gd name="connsiteY1684" fmla="*/ 2913103 h 5755341"/>
                  <a:gd name="connsiteX1685" fmla="*/ 6059645 w 9439835"/>
                  <a:gd name="connsiteY1685" fmla="*/ 2952508 h 5755341"/>
                  <a:gd name="connsiteX1686" fmla="*/ 5989431 w 9439835"/>
                  <a:gd name="connsiteY1686" fmla="*/ 3060514 h 5755341"/>
                  <a:gd name="connsiteX1687" fmla="*/ 6357910 w 9439835"/>
                  <a:gd name="connsiteY1687" fmla="*/ 3045669 h 5755341"/>
                  <a:gd name="connsiteX1688" fmla="*/ 6305615 w 9439835"/>
                  <a:gd name="connsiteY1688" fmla="*/ 3024892 h 5755341"/>
                  <a:gd name="connsiteX1689" fmla="*/ 6387281 w 9439835"/>
                  <a:gd name="connsiteY1689" fmla="*/ 2905244 h 5755341"/>
                  <a:gd name="connsiteX1690" fmla="*/ 6357910 w 9439835"/>
                  <a:gd name="connsiteY1690" fmla="*/ 3045669 h 5755341"/>
                  <a:gd name="connsiteX1691" fmla="*/ 6458767 w 9439835"/>
                  <a:gd name="connsiteY1691" fmla="*/ 2919048 h 5755341"/>
                  <a:gd name="connsiteX1692" fmla="*/ 6425098 w 9439835"/>
                  <a:gd name="connsiteY1692" fmla="*/ 2897554 h 5755341"/>
                  <a:gd name="connsiteX1693" fmla="*/ 6476677 w 9439835"/>
                  <a:gd name="connsiteY1693" fmla="*/ 2773607 h 5755341"/>
                  <a:gd name="connsiteX1694" fmla="*/ 6546164 w 9439835"/>
                  <a:gd name="connsiteY1694" fmla="*/ 2819460 h 5755341"/>
                  <a:gd name="connsiteX1695" fmla="*/ 6529687 w 9439835"/>
                  <a:gd name="connsiteY1695" fmla="*/ 2897554 h 5755341"/>
                  <a:gd name="connsiteX1696" fmla="*/ 6458767 w 9439835"/>
                  <a:gd name="connsiteY1696" fmla="*/ 2919048 h 5755341"/>
                  <a:gd name="connsiteX1697" fmla="*/ 6650713 w 9439835"/>
                  <a:gd name="connsiteY1697" fmla="*/ 2815594 h 5755341"/>
                  <a:gd name="connsiteX1698" fmla="*/ 6624028 w 9439835"/>
                  <a:gd name="connsiteY1698" fmla="*/ 2809594 h 5755341"/>
                  <a:gd name="connsiteX1699" fmla="*/ 6598955 w 9439835"/>
                  <a:gd name="connsiteY1699" fmla="*/ 2687080 h 5755341"/>
                  <a:gd name="connsiteX1700" fmla="*/ 6725035 w 9439835"/>
                  <a:gd name="connsiteY1700" fmla="*/ 2722903 h 5755341"/>
                  <a:gd name="connsiteX1701" fmla="*/ 6682770 w 9439835"/>
                  <a:gd name="connsiteY1701" fmla="*/ 2806012 h 5755341"/>
                  <a:gd name="connsiteX1702" fmla="*/ 6650713 w 9439835"/>
                  <a:gd name="connsiteY1702" fmla="*/ 2815594 h 5755341"/>
                  <a:gd name="connsiteX1703" fmla="*/ 6843707 w 9439835"/>
                  <a:gd name="connsiteY1703" fmla="*/ 2794935 h 5755341"/>
                  <a:gd name="connsiteX1704" fmla="*/ 6802874 w 9439835"/>
                  <a:gd name="connsiteY1704" fmla="*/ 2784546 h 5755341"/>
                  <a:gd name="connsiteX1705" fmla="*/ 6791412 w 9439835"/>
                  <a:gd name="connsiteY1705" fmla="*/ 2671346 h 5755341"/>
                  <a:gd name="connsiteX1706" fmla="*/ 6907463 w 9439835"/>
                  <a:gd name="connsiteY1706" fmla="*/ 2682810 h 5755341"/>
                  <a:gd name="connsiteX1707" fmla="*/ 6921790 w 9439835"/>
                  <a:gd name="connsiteY1707" fmla="*/ 2722215 h 5755341"/>
                  <a:gd name="connsiteX1708" fmla="*/ 6886689 w 9439835"/>
                  <a:gd name="connsiteY1708" fmla="*/ 2788129 h 5755341"/>
                  <a:gd name="connsiteX1709" fmla="*/ 6843707 w 9439835"/>
                  <a:gd name="connsiteY1709" fmla="*/ 2794935 h 5755341"/>
                  <a:gd name="connsiteX1710" fmla="*/ 7036993 w 9439835"/>
                  <a:gd name="connsiteY1710" fmla="*/ 2722863 h 5755341"/>
                  <a:gd name="connsiteX1711" fmla="*/ 6970998 w 9439835"/>
                  <a:gd name="connsiteY1711" fmla="*/ 2702981 h 5755341"/>
                  <a:gd name="connsiteX1712" fmla="*/ 6968133 w 9439835"/>
                  <a:gd name="connsiteY1712" fmla="*/ 2603394 h 5755341"/>
                  <a:gd name="connsiteX1713" fmla="*/ 7046933 w 9439835"/>
                  <a:gd name="connsiteY1713" fmla="*/ 2580467 h 5755341"/>
                  <a:gd name="connsiteX1714" fmla="*/ 7090631 w 9439835"/>
                  <a:gd name="connsiteY1714" fmla="*/ 2677189 h 5755341"/>
                  <a:gd name="connsiteX1715" fmla="*/ 7036993 w 9439835"/>
                  <a:gd name="connsiteY1715" fmla="*/ 2722863 h 5755341"/>
                  <a:gd name="connsiteX1716" fmla="*/ 7385056 w 9439835"/>
                  <a:gd name="connsiteY1716" fmla="*/ 2606977 h 5755341"/>
                  <a:gd name="connsiteX1717" fmla="*/ 7338761 w 9439835"/>
                  <a:gd name="connsiteY1717" fmla="*/ 2595693 h 5755341"/>
                  <a:gd name="connsiteX1718" fmla="*/ 7312972 w 9439835"/>
                  <a:gd name="connsiteY1718" fmla="*/ 2499688 h 5755341"/>
                  <a:gd name="connsiteX1719" fmla="*/ 7451230 w 9439835"/>
                  <a:gd name="connsiteY1719" fmla="*/ 2511868 h 5755341"/>
                  <a:gd name="connsiteX1720" fmla="*/ 7427590 w 9439835"/>
                  <a:gd name="connsiteY1720" fmla="*/ 2593544 h 5755341"/>
                  <a:gd name="connsiteX1721" fmla="*/ 7385056 w 9439835"/>
                  <a:gd name="connsiteY1721" fmla="*/ 2606977 h 5755341"/>
                  <a:gd name="connsiteX1722" fmla="*/ 7197911 w 9439835"/>
                  <a:gd name="connsiteY1722" fmla="*/ 2579402 h 5755341"/>
                  <a:gd name="connsiteX1723" fmla="*/ 7169906 w 9439835"/>
                  <a:gd name="connsiteY1723" fmla="*/ 2566360 h 5755341"/>
                  <a:gd name="connsiteX1724" fmla="*/ 7246557 w 9439835"/>
                  <a:gd name="connsiteY1724" fmla="*/ 2438831 h 5755341"/>
                  <a:gd name="connsiteX1725" fmla="*/ 7279510 w 9439835"/>
                  <a:gd name="connsiteY1725" fmla="*/ 2543434 h 5755341"/>
                  <a:gd name="connsiteX1726" fmla="*/ 7197911 w 9439835"/>
                  <a:gd name="connsiteY1726" fmla="*/ 2579402 h 5755341"/>
                  <a:gd name="connsiteX1727" fmla="*/ 7918692 w 9439835"/>
                  <a:gd name="connsiteY1727" fmla="*/ 2436634 h 5755341"/>
                  <a:gd name="connsiteX1728" fmla="*/ 7889679 w 9439835"/>
                  <a:gd name="connsiteY1728" fmla="*/ 2426873 h 5755341"/>
                  <a:gd name="connsiteX1729" fmla="*/ 7856726 w 9439835"/>
                  <a:gd name="connsiteY1729" fmla="*/ 2322987 h 5755341"/>
                  <a:gd name="connsiteX1730" fmla="*/ 7921915 w 9439835"/>
                  <a:gd name="connsiteY1730" fmla="*/ 2287164 h 5755341"/>
                  <a:gd name="connsiteX1731" fmla="*/ 7947705 w 9439835"/>
                  <a:gd name="connsiteY1731" fmla="*/ 2427589 h 5755341"/>
                  <a:gd name="connsiteX1732" fmla="*/ 7918692 w 9439835"/>
                  <a:gd name="connsiteY1732" fmla="*/ 2436634 h 5755341"/>
                  <a:gd name="connsiteX1733" fmla="*/ 6169973 w 9439835"/>
                  <a:gd name="connsiteY1733" fmla="*/ 3038615 h 5755341"/>
                  <a:gd name="connsiteX1734" fmla="*/ 6131760 w 9439835"/>
                  <a:gd name="connsiteY1734" fmla="*/ 3017737 h 5755341"/>
                  <a:gd name="connsiteX1735" fmla="*/ 6146804 w 9439835"/>
                  <a:gd name="connsiteY1735" fmla="*/ 2901671 h 5755341"/>
                  <a:gd name="connsiteX1736" fmla="*/ 6256407 w 9439835"/>
                  <a:gd name="connsiteY1736" fmla="*/ 2967585 h 5755341"/>
                  <a:gd name="connsiteX1737" fmla="*/ 6169973 w 9439835"/>
                  <a:gd name="connsiteY1737" fmla="*/ 3038615 h 5755341"/>
                  <a:gd name="connsiteX1738" fmla="*/ 5778682 w 9439835"/>
                  <a:gd name="connsiteY1738" fmla="*/ 3023114 h 5755341"/>
                  <a:gd name="connsiteX1739" fmla="*/ 5739708 w 9439835"/>
                  <a:gd name="connsiteY1739" fmla="*/ 3012748 h 5755341"/>
                  <a:gd name="connsiteX1740" fmla="*/ 5728246 w 9439835"/>
                  <a:gd name="connsiteY1740" fmla="*/ 2891667 h 5755341"/>
                  <a:gd name="connsiteX1741" fmla="*/ 5783406 w 9439835"/>
                  <a:gd name="connsiteY1741" fmla="*/ 2875905 h 5755341"/>
                  <a:gd name="connsiteX1742" fmla="*/ 5848595 w 9439835"/>
                  <a:gd name="connsiteY1742" fmla="*/ 2947551 h 5755341"/>
                  <a:gd name="connsiteX1743" fmla="*/ 5778682 w 9439835"/>
                  <a:gd name="connsiteY1743" fmla="*/ 3023114 h 5755341"/>
                  <a:gd name="connsiteX1744" fmla="*/ 5929627 w 9439835"/>
                  <a:gd name="connsiteY1744" fmla="*/ 2901973 h 5755341"/>
                  <a:gd name="connsiteX1745" fmla="*/ 5884944 w 9439835"/>
                  <a:gd name="connsiteY1745" fmla="*/ 2892569 h 5755341"/>
                  <a:gd name="connsiteX1746" fmla="*/ 5861304 w 9439835"/>
                  <a:gd name="connsiteY1746" fmla="*/ 2783668 h 5755341"/>
                  <a:gd name="connsiteX1747" fmla="*/ 5971624 w 9439835"/>
                  <a:gd name="connsiteY1747" fmla="*/ 2772921 h 5755341"/>
                  <a:gd name="connsiteX1748" fmla="*/ 5995264 w 9439835"/>
                  <a:gd name="connsiteY1748" fmla="*/ 2827372 h 5755341"/>
                  <a:gd name="connsiteX1749" fmla="*/ 5971624 w 9439835"/>
                  <a:gd name="connsiteY1749" fmla="*/ 2881822 h 5755341"/>
                  <a:gd name="connsiteX1750" fmla="*/ 5929627 w 9439835"/>
                  <a:gd name="connsiteY1750" fmla="*/ 2901973 h 5755341"/>
                  <a:gd name="connsiteX1751" fmla="*/ 6274646 w 9439835"/>
                  <a:gd name="connsiteY1751" fmla="*/ 2858783 h 5755341"/>
                  <a:gd name="connsiteX1752" fmla="*/ 6244827 w 9439835"/>
                  <a:gd name="connsiteY1752" fmla="*/ 2849649 h 5755341"/>
                  <a:gd name="connsiteX1753" fmla="*/ 6206144 w 9439835"/>
                  <a:gd name="connsiteY1753" fmla="*/ 2762957 h 5755341"/>
                  <a:gd name="connsiteX1754" fmla="*/ 6277064 w 9439835"/>
                  <a:gd name="connsiteY1754" fmla="*/ 2709223 h 5755341"/>
                  <a:gd name="connsiteX1755" fmla="*/ 6305002 w 9439835"/>
                  <a:gd name="connsiteY1755" fmla="*/ 2851798 h 5755341"/>
                  <a:gd name="connsiteX1756" fmla="*/ 6274646 w 9439835"/>
                  <a:gd name="connsiteY1756" fmla="*/ 2858783 h 5755341"/>
                  <a:gd name="connsiteX1757" fmla="*/ 6427198 w 9439835"/>
                  <a:gd name="connsiteY1757" fmla="*/ 2744451 h 5755341"/>
                  <a:gd name="connsiteX1758" fmla="*/ 6388615 w 9439835"/>
                  <a:gd name="connsiteY1758" fmla="*/ 2721580 h 5755341"/>
                  <a:gd name="connsiteX1759" fmla="*/ 6363543 w 9439835"/>
                  <a:gd name="connsiteY1759" fmla="*/ 2669279 h 5755341"/>
                  <a:gd name="connsiteX1760" fmla="*/ 6486757 w 9439835"/>
                  <a:gd name="connsiteY1760" fmla="*/ 2615544 h 5755341"/>
                  <a:gd name="connsiteX1761" fmla="*/ 6510397 w 9439835"/>
                  <a:gd name="connsiteY1761" fmla="*/ 2669279 h 5755341"/>
                  <a:gd name="connsiteX1762" fmla="*/ 6443775 w 9439835"/>
                  <a:gd name="connsiteY1762" fmla="*/ 2743074 h 5755341"/>
                  <a:gd name="connsiteX1763" fmla="*/ 6427198 w 9439835"/>
                  <a:gd name="connsiteY1763" fmla="*/ 2744451 h 5755341"/>
                  <a:gd name="connsiteX1764" fmla="*/ 6587534 w 9439835"/>
                  <a:gd name="connsiteY1764" fmla="*/ 2645314 h 5755341"/>
                  <a:gd name="connsiteX1765" fmla="*/ 6543119 w 9439835"/>
                  <a:gd name="connsiteY1765" fmla="*/ 2633850 h 5755341"/>
                  <a:gd name="connsiteX1766" fmla="*/ 6511599 w 9439835"/>
                  <a:gd name="connsiteY1766" fmla="*/ 2557906 h 5755341"/>
                  <a:gd name="connsiteX1767" fmla="*/ 6571774 w 9439835"/>
                  <a:gd name="connsiteY1767" fmla="*/ 2498440 h 5755341"/>
                  <a:gd name="connsiteX1768" fmla="*/ 6592548 w 9439835"/>
                  <a:gd name="connsiteY1768" fmla="*/ 2490559 h 5755341"/>
                  <a:gd name="connsiteX1769" fmla="*/ 6578221 w 9439835"/>
                  <a:gd name="connsiteY1769" fmla="*/ 2464767 h 5755341"/>
                  <a:gd name="connsiteX1770" fmla="*/ 6588250 w 9439835"/>
                  <a:gd name="connsiteY1770" fmla="*/ 2368762 h 5755341"/>
                  <a:gd name="connsiteX1771" fmla="*/ 6624068 w 9439835"/>
                  <a:gd name="connsiteY1771" fmla="*/ 2344402 h 5755341"/>
                  <a:gd name="connsiteX1772" fmla="*/ 6614039 w 9439835"/>
                  <a:gd name="connsiteY1772" fmla="*/ 2316460 h 5755341"/>
                  <a:gd name="connsiteX1773" fmla="*/ 6616188 w 9439835"/>
                  <a:gd name="connsiteY1773" fmla="*/ 2193946 h 5755341"/>
                  <a:gd name="connsiteX1774" fmla="*/ 6697854 w 9439835"/>
                  <a:gd name="connsiteY1774" fmla="*/ 2193946 h 5755341"/>
                  <a:gd name="connsiteX1775" fmla="*/ 6727941 w 9439835"/>
                  <a:gd name="connsiteY1775" fmla="*/ 2276339 h 5755341"/>
                  <a:gd name="connsiteX1776" fmla="*/ 6674214 w 9439835"/>
                  <a:gd name="connsiteY1776" fmla="*/ 2330073 h 5755341"/>
                  <a:gd name="connsiteX1777" fmla="*/ 6689257 w 9439835"/>
                  <a:gd name="connsiteY1777" fmla="*/ 2368045 h 5755341"/>
                  <a:gd name="connsiteX1778" fmla="*/ 6689974 w 9439835"/>
                  <a:gd name="connsiteY1778" fmla="*/ 2470498 h 5755341"/>
                  <a:gd name="connsiteX1779" fmla="*/ 6652007 w 9439835"/>
                  <a:gd name="connsiteY1779" fmla="*/ 2494858 h 5755341"/>
                  <a:gd name="connsiteX1780" fmla="*/ 6642694 w 9439835"/>
                  <a:gd name="connsiteY1780" fmla="*/ 2523516 h 5755341"/>
                  <a:gd name="connsiteX1781" fmla="*/ 6587534 w 9439835"/>
                  <a:gd name="connsiteY1781" fmla="*/ 2645314 h 5755341"/>
                  <a:gd name="connsiteX1782" fmla="*/ 6770311 w 9439835"/>
                  <a:gd name="connsiteY1782" fmla="*/ 2629791 h 5755341"/>
                  <a:gd name="connsiteX1783" fmla="*/ 6742063 w 9439835"/>
                  <a:gd name="connsiteY1783" fmla="*/ 2620017 h 5755341"/>
                  <a:gd name="connsiteX1784" fmla="*/ 6742780 w 9439835"/>
                  <a:gd name="connsiteY1784" fmla="*/ 2496071 h 5755341"/>
                  <a:gd name="connsiteX1785" fmla="*/ 6838056 w 9439835"/>
                  <a:gd name="connsiteY1785" fmla="*/ 2508967 h 5755341"/>
                  <a:gd name="connsiteX1786" fmla="*/ 6770311 w 9439835"/>
                  <a:gd name="connsiteY1786" fmla="*/ 2629791 h 5755341"/>
                  <a:gd name="connsiteX1787" fmla="*/ 7430526 w 9439835"/>
                  <a:gd name="connsiteY1787" fmla="*/ 2398280 h 5755341"/>
                  <a:gd name="connsiteX1788" fmla="*/ 7402446 w 9439835"/>
                  <a:gd name="connsiteY1788" fmla="*/ 2391107 h 5755341"/>
                  <a:gd name="connsiteX1789" fmla="*/ 7362330 w 9439835"/>
                  <a:gd name="connsiteY1789" fmla="*/ 2308715 h 5755341"/>
                  <a:gd name="connsiteX1790" fmla="*/ 7487693 w 9439835"/>
                  <a:gd name="connsiteY1790" fmla="*/ 2272176 h 5755341"/>
                  <a:gd name="connsiteX1791" fmla="*/ 7430526 w 9439835"/>
                  <a:gd name="connsiteY1791" fmla="*/ 2398280 h 5755341"/>
                  <a:gd name="connsiteX1792" fmla="*/ 6094618 w 9439835"/>
                  <a:gd name="connsiteY1792" fmla="*/ 2858695 h 5755341"/>
                  <a:gd name="connsiteX1793" fmla="*/ 6063098 w 9439835"/>
                  <a:gd name="connsiteY1793" fmla="*/ 2846784 h 5755341"/>
                  <a:gd name="connsiteX1794" fmla="*/ 6030145 w 9439835"/>
                  <a:gd name="connsiteY1794" fmla="*/ 2756511 h 5755341"/>
                  <a:gd name="connsiteX1795" fmla="*/ 6170552 w 9439835"/>
                  <a:gd name="connsiteY1795" fmla="*/ 2780871 h 5755341"/>
                  <a:gd name="connsiteX1796" fmla="*/ 6126138 w 9439835"/>
                  <a:gd name="connsiteY1796" fmla="*/ 2851800 h 5755341"/>
                  <a:gd name="connsiteX1797" fmla="*/ 6094618 w 9439835"/>
                  <a:gd name="connsiteY1797" fmla="*/ 2858695 h 5755341"/>
                  <a:gd name="connsiteX1798" fmla="*/ 5593850 w 9439835"/>
                  <a:gd name="connsiteY1798" fmla="*/ 3022969 h 5755341"/>
                  <a:gd name="connsiteX1799" fmla="*/ 5565856 w 9439835"/>
                  <a:gd name="connsiteY1799" fmla="*/ 3017764 h 5755341"/>
                  <a:gd name="connsiteX1800" fmla="*/ 5522874 w 9439835"/>
                  <a:gd name="connsiteY1800" fmla="*/ 2947551 h 5755341"/>
                  <a:gd name="connsiteX1801" fmla="*/ 5546514 w 9439835"/>
                  <a:gd name="connsiteY1801" fmla="*/ 2894533 h 5755341"/>
                  <a:gd name="connsiteX1802" fmla="*/ 5661849 w 9439835"/>
                  <a:gd name="connsiteY1802" fmla="*/ 2983374 h 5755341"/>
                  <a:gd name="connsiteX1803" fmla="*/ 5593850 w 9439835"/>
                  <a:gd name="connsiteY1803" fmla="*/ 3022969 h 5755341"/>
                  <a:gd name="connsiteX1804" fmla="*/ 4408991 w 9439835"/>
                  <a:gd name="connsiteY1804" fmla="*/ 3439115 h 5755341"/>
                  <a:gd name="connsiteX1805" fmla="*/ 4358845 w 9439835"/>
                  <a:gd name="connsiteY1805" fmla="*/ 3419770 h 5755341"/>
                  <a:gd name="connsiteX1806" fmla="*/ 4341653 w 9439835"/>
                  <a:gd name="connsiteY1806" fmla="*/ 3335945 h 5755341"/>
                  <a:gd name="connsiteX1807" fmla="*/ 4464151 w 9439835"/>
                  <a:gd name="connsiteY1807" fmla="*/ 3318750 h 5755341"/>
                  <a:gd name="connsiteX1808" fmla="*/ 4408991 w 9439835"/>
                  <a:gd name="connsiteY1808" fmla="*/ 3439115 h 5755341"/>
                  <a:gd name="connsiteX1809" fmla="*/ 224200 w 9439835"/>
                  <a:gd name="connsiteY1809" fmla="*/ 4612408 h 5755341"/>
                  <a:gd name="connsiteX1810" fmla="*/ 173338 w 9439835"/>
                  <a:gd name="connsiteY1810" fmla="*/ 4583750 h 5755341"/>
                  <a:gd name="connsiteX1811" fmla="*/ 146116 w 9439835"/>
                  <a:gd name="connsiteY1811" fmla="*/ 4538613 h 5755341"/>
                  <a:gd name="connsiteX1812" fmla="*/ 212738 w 9439835"/>
                  <a:gd name="connsiteY1812" fmla="*/ 4465535 h 5755341"/>
                  <a:gd name="connsiteX1813" fmla="*/ 235662 w 9439835"/>
                  <a:gd name="connsiteY1813" fmla="*/ 4433294 h 5755341"/>
                  <a:gd name="connsiteX1814" fmla="*/ 245691 w 9439835"/>
                  <a:gd name="connsiteY1814" fmla="*/ 4345887 h 5755341"/>
                  <a:gd name="connsiteX1815" fmla="*/ 299418 w 9439835"/>
                  <a:gd name="connsiteY1815" fmla="*/ 4322244 h 5755341"/>
                  <a:gd name="connsiteX1816" fmla="*/ 373204 w 9439835"/>
                  <a:gd name="connsiteY1816" fmla="*/ 4388874 h 5755341"/>
                  <a:gd name="connsiteX1817" fmla="*/ 351713 w 9439835"/>
                  <a:gd name="connsiteY1817" fmla="*/ 4444041 h 5755341"/>
                  <a:gd name="connsiteX1818" fmla="*/ 309447 w 9439835"/>
                  <a:gd name="connsiteY1818" fmla="*/ 4469117 h 5755341"/>
                  <a:gd name="connsiteX1819" fmla="*/ 292971 w 9439835"/>
                  <a:gd name="connsiteY1819" fmla="*/ 4498492 h 5755341"/>
                  <a:gd name="connsiteX1820" fmla="*/ 224200 w 9439835"/>
                  <a:gd name="connsiteY1820" fmla="*/ 4612408 h 5755341"/>
                  <a:gd name="connsiteX1821" fmla="*/ 967613 w 9439835"/>
                  <a:gd name="connsiteY1821" fmla="*/ 4125856 h 5755341"/>
                  <a:gd name="connsiteX1822" fmla="*/ 926064 w 9439835"/>
                  <a:gd name="connsiteY1822" fmla="*/ 4116543 h 5755341"/>
                  <a:gd name="connsiteX1823" fmla="*/ 902424 w 9439835"/>
                  <a:gd name="connsiteY1823" fmla="*/ 4090034 h 5755341"/>
                  <a:gd name="connsiteX1824" fmla="*/ 987671 w 9439835"/>
                  <a:gd name="connsiteY1824" fmla="*/ 3982565 h 5755341"/>
                  <a:gd name="connsiteX1825" fmla="*/ 967613 w 9439835"/>
                  <a:gd name="connsiteY1825" fmla="*/ 4125856 h 5755341"/>
                  <a:gd name="connsiteX1826" fmla="*/ 1164720 w 9439835"/>
                  <a:gd name="connsiteY1826" fmla="*/ 4024726 h 5755341"/>
                  <a:gd name="connsiteX1827" fmla="*/ 1135707 w 9439835"/>
                  <a:gd name="connsiteY1827" fmla="*/ 4014964 h 5755341"/>
                  <a:gd name="connsiteX1828" fmla="*/ 1090576 w 9439835"/>
                  <a:gd name="connsiteY1828" fmla="*/ 3945468 h 5755341"/>
                  <a:gd name="connsiteX1829" fmla="*/ 1104904 w 9439835"/>
                  <a:gd name="connsiteY1829" fmla="*/ 3906063 h 5755341"/>
                  <a:gd name="connsiteX1830" fmla="*/ 1241013 w 9439835"/>
                  <a:gd name="connsiteY1830" fmla="*/ 3945468 h 5755341"/>
                  <a:gd name="connsiteX1831" fmla="*/ 1193733 w 9439835"/>
                  <a:gd name="connsiteY1831" fmla="*/ 4015681 h 5755341"/>
                  <a:gd name="connsiteX1832" fmla="*/ 1164720 w 9439835"/>
                  <a:gd name="connsiteY1832" fmla="*/ 4024726 h 5755341"/>
                  <a:gd name="connsiteX1833" fmla="*/ 1357539 w 9439835"/>
                  <a:gd name="connsiteY1833" fmla="*/ 3989226 h 5755341"/>
                  <a:gd name="connsiteX1834" fmla="*/ 1336048 w 9439835"/>
                  <a:gd name="connsiteY1834" fmla="*/ 3984927 h 5755341"/>
                  <a:gd name="connsiteX1835" fmla="*/ 1283753 w 9439835"/>
                  <a:gd name="connsiteY1835" fmla="*/ 3909699 h 5755341"/>
                  <a:gd name="connsiteX1836" fmla="*/ 1404102 w 9439835"/>
                  <a:gd name="connsiteY1836" fmla="*/ 3857398 h 5755341"/>
                  <a:gd name="connsiteX1837" fmla="*/ 1423444 w 9439835"/>
                  <a:gd name="connsiteY1837" fmla="*/ 3942656 h 5755341"/>
                  <a:gd name="connsiteX1838" fmla="*/ 1357539 w 9439835"/>
                  <a:gd name="connsiteY1838" fmla="*/ 3989226 h 5755341"/>
                  <a:gd name="connsiteX1839" fmla="*/ 976608 w 9439835"/>
                  <a:gd name="connsiteY1839" fmla="*/ 3928907 h 5755341"/>
                  <a:gd name="connsiteX1840" fmla="*/ 948969 w 9439835"/>
                  <a:gd name="connsiteY1840" fmla="*/ 3921969 h 5755341"/>
                  <a:gd name="connsiteX1841" fmla="*/ 908136 w 9439835"/>
                  <a:gd name="connsiteY1841" fmla="*/ 3838860 h 5755341"/>
                  <a:gd name="connsiteX1842" fmla="*/ 1034216 w 9439835"/>
                  <a:gd name="connsiteY1842" fmla="*/ 3803037 h 5755341"/>
                  <a:gd name="connsiteX1843" fmla="*/ 976608 w 9439835"/>
                  <a:gd name="connsiteY1843" fmla="*/ 3928907 h 5755341"/>
                  <a:gd name="connsiteX1844" fmla="*/ 1479859 w 9439835"/>
                  <a:gd name="connsiteY1844" fmla="*/ 3823831 h 5755341"/>
                  <a:gd name="connsiteX1845" fmla="*/ 1439754 w 9439835"/>
                  <a:gd name="connsiteY1845" fmla="*/ 3804633 h 5755341"/>
                  <a:gd name="connsiteX1846" fmla="*/ 1416114 w 9439835"/>
                  <a:gd name="connsiteY1846" fmla="*/ 3750182 h 5755341"/>
                  <a:gd name="connsiteX1847" fmla="*/ 1439754 w 9439835"/>
                  <a:gd name="connsiteY1847" fmla="*/ 3695731 h 5755341"/>
                  <a:gd name="connsiteX1848" fmla="*/ 1562969 w 9439835"/>
                  <a:gd name="connsiteY1848" fmla="*/ 3750182 h 5755341"/>
                  <a:gd name="connsiteX1849" fmla="*/ 1479859 w 9439835"/>
                  <a:gd name="connsiteY1849" fmla="*/ 3823831 h 5755341"/>
                  <a:gd name="connsiteX1850" fmla="*/ 1667913 w 9439835"/>
                  <a:gd name="connsiteY1850" fmla="*/ 3725894 h 5755341"/>
                  <a:gd name="connsiteX1851" fmla="*/ 1614331 w 9439835"/>
                  <a:gd name="connsiteY1851" fmla="*/ 3707345 h 5755341"/>
                  <a:gd name="connsiteX1852" fmla="*/ 1594273 w 9439835"/>
                  <a:gd name="connsiteY1852" fmla="*/ 3622087 h 5755341"/>
                  <a:gd name="connsiteX1853" fmla="*/ 1716771 w 9439835"/>
                  <a:gd name="connsiteY1853" fmla="*/ 3604892 h 5755341"/>
                  <a:gd name="connsiteX1854" fmla="*/ 1667913 w 9439835"/>
                  <a:gd name="connsiteY1854" fmla="*/ 3725894 h 5755341"/>
                  <a:gd name="connsiteX1855" fmla="*/ 1288851 w 9439835"/>
                  <a:gd name="connsiteY1855" fmla="*/ 3811637 h 5755341"/>
                  <a:gd name="connsiteX1856" fmla="*/ 1240138 w 9439835"/>
                  <a:gd name="connsiteY1856" fmla="*/ 3790322 h 5755341"/>
                  <a:gd name="connsiteX1857" fmla="*/ 1278821 w 9439835"/>
                  <a:gd name="connsiteY1857" fmla="*/ 3664226 h 5755341"/>
                  <a:gd name="connsiteX1858" fmla="*/ 1339712 w 9439835"/>
                  <a:gd name="connsiteY1858" fmla="*/ 3793188 h 5755341"/>
                  <a:gd name="connsiteX1859" fmla="*/ 1288851 w 9439835"/>
                  <a:gd name="connsiteY1859" fmla="*/ 3811637 h 5755341"/>
                  <a:gd name="connsiteX1860" fmla="*/ 1106776 w 9439835"/>
                  <a:gd name="connsiteY1860" fmla="*/ 3795989 h 5755341"/>
                  <a:gd name="connsiteX1861" fmla="*/ 1061287 w 9439835"/>
                  <a:gd name="connsiteY1861" fmla="*/ 3786048 h 5755341"/>
                  <a:gd name="connsiteX1862" fmla="*/ 1055556 w 9439835"/>
                  <a:gd name="connsiteY1862" fmla="*/ 3664967 h 5755341"/>
                  <a:gd name="connsiteX1863" fmla="*/ 1147967 w 9439835"/>
                  <a:gd name="connsiteY1863" fmla="*/ 3777451 h 5755341"/>
                  <a:gd name="connsiteX1864" fmla="*/ 1106776 w 9439835"/>
                  <a:gd name="connsiteY1864" fmla="*/ 3795989 h 5755341"/>
                  <a:gd name="connsiteX1865" fmla="*/ 1236954 w 9439835"/>
                  <a:gd name="connsiteY1865" fmla="*/ 3625826 h 5755341"/>
                  <a:gd name="connsiteX1866" fmla="*/ 1190055 w 9439835"/>
                  <a:gd name="connsiteY1866" fmla="*/ 3604332 h 5755341"/>
                  <a:gd name="connsiteX1867" fmla="*/ 1169280 w 9439835"/>
                  <a:gd name="connsiteY1867" fmla="*/ 3553464 h 5755341"/>
                  <a:gd name="connsiteX1868" fmla="*/ 1176444 w 9439835"/>
                  <a:gd name="connsiteY1868" fmla="*/ 3509760 h 5755341"/>
                  <a:gd name="connsiteX1869" fmla="*/ 1240916 w 9439835"/>
                  <a:gd name="connsiteY1869" fmla="*/ 3474654 h 5755341"/>
                  <a:gd name="connsiteX1870" fmla="*/ 1309687 w 9439835"/>
                  <a:gd name="connsiteY1870" fmla="*/ 3522656 h 5755341"/>
                  <a:gd name="connsiteX1871" fmla="*/ 1236954 w 9439835"/>
                  <a:gd name="connsiteY1871" fmla="*/ 3625826 h 5755341"/>
                  <a:gd name="connsiteX1872" fmla="*/ 1442141 w 9439835"/>
                  <a:gd name="connsiteY1872" fmla="*/ 3616792 h 5755341"/>
                  <a:gd name="connsiteX1873" fmla="*/ 1415456 w 9439835"/>
                  <a:gd name="connsiteY1873" fmla="*/ 3610792 h 5755341"/>
                  <a:gd name="connsiteX1874" fmla="*/ 1390383 w 9439835"/>
                  <a:gd name="connsiteY1874" fmla="*/ 3488278 h 5755341"/>
                  <a:gd name="connsiteX1875" fmla="*/ 1516463 w 9439835"/>
                  <a:gd name="connsiteY1875" fmla="*/ 3524101 h 5755341"/>
                  <a:gd name="connsiteX1876" fmla="*/ 1474198 w 9439835"/>
                  <a:gd name="connsiteY1876" fmla="*/ 3607210 h 5755341"/>
                  <a:gd name="connsiteX1877" fmla="*/ 1442141 w 9439835"/>
                  <a:gd name="connsiteY1877" fmla="*/ 3616792 h 5755341"/>
                  <a:gd name="connsiteX1878" fmla="*/ 1845482 w 9439835"/>
                  <a:gd name="connsiteY1878" fmla="*/ 3573721 h 5755341"/>
                  <a:gd name="connsiteX1879" fmla="*/ 1823977 w 9439835"/>
                  <a:gd name="connsiteY1879" fmla="*/ 3566438 h 5755341"/>
                  <a:gd name="connsiteX1880" fmla="*/ 1784577 w 9439835"/>
                  <a:gd name="connsiteY1880" fmla="*/ 3497658 h 5755341"/>
                  <a:gd name="connsiteX1881" fmla="*/ 1927850 w 9439835"/>
                  <a:gd name="connsiteY1881" fmla="*/ 3474015 h 5755341"/>
                  <a:gd name="connsiteX1882" fmla="*/ 1845482 w 9439835"/>
                  <a:gd name="connsiteY1882" fmla="*/ 3573721 h 5755341"/>
                  <a:gd name="connsiteX1883" fmla="*/ 2071214 w 9439835"/>
                  <a:gd name="connsiteY1883" fmla="*/ 3495540 h 5755341"/>
                  <a:gd name="connsiteX1884" fmla="*/ 2030740 w 9439835"/>
                  <a:gd name="connsiteY1884" fmla="*/ 3482733 h 5755341"/>
                  <a:gd name="connsiteX1885" fmla="*/ 2072289 w 9439835"/>
                  <a:gd name="connsiteY1885" fmla="*/ 3345890 h 5755341"/>
                  <a:gd name="connsiteX1886" fmla="*/ 2111689 w 9439835"/>
                  <a:gd name="connsiteY1886" fmla="*/ 3482017 h 5755341"/>
                  <a:gd name="connsiteX1887" fmla="*/ 2071214 w 9439835"/>
                  <a:gd name="connsiteY1887" fmla="*/ 3495540 h 5755341"/>
                  <a:gd name="connsiteX1888" fmla="*/ 2281559 w 9439835"/>
                  <a:gd name="connsiteY1888" fmla="*/ 3418729 h 5755341"/>
                  <a:gd name="connsiteX1889" fmla="*/ 2230339 w 9439835"/>
                  <a:gd name="connsiteY1889" fmla="*/ 3392579 h 5755341"/>
                  <a:gd name="connsiteX1890" fmla="*/ 2208848 w 9439835"/>
                  <a:gd name="connsiteY1890" fmla="*/ 3336695 h 5755341"/>
                  <a:gd name="connsiteX1891" fmla="*/ 2346390 w 9439835"/>
                  <a:gd name="connsiteY1891" fmla="*/ 3310186 h 5755341"/>
                  <a:gd name="connsiteX1892" fmla="*/ 2332779 w 9439835"/>
                  <a:gd name="connsiteY1892" fmla="*/ 3393295 h 5755341"/>
                  <a:gd name="connsiteX1893" fmla="*/ 2281559 w 9439835"/>
                  <a:gd name="connsiteY1893" fmla="*/ 3418729 h 5755341"/>
                  <a:gd name="connsiteX1894" fmla="*/ 1637992 w 9439835"/>
                  <a:gd name="connsiteY1894" fmla="*/ 3549905 h 5755341"/>
                  <a:gd name="connsiteX1895" fmla="*/ 1620083 w 9439835"/>
                  <a:gd name="connsiteY1895" fmla="*/ 3545696 h 5755341"/>
                  <a:gd name="connsiteX1896" fmla="*/ 1577101 w 9439835"/>
                  <a:gd name="connsiteY1896" fmla="*/ 3445392 h 5755341"/>
                  <a:gd name="connsiteX1897" fmla="*/ 1647305 w 9439835"/>
                  <a:gd name="connsiteY1897" fmla="*/ 3403121 h 5755341"/>
                  <a:gd name="connsiteX1898" fmla="*/ 1655901 w 9439835"/>
                  <a:gd name="connsiteY1898" fmla="*/ 3549278 h 5755341"/>
                  <a:gd name="connsiteX1899" fmla="*/ 1637992 w 9439835"/>
                  <a:gd name="connsiteY1899" fmla="*/ 3549905 h 5755341"/>
                  <a:gd name="connsiteX1900" fmla="*/ 1012227 w 9439835"/>
                  <a:gd name="connsiteY1900" fmla="*/ 3618547 h 5755341"/>
                  <a:gd name="connsiteX1901" fmla="*/ 968260 w 9439835"/>
                  <a:gd name="connsiteY1901" fmla="*/ 3595744 h 5755341"/>
                  <a:gd name="connsiteX1902" fmla="*/ 1062103 w 9439835"/>
                  <a:gd name="connsiteY1902" fmla="*/ 3483260 h 5755341"/>
                  <a:gd name="connsiteX1903" fmla="*/ 1093623 w 9439835"/>
                  <a:gd name="connsiteY1903" fmla="*/ 3526964 h 5755341"/>
                  <a:gd name="connsiteX1904" fmla="*/ 1012227 w 9439835"/>
                  <a:gd name="connsiteY1904" fmla="*/ 3618547 h 5755341"/>
                  <a:gd name="connsiteX1905" fmla="*/ 1149937 w 9439835"/>
                  <a:gd name="connsiteY1905" fmla="*/ 3474080 h 5755341"/>
                  <a:gd name="connsiteX1906" fmla="*/ 1110660 w 9439835"/>
                  <a:gd name="connsiteY1906" fmla="*/ 3463423 h 5755341"/>
                  <a:gd name="connsiteX1907" fmla="*/ 1098482 w 9439835"/>
                  <a:gd name="connsiteY1907" fmla="*/ 3343058 h 5755341"/>
                  <a:gd name="connsiteX1908" fmla="*/ 1219547 w 9439835"/>
                  <a:gd name="connsiteY1908" fmla="*/ 3397509 h 5755341"/>
                  <a:gd name="connsiteX1909" fmla="*/ 1149937 w 9439835"/>
                  <a:gd name="connsiteY1909" fmla="*/ 3474080 h 5755341"/>
                  <a:gd name="connsiteX1910" fmla="*/ 1525668 w 9439835"/>
                  <a:gd name="connsiteY1910" fmla="*/ 3402813 h 5755341"/>
                  <a:gd name="connsiteX1911" fmla="*/ 1495581 w 9439835"/>
                  <a:gd name="connsiteY1911" fmla="*/ 3392603 h 5755341"/>
                  <a:gd name="connsiteX1912" fmla="*/ 1455464 w 9439835"/>
                  <a:gd name="connsiteY1912" fmla="*/ 3325973 h 5755341"/>
                  <a:gd name="connsiteX1913" fmla="*/ 1575813 w 9439835"/>
                  <a:gd name="connsiteY1913" fmla="*/ 3270805 h 5755341"/>
                  <a:gd name="connsiteX1914" fmla="*/ 1595871 w 9439835"/>
                  <a:gd name="connsiteY1914" fmla="*/ 3356064 h 5755341"/>
                  <a:gd name="connsiteX1915" fmla="*/ 1560053 w 9439835"/>
                  <a:gd name="connsiteY1915" fmla="*/ 3392603 h 5755341"/>
                  <a:gd name="connsiteX1916" fmla="*/ 1525668 w 9439835"/>
                  <a:gd name="connsiteY1916" fmla="*/ 3402813 h 5755341"/>
                  <a:gd name="connsiteX1917" fmla="*/ 1748609 w 9439835"/>
                  <a:gd name="connsiteY1917" fmla="*/ 3379540 h 5755341"/>
                  <a:gd name="connsiteX1918" fmla="*/ 1711649 w 9439835"/>
                  <a:gd name="connsiteY1918" fmla="*/ 3371144 h 5755341"/>
                  <a:gd name="connsiteX1919" fmla="*/ 1699471 w 9439835"/>
                  <a:gd name="connsiteY1919" fmla="*/ 3250063 h 5755341"/>
                  <a:gd name="connsiteX1920" fmla="*/ 1820536 w 9439835"/>
                  <a:gd name="connsiteY1920" fmla="*/ 3302364 h 5755341"/>
                  <a:gd name="connsiteX1921" fmla="*/ 1748609 w 9439835"/>
                  <a:gd name="connsiteY1921" fmla="*/ 3379540 h 5755341"/>
                  <a:gd name="connsiteX1922" fmla="*/ 1933020 w 9439835"/>
                  <a:gd name="connsiteY1922" fmla="*/ 3353338 h 5755341"/>
                  <a:gd name="connsiteX1923" fmla="*/ 1893363 w 9439835"/>
                  <a:gd name="connsiteY1923" fmla="*/ 3335360 h 5755341"/>
                  <a:gd name="connsiteX1924" fmla="*/ 1910556 w 9439835"/>
                  <a:gd name="connsiteY1924" fmla="*/ 3212846 h 5755341"/>
                  <a:gd name="connsiteX1925" fmla="*/ 1994370 w 9439835"/>
                  <a:gd name="connsiteY1925" fmla="*/ 3230041 h 5755341"/>
                  <a:gd name="connsiteX1926" fmla="*/ 2013712 w 9439835"/>
                  <a:gd name="connsiteY1926" fmla="*/ 3280193 h 5755341"/>
                  <a:gd name="connsiteX1927" fmla="*/ 1933020 w 9439835"/>
                  <a:gd name="connsiteY1927" fmla="*/ 3353338 h 5755341"/>
                  <a:gd name="connsiteX1928" fmla="*/ 2142761 w 9439835"/>
                  <a:gd name="connsiteY1928" fmla="*/ 3302394 h 5755341"/>
                  <a:gd name="connsiteX1929" fmla="*/ 2102287 w 9439835"/>
                  <a:gd name="connsiteY1929" fmla="*/ 3289587 h 5755341"/>
                  <a:gd name="connsiteX1930" fmla="*/ 2143836 w 9439835"/>
                  <a:gd name="connsiteY1930" fmla="*/ 3152744 h 5755341"/>
                  <a:gd name="connsiteX1931" fmla="*/ 2183236 w 9439835"/>
                  <a:gd name="connsiteY1931" fmla="*/ 3288871 h 5755341"/>
                  <a:gd name="connsiteX1932" fmla="*/ 2142761 w 9439835"/>
                  <a:gd name="connsiteY1932" fmla="*/ 3302394 h 5755341"/>
                  <a:gd name="connsiteX1933" fmla="*/ 4230395 w 9439835"/>
                  <a:gd name="connsiteY1933" fmla="*/ 3230676 h 5755341"/>
                  <a:gd name="connsiteX1934" fmla="*/ 4186428 w 9439835"/>
                  <a:gd name="connsiteY1934" fmla="*/ 3223781 h 5755341"/>
                  <a:gd name="connsiteX1935" fmla="*/ 4167086 w 9439835"/>
                  <a:gd name="connsiteY1935" fmla="*/ 3115596 h 5755341"/>
                  <a:gd name="connsiteX1936" fmla="*/ 4289585 w 9439835"/>
                  <a:gd name="connsiteY1936" fmla="*/ 3119895 h 5755341"/>
                  <a:gd name="connsiteX1937" fmla="*/ 4271675 w 9439835"/>
                  <a:gd name="connsiteY1937" fmla="*/ 3218765 h 5755341"/>
                  <a:gd name="connsiteX1938" fmla="*/ 4230395 w 9439835"/>
                  <a:gd name="connsiteY1938" fmla="*/ 3230676 h 5755341"/>
                  <a:gd name="connsiteX1939" fmla="*/ 1332232 w 9439835"/>
                  <a:gd name="connsiteY1939" fmla="*/ 3402632 h 5755341"/>
                  <a:gd name="connsiteX1940" fmla="*/ 1288803 w 9439835"/>
                  <a:gd name="connsiteY1940" fmla="*/ 3395467 h 5755341"/>
                  <a:gd name="connsiteX1941" fmla="*/ 1266596 w 9439835"/>
                  <a:gd name="connsiteY1941" fmla="*/ 3290148 h 5755341"/>
                  <a:gd name="connsiteX1942" fmla="*/ 1379781 w 9439835"/>
                  <a:gd name="connsiteY1942" fmla="*/ 3275103 h 5755341"/>
                  <a:gd name="connsiteX1943" fmla="*/ 1374050 w 9439835"/>
                  <a:gd name="connsiteY1943" fmla="*/ 3392602 h 5755341"/>
                  <a:gd name="connsiteX1944" fmla="*/ 1332232 w 9439835"/>
                  <a:gd name="connsiteY1944" fmla="*/ 3402632 h 5755341"/>
                  <a:gd name="connsiteX1945" fmla="*/ 954012 w 9439835"/>
                  <a:gd name="connsiteY1945" fmla="*/ 3424807 h 5755341"/>
                  <a:gd name="connsiteX1946" fmla="*/ 906732 w 9439835"/>
                  <a:gd name="connsiteY1946" fmla="*/ 3399731 h 5755341"/>
                  <a:gd name="connsiteX1947" fmla="*/ 885241 w 9439835"/>
                  <a:gd name="connsiteY1947" fmla="*/ 3344564 h 5755341"/>
                  <a:gd name="connsiteX1948" fmla="*/ 959026 w 9439835"/>
                  <a:gd name="connsiteY1948" fmla="*/ 3277934 h 5755341"/>
                  <a:gd name="connsiteX1949" fmla="*/ 1012754 w 9439835"/>
                  <a:gd name="connsiteY1949" fmla="*/ 3301577 h 5755341"/>
                  <a:gd name="connsiteX1950" fmla="*/ 954012 w 9439835"/>
                  <a:gd name="connsiteY1950" fmla="*/ 3424807 h 5755341"/>
                  <a:gd name="connsiteX1951" fmla="*/ 1155528 w 9439835"/>
                  <a:gd name="connsiteY1951" fmla="*/ 3290410 h 5755341"/>
                  <a:gd name="connsiteX1952" fmla="*/ 1115680 w 9439835"/>
                  <a:gd name="connsiteY1952" fmla="*/ 3286022 h 5755341"/>
                  <a:gd name="connsiteX1953" fmla="*/ 1066968 w 9439835"/>
                  <a:gd name="connsiteY1953" fmla="*/ 3216526 h 5755341"/>
                  <a:gd name="connsiteX1954" fmla="*/ 1140037 w 9439835"/>
                  <a:gd name="connsiteY1954" fmla="*/ 3142731 h 5755341"/>
                  <a:gd name="connsiteX1955" fmla="*/ 1193764 w 9439835"/>
                  <a:gd name="connsiteY1955" fmla="*/ 3267394 h 5755341"/>
                  <a:gd name="connsiteX1956" fmla="*/ 1155528 w 9439835"/>
                  <a:gd name="connsiteY1956" fmla="*/ 3290410 h 5755341"/>
                  <a:gd name="connsiteX1957" fmla="*/ 1445183 w 9439835"/>
                  <a:gd name="connsiteY1957" fmla="*/ 3216194 h 5755341"/>
                  <a:gd name="connsiteX1958" fmla="*/ 1419752 w 9439835"/>
                  <a:gd name="connsiteY1958" fmla="*/ 3209477 h 5755341"/>
                  <a:gd name="connsiteX1959" fmla="*/ 1376770 w 9439835"/>
                  <a:gd name="connsiteY1959" fmla="*/ 3109173 h 5755341"/>
                  <a:gd name="connsiteX1960" fmla="*/ 1443392 w 9439835"/>
                  <a:gd name="connsiteY1960" fmla="*/ 3066902 h 5755341"/>
                  <a:gd name="connsiteX1961" fmla="*/ 1509297 w 9439835"/>
                  <a:gd name="connsiteY1961" fmla="*/ 3102725 h 5755341"/>
                  <a:gd name="connsiteX1962" fmla="*/ 1472763 w 9439835"/>
                  <a:gd name="connsiteY1962" fmla="*/ 3207328 h 5755341"/>
                  <a:gd name="connsiteX1963" fmla="*/ 1445183 w 9439835"/>
                  <a:gd name="connsiteY1963" fmla="*/ 3216194 h 5755341"/>
                  <a:gd name="connsiteX1964" fmla="*/ 1626166 w 9439835"/>
                  <a:gd name="connsiteY1964" fmla="*/ 3206299 h 5755341"/>
                  <a:gd name="connsiteX1965" fmla="*/ 1598599 w 9439835"/>
                  <a:gd name="connsiteY1965" fmla="*/ 3194444 h 5755341"/>
                  <a:gd name="connsiteX1966" fmla="*/ 1572810 w 9439835"/>
                  <a:gd name="connsiteY1966" fmla="*/ 3099872 h 5755341"/>
                  <a:gd name="connsiteX1967" fmla="*/ 1692443 w 9439835"/>
                  <a:gd name="connsiteY1967" fmla="*/ 3080527 h 5755341"/>
                  <a:gd name="connsiteX1968" fmla="*/ 1626166 w 9439835"/>
                  <a:gd name="connsiteY1968" fmla="*/ 3206299 h 5755341"/>
                  <a:gd name="connsiteX1969" fmla="*/ 1835237 w 9439835"/>
                  <a:gd name="connsiteY1969" fmla="*/ 3178791 h 5755341"/>
                  <a:gd name="connsiteX1970" fmla="*/ 1816824 w 9439835"/>
                  <a:gd name="connsiteY1970" fmla="*/ 3173709 h 5755341"/>
                  <a:gd name="connsiteX1971" fmla="*/ 1777424 w 9439835"/>
                  <a:gd name="connsiteY1971" fmla="*/ 3107795 h 5755341"/>
                  <a:gd name="connsiteX1972" fmla="*/ 1865537 w 9439835"/>
                  <a:gd name="connsiteY1972" fmla="*/ 3034000 h 5755341"/>
                  <a:gd name="connsiteX1973" fmla="*/ 1899206 w 9439835"/>
                  <a:gd name="connsiteY1973" fmla="*/ 3163678 h 5755341"/>
                  <a:gd name="connsiteX1974" fmla="*/ 1835237 w 9439835"/>
                  <a:gd name="connsiteY1974" fmla="*/ 3178791 h 5755341"/>
                  <a:gd name="connsiteX1975" fmla="*/ 2058321 w 9439835"/>
                  <a:gd name="connsiteY1975" fmla="*/ 3141747 h 5755341"/>
                  <a:gd name="connsiteX1976" fmla="*/ 2030755 w 9439835"/>
                  <a:gd name="connsiteY1976" fmla="*/ 3135078 h 5755341"/>
                  <a:gd name="connsiteX1977" fmla="*/ 2005682 w 9439835"/>
                  <a:gd name="connsiteY1977" fmla="*/ 3016146 h 5755341"/>
                  <a:gd name="connsiteX1978" fmla="*/ 2108838 w 9439835"/>
                  <a:gd name="connsiteY1978" fmla="*/ 3013997 h 5755341"/>
                  <a:gd name="connsiteX1979" fmla="*/ 2058321 w 9439835"/>
                  <a:gd name="connsiteY1979" fmla="*/ 3141747 h 5755341"/>
                  <a:gd name="connsiteX1980" fmla="*/ 4372388 w 9439835"/>
                  <a:gd name="connsiteY1980" fmla="*/ 2997117 h 5755341"/>
                  <a:gd name="connsiteX1981" fmla="*/ 4327918 w 9439835"/>
                  <a:gd name="connsiteY1981" fmla="*/ 2979374 h 5755341"/>
                  <a:gd name="connsiteX1982" fmla="*/ 4304994 w 9439835"/>
                  <a:gd name="connsiteY1982" fmla="*/ 2930655 h 5755341"/>
                  <a:gd name="connsiteX1983" fmla="*/ 4324336 w 9439835"/>
                  <a:gd name="connsiteY1983" fmla="*/ 2871189 h 5755341"/>
                  <a:gd name="connsiteX1984" fmla="*/ 4347976 w 9439835"/>
                  <a:gd name="connsiteY1984" fmla="*/ 2844680 h 5755341"/>
                  <a:gd name="connsiteX1985" fmla="*/ 4329350 w 9439835"/>
                  <a:gd name="connsiteY1985" fmla="*/ 2825336 h 5755341"/>
                  <a:gd name="connsiteX1986" fmla="*/ 4394539 w 9439835"/>
                  <a:gd name="connsiteY1986" fmla="*/ 2696374 h 5755341"/>
                  <a:gd name="connsiteX1987" fmla="*/ 4423910 w 9439835"/>
                  <a:gd name="connsiteY1987" fmla="*/ 2653386 h 5755341"/>
                  <a:gd name="connsiteX1988" fmla="*/ 4446118 w 9439835"/>
                  <a:gd name="connsiteY1988" fmla="*/ 2614698 h 5755341"/>
                  <a:gd name="connsiteX1989" fmla="*/ 4542827 w 9439835"/>
                  <a:gd name="connsiteY1989" fmla="*/ 2603234 h 5755341"/>
                  <a:gd name="connsiteX1990" fmla="*/ 4561452 w 9439835"/>
                  <a:gd name="connsiteY1990" fmla="*/ 2578158 h 5755341"/>
                  <a:gd name="connsiteX1991" fmla="*/ 4673921 w 9439835"/>
                  <a:gd name="connsiteY1991" fmla="*/ 2522991 h 5755341"/>
                  <a:gd name="connsiteX1992" fmla="*/ 4681085 w 9439835"/>
                  <a:gd name="connsiteY1992" fmla="*/ 2641207 h 5755341"/>
                  <a:gd name="connsiteX1993" fmla="*/ 4629507 w 9439835"/>
                  <a:gd name="connsiteY1993" fmla="*/ 2657685 h 5755341"/>
                  <a:gd name="connsiteX1994" fmla="*/ 4587958 w 9439835"/>
                  <a:gd name="connsiteY1994" fmla="*/ 2649088 h 5755341"/>
                  <a:gd name="connsiteX1995" fmla="*/ 4575063 w 9439835"/>
                  <a:gd name="connsiteY1995" fmla="*/ 2652670 h 5755341"/>
                  <a:gd name="connsiteX1996" fmla="*/ 4485518 w 9439835"/>
                  <a:gd name="connsiteY1996" fmla="*/ 2743660 h 5755341"/>
                  <a:gd name="connsiteX1997" fmla="*/ 4456863 w 9439835"/>
                  <a:gd name="connsiteY1997" fmla="*/ 2741510 h 5755341"/>
                  <a:gd name="connsiteX1998" fmla="*/ 4453281 w 9439835"/>
                  <a:gd name="connsiteY1998" fmla="*/ 2775184 h 5755341"/>
                  <a:gd name="connsiteX1999" fmla="*/ 4429641 w 9439835"/>
                  <a:gd name="connsiteY1999" fmla="*/ 2829634 h 5755341"/>
                  <a:gd name="connsiteX2000" fmla="*/ 4410299 w 9439835"/>
                  <a:gd name="connsiteY2000" fmla="*/ 2850412 h 5755341"/>
                  <a:gd name="connsiteX2001" fmla="*/ 4424627 w 9439835"/>
                  <a:gd name="connsiteY2001" fmla="*/ 2863308 h 5755341"/>
                  <a:gd name="connsiteX2002" fmla="*/ 4446834 w 9439835"/>
                  <a:gd name="connsiteY2002" fmla="*/ 2902713 h 5755341"/>
                  <a:gd name="connsiteX2003" fmla="*/ 4372388 w 9439835"/>
                  <a:gd name="connsiteY2003" fmla="*/ 2997117 h 5755341"/>
                  <a:gd name="connsiteX2004" fmla="*/ 4539918 w 9439835"/>
                  <a:gd name="connsiteY2004" fmla="*/ 2992163 h 5755341"/>
                  <a:gd name="connsiteX2005" fmla="*/ 4512692 w 9439835"/>
                  <a:gd name="connsiteY2005" fmla="*/ 2984136 h 5755341"/>
                  <a:gd name="connsiteX2006" fmla="*/ 4478306 w 9439835"/>
                  <a:gd name="connsiteY2006" fmla="*/ 2948313 h 5755341"/>
                  <a:gd name="connsiteX2007" fmla="*/ 4597222 w 9439835"/>
                  <a:gd name="connsiteY2007" fmla="*/ 2865921 h 5755341"/>
                  <a:gd name="connsiteX2008" fmla="*/ 4539918 w 9439835"/>
                  <a:gd name="connsiteY2008" fmla="*/ 2992163 h 5755341"/>
                  <a:gd name="connsiteX2009" fmla="*/ 5431954 w 9439835"/>
                  <a:gd name="connsiteY2009" fmla="*/ 2938483 h 5755341"/>
                  <a:gd name="connsiteX2010" fmla="*/ 5393270 w 9439835"/>
                  <a:gd name="connsiteY2010" fmla="*/ 2924870 h 5755341"/>
                  <a:gd name="connsiteX2011" fmla="*/ 5434820 w 9439835"/>
                  <a:gd name="connsiteY2011" fmla="*/ 2788027 h 5755341"/>
                  <a:gd name="connsiteX2012" fmla="*/ 5462041 w 9439835"/>
                  <a:gd name="connsiteY2012" fmla="*/ 2785161 h 5755341"/>
                  <a:gd name="connsiteX2013" fmla="*/ 5446998 w 9439835"/>
                  <a:gd name="connsiteY2013" fmla="*/ 2755786 h 5755341"/>
                  <a:gd name="connsiteX2014" fmla="*/ 5491412 w 9439835"/>
                  <a:gd name="connsiteY2014" fmla="*/ 2644019 h 5755341"/>
                  <a:gd name="connsiteX2015" fmla="*/ 5542274 w 9439835"/>
                  <a:gd name="connsiteY2015" fmla="*/ 2649034 h 5755341"/>
                  <a:gd name="connsiteX2016" fmla="*/ 5576659 w 9439835"/>
                  <a:gd name="connsiteY2016" fmla="*/ 2686290 h 5755341"/>
                  <a:gd name="connsiteX2017" fmla="*/ 5612478 w 9439835"/>
                  <a:gd name="connsiteY2017" fmla="*/ 2699186 h 5755341"/>
                  <a:gd name="connsiteX2018" fmla="*/ 5644714 w 9439835"/>
                  <a:gd name="connsiteY2018" fmla="*/ 2680558 h 5755341"/>
                  <a:gd name="connsiteX2019" fmla="*/ 5741423 w 9439835"/>
                  <a:gd name="connsiteY2019" fmla="*/ 2752204 h 5755341"/>
                  <a:gd name="connsiteX2020" fmla="*/ 5706321 w 9439835"/>
                  <a:gd name="connsiteY2020" fmla="*/ 2816685 h 5755341"/>
                  <a:gd name="connsiteX2021" fmla="*/ 5622507 w 9439835"/>
                  <a:gd name="connsiteY2021" fmla="*/ 2813103 h 5755341"/>
                  <a:gd name="connsiteX2022" fmla="*/ 5598150 w 9439835"/>
                  <a:gd name="connsiteY2022" fmla="*/ 2780862 h 5755341"/>
                  <a:gd name="connsiteX2023" fmla="*/ 5557318 w 9439835"/>
                  <a:gd name="connsiteY2023" fmla="*/ 2773698 h 5755341"/>
                  <a:gd name="connsiteX2024" fmla="*/ 5511470 w 9439835"/>
                  <a:gd name="connsiteY2024" fmla="*/ 2788027 h 5755341"/>
                  <a:gd name="connsiteX2025" fmla="*/ 5494994 w 9439835"/>
                  <a:gd name="connsiteY2025" fmla="*/ 2820267 h 5755341"/>
                  <a:gd name="connsiteX2026" fmla="*/ 5498576 w 9439835"/>
                  <a:gd name="connsiteY2026" fmla="*/ 2901943 h 5755341"/>
                  <a:gd name="connsiteX2027" fmla="*/ 5431954 w 9439835"/>
                  <a:gd name="connsiteY2027" fmla="*/ 2938483 h 5755341"/>
                  <a:gd name="connsiteX2028" fmla="*/ 5767903 w 9439835"/>
                  <a:gd name="connsiteY2028" fmla="*/ 2652379 h 5755341"/>
                  <a:gd name="connsiteX2029" fmla="*/ 5727529 w 9439835"/>
                  <a:gd name="connsiteY2029" fmla="*/ 2633595 h 5755341"/>
                  <a:gd name="connsiteX2030" fmla="*/ 5746155 w 9439835"/>
                  <a:gd name="connsiteY2030" fmla="*/ 2511797 h 5755341"/>
                  <a:gd name="connsiteX2031" fmla="*/ 5848595 w 9439835"/>
                  <a:gd name="connsiteY2031" fmla="*/ 2578428 h 5755341"/>
                  <a:gd name="connsiteX2032" fmla="*/ 5767903 w 9439835"/>
                  <a:gd name="connsiteY2032" fmla="*/ 2652379 h 5755341"/>
                  <a:gd name="connsiteX2033" fmla="*/ 5946967 w 9439835"/>
                  <a:gd name="connsiteY2033" fmla="*/ 2594458 h 5755341"/>
                  <a:gd name="connsiteX2034" fmla="*/ 5903537 w 9439835"/>
                  <a:gd name="connsiteY2034" fmla="*/ 2580666 h 5755341"/>
                  <a:gd name="connsiteX2035" fmla="*/ 5970875 w 9439835"/>
                  <a:gd name="connsiteY2035" fmla="*/ 2450988 h 5755341"/>
                  <a:gd name="connsiteX2036" fmla="*/ 5990933 w 9439835"/>
                  <a:gd name="connsiteY2036" fmla="*/ 2583532 h 5755341"/>
                  <a:gd name="connsiteX2037" fmla="*/ 5946967 w 9439835"/>
                  <a:gd name="connsiteY2037" fmla="*/ 2594458 h 5755341"/>
                  <a:gd name="connsiteX2038" fmla="*/ 4664590 w 9439835"/>
                  <a:gd name="connsiteY2038" fmla="*/ 2862950 h 5755341"/>
                  <a:gd name="connsiteX2039" fmla="*/ 4640760 w 9439835"/>
                  <a:gd name="connsiteY2039" fmla="*/ 2856088 h 5755341"/>
                  <a:gd name="connsiteX2040" fmla="*/ 4599927 w 9439835"/>
                  <a:gd name="connsiteY2040" fmla="*/ 2772979 h 5755341"/>
                  <a:gd name="connsiteX2041" fmla="*/ 4675145 w 9439835"/>
                  <a:gd name="connsiteY2041" fmla="*/ 2716379 h 5755341"/>
                  <a:gd name="connsiteX2042" fmla="*/ 4744633 w 9439835"/>
                  <a:gd name="connsiteY2042" fmla="*/ 2781577 h 5755341"/>
                  <a:gd name="connsiteX2043" fmla="*/ 4728156 w 9439835"/>
                  <a:gd name="connsiteY2043" fmla="*/ 2837460 h 5755341"/>
                  <a:gd name="connsiteX2044" fmla="*/ 4664590 w 9439835"/>
                  <a:gd name="connsiteY2044" fmla="*/ 2862950 h 5755341"/>
                  <a:gd name="connsiteX2045" fmla="*/ 5012271 w 9439835"/>
                  <a:gd name="connsiteY2045" fmla="*/ 2848485 h 5755341"/>
                  <a:gd name="connsiteX2046" fmla="*/ 4984898 w 9439835"/>
                  <a:gd name="connsiteY2046" fmla="*/ 2841782 h 5755341"/>
                  <a:gd name="connsiteX2047" fmla="*/ 4942633 w 9439835"/>
                  <a:gd name="connsiteY2047" fmla="*/ 2762972 h 5755341"/>
                  <a:gd name="connsiteX2048" fmla="*/ 5069429 w 9439835"/>
                  <a:gd name="connsiteY2048" fmla="*/ 2722851 h 5755341"/>
                  <a:gd name="connsiteX2049" fmla="*/ 5012271 w 9439835"/>
                  <a:gd name="connsiteY2049" fmla="*/ 2848485 h 5755341"/>
                  <a:gd name="connsiteX2050" fmla="*/ 5246899 w 9439835"/>
                  <a:gd name="connsiteY2050" fmla="*/ 2828469 h 5755341"/>
                  <a:gd name="connsiteX2051" fmla="*/ 5197381 w 9439835"/>
                  <a:gd name="connsiteY2051" fmla="*/ 2815304 h 5755341"/>
                  <a:gd name="connsiteX2052" fmla="*/ 5233199 w 9439835"/>
                  <a:gd name="connsiteY2052" fmla="*/ 2680610 h 5755341"/>
                  <a:gd name="connsiteX2053" fmla="*/ 5301253 w 9439835"/>
                  <a:gd name="connsiteY2053" fmla="*/ 2716433 h 5755341"/>
                  <a:gd name="connsiteX2054" fmla="*/ 5292657 w 9439835"/>
                  <a:gd name="connsiteY2054" fmla="*/ 2802408 h 5755341"/>
                  <a:gd name="connsiteX2055" fmla="*/ 5246899 w 9439835"/>
                  <a:gd name="connsiteY2055" fmla="*/ 2828469 h 5755341"/>
                  <a:gd name="connsiteX2056" fmla="*/ 4824408 w 9439835"/>
                  <a:gd name="connsiteY2056" fmla="*/ 2782331 h 5755341"/>
                  <a:gd name="connsiteX2057" fmla="*/ 4770949 w 9439835"/>
                  <a:gd name="connsiteY2057" fmla="*/ 2756628 h 5755341"/>
                  <a:gd name="connsiteX2058" fmla="*/ 4790291 w 9439835"/>
                  <a:gd name="connsiteY2058" fmla="*/ 2640562 h 5755341"/>
                  <a:gd name="connsiteX2059" fmla="*/ 4876254 w 9439835"/>
                  <a:gd name="connsiteY2059" fmla="*/ 2760210 h 5755341"/>
                  <a:gd name="connsiteX2060" fmla="*/ 4824408 w 9439835"/>
                  <a:gd name="connsiteY2060" fmla="*/ 2782331 h 5755341"/>
                  <a:gd name="connsiteX2061" fmla="*/ 5149690 w 9439835"/>
                  <a:gd name="connsiteY2061" fmla="*/ 2690849 h 5755341"/>
                  <a:gd name="connsiteX2062" fmla="*/ 5107246 w 9439835"/>
                  <a:gd name="connsiteY2062" fmla="*/ 2688700 h 5755341"/>
                  <a:gd name="connsiteX2063" fmla="*/ 5076442 w 9439835"/>
                  <a:gd name="connsiteY2063" fmla="*/ 2662191 h 5755341"/>
                  <a:gd name="connsiteX2064" fmla="*/ 5133035 w 9439835"/>
                  <a:gd name="connsiteY2064" fmla="*/ 2544692 h 5755341"/>
                  <a:gd name="connsiteX2065" fmla="*/ 5188195 w 9439835"/>
                  <a:gd name="connsiteY2065" fmla="*/ 2569768 h 5755341"/>
                  <a:gd name="connsiteX2066" fmla="*/ 5209686 w 9439835"/>
                  <a:gd name="connsiteY2066" fmla="*/ 2624935 h 5755341"/>
                  <a:gd name="connsiteX2067" fmla="*/ 5188911 w 9439835"/>
                  <a:gd name="connsiteY2067" fmla="*/ 2671505 h 5755341"/>
                  <a:gd name="connsiteX2068" fmla="*/ 5149690 w 9439835"/>
                  <a:gd name="connsiteY2068" fmla="*/ 2690849 h 5755341"/>
                  <a:gd name="connsiteX2069" fmla="*/ 5607390 w 9439835"/>
                  <a:gd name="connsiteY2069" fmla="*/ 2630049 h 5755341"/>
                  <a:gd name="connsiteX2070" fmla="*/ 5585899 w 9439835"/>
                  <a:gd name="connsiteY2070" fmla="*/ 2625751 h 5755341"/>
                  <a:gd name="connsiteX2071" fmla="*/ 5533605 w 9439835"/>
                  <a:gd name="connsiteY2071" fmla="*/ 2550523 h 5755341"/>
                  <a:gd name="connsiteX2072" fmla="*/ 5681175 w 9439835"/>
                  <a:gd name="connsiteY2072" fmla="*/ 2541209 h 5755341"/>
                  <a:gd name="connsiteX2073" fmla="*/ 5637477 w 9439835"/>
                  <a:gd name="connsiteY2073" fmla="*/ 2620736 h 5755341"/>
                  <a:gd name="connsiteX2074" fmla="*/ 5607390 w 9439835"/>
                  <a:gd name="connsiteY2074" fmla="*/ 2630049 h 5755341"/>
                  <a:gd name="connsiteX2075" fmla="*/ 5317057 w 9439835"/>
                  <a:gd name="connsiteY2075" fmla="*/ 2615585 h 5755341"/>
                  <a:gd name="connsiteX2076" fmla="*/ 5278239 w 9439835"/>
                  <a:gd name="connsiteY2076" fmla="*/ 2609294 h 5755341"/>
                  <a:gd name="connsiteX2077" fmla="*/ 5247435 w 9439835"/>
                  <a:gd name="connsiteY2077" fmla="*/ 2579203 h 5755341"/>
                  <a:gd name="connsiteX2078" fmla="*/ 5261763 w 9439835"/>
                  <a:gd name="connsiteY2078" fmla="*/ 2486064 h 5755341"/>
                  <a:gd name="connsiteX2079" fmla="*/ 5383544 w 9439835"/>
                  <a:gd name="connsiteY2079" fmla="*/ 2541231 h 5755341"/>
                  <a:gd name="connsiteX2080" fmla="*/ 5317057 w 9439835"/>
                  <a:gd name="connsiteY2080" fmla="*/ 2615585 h 5755341"/>
                  <a:gd name="connsiteX2081" fmla="*/ 5728698 w 9439835"/>
                  <a:gd name="connsiteY2081" fmla="*/ 2473990 h 5755341"/>
                  <a:gd name="connsiteX2082" fmla="*/ 5683164 w 9439835"/>
                  <a:gd name="connsiteY2082" fmla="*/ 2452608 h 5755341"/>
                  <a:gd name="connsiteX2083" fmla="*/ 5735459 w 9439835"/>
                  <a:gd name="connsiteY2083" fmla="*/ 2322930 h 5755341"/>
                  <a:gd name="connsiteX2084" fmla="*/ 5805662 w 9439835"/>
                  <a:gd name="connsiteY2084" fmla="*/ 2376664 h 5755341"/>
                  <a:gd name="connsiteX2085" fmla="*/ 5728698 w 9439835"/>
                  <a:gd name="connsiteY2085" fmla="*/ 2473990 h 5755341"/>
                  <a:gd name="connsiteX2086" fmla="*/ 4944711 w 9439835"/>
                  <a:gd name="connsiteY2086" fmla="*/ 2650473 h 5755341"/>
                  <a:gd name="connsiteX2087" fmla="*/ 4921226 w 9439835"/>
                  <a:gd name="connsiteY2087" fmla="*/ 2645062 h 5755341"/>
                  <a:gd name="connsiteX2088" fmla="*/ 4875378 w 9439835"/>
                  <a:gd name="connsiteY2088" fmla="*/ 2579148 h 5755341"/>
                  <a:gd name="connsiteX2089" fmla="*/ 5015786 w 9439835"/>
                  <a:gd name="connsiteY2089" fmla="*/ 2541893 h 5755341"/>
                  <a:gd name="connsiteX2090" fmla="*/ 4944711 w 9439835"/>
                  <a:gd name="connsiteY2090" fmla="*/ 2650473 h 5755341"/>
                  <a:gd name="connsiteX2091" fmla="*/ 5093429 w 9439835"/>
                  <a:gd name="connsiteY2091" fmla="*/ 2521671 h 5755341"/>
                  <a:gd name="connsiteX2092" fmla="*/ 5061461 w 9439835"/>
                  <a:gd name="connsiteY2092" fmla="*/ 2518447 h 5755341"/>
                  <a:gd name="connsiteX2093" fmla="*/ 5042835 w 9439835"/>
                  <a:gd name="connsiteY2093" fmla="*/ 2383754 h 5755341"/>
                  <a:gd name="connsiteX2094" fmla="*/ 5130232 w 9439835"/>
                  <a:gd name="connsiteY2094" fmla="*/ 2386619 h 5755341"/>
                  <a:gd name="connsiteX2095" fmla="*/ 5125934 w 9439835"/>
                  <a:gd name="connsiteY2095" fmla="*/ 2507700 h 5755341"/>
                  <a:gd name="connsiteX2096" fmla="*/ 5093429 w 9439835"/>
                  <a:gd name="connsiteY2096" fmla="*/ 2521671 h 5755341"/>
                  <a:gd name="connsiteX2097" fmla="*/ 5242514 w 9439835"/>
                  <a:gd name="connsiteY2097" fmla="*/ 2442624 h 5755341"/>
                  <a:gd name="connsiteX2098" fmla="*/ 5188070 w 9439835"/>
                  <a:gd name="connsiteY2098" fmla="*/ 2423280 h 5755341"/>
                  <a:gd name="connsiteX2099" fmla="*/ 5161565 w 9439835"/>
                  <a:gd name="connsiteY2099" fmla="*/ 2375277 h 5755341"/>
                  <a:gd name="connsiteX2100" fmla="*/ 5284779 w 9439835"/>
                  <a:gd name="connsiteY2100" fmla="*/ 2315095 h 5755341"/>
                  <a:gd name="connsiteX2101" fmla="*/ 5308419 w 9439835"/>
                  <a:gd name="connsiteY2101" fmla="*/ 2368829 h 5755341"/>
                  <a:gd name="connsiteX2102" fmla="*/ 5242514 w 9439835"/>
                  <a:gd name="connsiteY2102" fmla="*/ 2442624 h 5755341"/>
                  <a:gd name="connsiteX2103" fmla="*/ 5415647 w 9439835"/>
                  <a:gd name="connsiteY2103" fmla="*/ 2423312 h 5755341"/>
                  <a:gd name="connsiteX2104" fmla="*/ 5364785 w 9439835"/>
                  <a:gd name="connsiteY2104" fmla="*/ 2398953 h 5755341"/>
                  <a:gd name="connsiteX2105" fmla="*/ 5340428 w 9439835"/>
                  <a:gd name="connsiteY2105" fmla="*/ 2348084 h 5755341"/>
                  <a:gd name="connsiteX2106" fmla="*/ 5415647 w 9439835"/>
                  <a:gd name="connsiteY2106" fmla="*/ 2272856 h 5755341"/>
                  <a:gd name="connsiteX2107" fmla="*/ 5490865 w 9439835"/>
                  <a:gd name="connsiteY2107" fmla="*/ 2348084 h 5755341"/>
                  <a:gd name="connsiteX2108" fmla="*/ 5415647 w 9439835"/>
                  <a:gd name="connsiteY2108" fmla="*/ 2423312 h 5755341"/>
                  <a:gd name="connsiteX2109" fmla="*/ 4765650 w 9439835"/>
                  <a:gd name="connsiteY2109" fmla="*/ 2558836 h 5755341"/>
                  <a:gd name="connsiteX2110" fmla="*/ 4725881 w 9439835"/>
                  <a:gd name="connsiteY2110" fmla="*/ 2540600 h 5755341"/>
                  <a:gd name="connsiteX2111" fmla="*/ 4740208 w 9439835"/>
                  <a:gd name="connsiteY2111" fmla="*/ 2418803 h 5755341"/>
                  <a:gd name="connsiteX2112" fmla="*/ 4846946 w 9439835"/>
                  <a:gd name="connsiteY2112" fmla="*/ 2489015 h 5755341"/>
                  <a:gd name="connsiteX2113" fmla="*/ 4765650 w 9439835"/>
                  <a:gd name="connsiteY2113" fmla="*/ 2558836 h 5755341"/>
                  <a:gd name="connsiteX2114" fmla="*/ 4927986 w 9439835"/>
                  <a:gd name="connsiteY2114" fmla="*/ 2443251 h 5755341"/>
                  <a:gd name="connsiteX2115" fmla="*/ 4885452 w 9439835"/>
                  <a:gd name="connsiteY2115" fmla="*/ 2437609 h 5755341"/>
                  <a:gd name="connsiteX2116" fmla="*/ 4839604 w 9439835"/>
                  <a:gd name="connsiteY2116" fmla="*/ 2368113 h 5755341"/>
                  <a:gd name="connsiteX2117" fmla="*/ 4910524 w 9439835"/>
                  <a:gd name="connsiteY2117" fmla="*/ 2294318 h 5755341"/>
                  <a:gd name="connsiteX2118" fmla="*/ 4990041 w 9439835"/>
                  <a:gd name="connsiteY2118" fmla="*/ 2373844 h 5755341"/>
                  <a:gd name="connsiteX2119" fmla="*/ 4965684 w 9439835"/>
                  <a:gd name="connsiteY2119" fmla="*/ 2420414 h 5755341"/>
                  <a:gd name="connsiteX2120" fmla="*/ 4927986 w 9439835"/>
                  <a:gd name="connsiteY2120" fmla="*/ 2443251 h 5755341"/>
                  <a:gd name="connsiteX2121" fmla="*/ 5090969 w 9439835"/>
                  <a:gd name="connsiteY2121" fmla="*/ 2311546 h 5755341"/>
                  <a:gd name="connsiteX2122" fmla="*/ 5064331 w 9439835"/>
                  <a:gd name="connsiteY2122" fmla="*/ 2310997 h 5755341"/>
                  <a:gd name="connsiteX2123" fmla="*/ 5029229 w 9439835"/>
                  <a:gd name="connsiteY2123" fmla="*/ 2287354 h 5755341"/>
                  <a:gd name="connsiteX2124" fmla="*/ 5009171 w 9439835"/>
                  <a:gd name="connsiteY2124" fmla="*/ 2237202 h 5755341"/>
                  <a:gd name="connsiteX2125" fmla="*/ 5133818 w 9439835"/>
                  <a:gd name="connsiteY2125" fmla="*/ 2185617 h 5755341"/>
                  <a:gd name="connsiteX2126" fmla="*/ 5090969 w 9439835"/>
                  <a:gd name="connsiteY2126" fmla="*/ 2311546 h 5755341"/>
                  <a:gd name="connsiteX2127" fmla="*/ 5305291 w 9439835"/>
                  <a:gd name="connsiteY2127" fmla="*/ 2272103 h 5755341"/>
                  <a:gd name="connsiteX2128" fmla="*/ 5276099 w 9439835"/>
                  <a:gd name="connsiteY2128" fmla="*/ 2265207 h 5755341"/>
                  <a:gd name="connsiteX2129" fmla="*/ 5228819 w 9439835"/>
                  <a:gd name="connsiteY2129" fmla="*/ 2210756 h 5755341"/>
                  <a:gd name="connsiteX2130" fmla="*/ 5301172 w 9439835"/>
                  <a:gd name="connsiteY2130" fmla="*/ 2122632 h 5755341"/>
                  <a:gd name="connsiteX2131" fmla="*/ 5365645 w 9439835"/>
                  <a:gd name="connsiteY2131" fmla="*/ 2158455 h 5755341"/>
                  <a:gd name="connsiteX2132" fmla="*/ 5333408 w 9439835"/>
                  <a:gd name="connsiteY2132" fmla="*/ 2262341 h 5755341"/>
                  <a:gd name="connsiteX2133" fmla="*/ 5305291 w 9439835"/>
                  <a:gd name="connsiteY2133" fmla="*/ 2272103 h 5755341"/>
                  <a:gd name="connsiteX2134" fmla="*/ 5525472 w 9439835"/>
                  <a:gd name="connsiteY2134" fmla="*/ 2258152 h 5755341"/>
                  <a:gd name="connsiteX2135" fmla="*/ 5485714 w 9439835"/>
                  <a:gd name="connsiteY2135" fmla="*/ 2250181 h 5755341"/>
                  <a:gd name="connsiteX2136" fmla="*/ 5457776 w 9439835"/>
                  <a:gd name="connsiteY2136" fmla="*/ 2219374 h 5755341"/>
                  <a:gd name="connsiteX2137" fmla="*/ 5533710 w 9439835"/>
                  <a:gd name="connsiteY2137" fmla="*/ 2111189 h 5755341"/>
                  <a:gd name="connsiteX2138" fmla="*/ 5598183 w 9439835"/>
                  <a:gd name="connsiteY2138" fmla="*/ 2180685 h 5755341"/>
                  <a:gd name="connsiteX2139" fmla="*/ 5563081 w 9439835"/>
                  <a:gd name="connsiteY2139" fmla="*/ 2251614 h 5755341"/>
                  <a:gd name="connsiteX2140" fmla="*/ 5525472 w 9439835"/>
                  <a:gd name="connsiteY2140" fmla="*/ 2258152 h 5755341"/>
                  <a:gd name="connsiteX2141" fmla="*/ 5721147 w 9439835"/>
                  <a:gd name="connsiteY2141" fmla="*/ 2187243 h 5755341"/>
                  <a:gd name="connsiteX2142" fmla="*/ 5668853 w 9439835"/>
                  <a:gd name="connsiteY2142" fmla="*/ 2166465 h 5755341"/>
                  <a:gd name="connsiteX2143" fmla="*/ 5697507 w 9439835"/>
                  <a:gd name="connsiteY2143" fmla="*/ 2043951 h 5755341"/>
                  <a:gd name="connsiteX2144" fmla="*/ 5790634 w 9439835"/>
                  <a:gd name="connsiteY2144" fmla="*/ 2146405 h 5755341"/>
                  <a:gd name="connsiteX2145" fmla="*/ 5721147 w 9439835"/>
                  <a:gd name="connsiteY2145" fmla="*/ 2187243 h 5755341"/>
                  <a:gd name="connsiteX2146" fmla="*/ 1265549 w 9439835"/>
                  <a:gd name="connsiteY2146" fmla="*/ 3165246 h 5755341"/>
                  <a:gd name="connsiteX2147" fmla="*/ 1240890 w 9439835"/>
                  <a:gd name="connsiteY2147" fmla="*/ 3162268 h 5755341"/>
                  <a:gd name="connsiteX2148" fmla="*/ 1210803 w 9439835"/>
                  <a:gd name="connsiteY2148" fmla="*/ 3140058 h 5755341"/>
                  <a:gd name="connsiteX2149" fmla="*/ 1211519 w 9439835"/>
                  <a:gd name="connsiteY2149" fmla="*/ 3037605 h 5755341"/>
                  <a:gd name="connsiteX2150" fmla="*/ 1329719 w 9439835"/>
                  <a:gd name="connsiteY2150" fmla="*/ 3120714 h 5755341"/>
                  <a:gd name="connsiteX2151" fmla="*/ 1265549 w 9439835"/>
                  <a:gd name="connsiteY2151" fmla="*/ 3165246 h 5755341"/>
                  <a:gd name="connsiteX2152" fmla="*/ 1372204 w 9439835"/>
                  <a:gd name="connsiteY2152" fmla="*/ 3023228 h 5755341"/>
                  <a:gd name="connsiteX2153" fmla="*/ 1343191 w 9439835"/>
                  <a:gd name="connsiteY2153" fmla="*/ 3013466 h 5755341"/>
                  <a:gd name="connsiteX2154" fmla="*/ 1298060 w 9439835"/>
                  <a:gd name="connsiteY2154" fmla="*/ 2943970 h 5755341"/>
                  <a:gd name="connsiteX2155" fmla="*/ 1312388 w 9439835"/>
                  <a:gd name="connsiteY2155" fmla="*/ 2904565 h 5755341"/>
                  <a:gd name="connsiteX2156" fmla="*/ 1448497 w 9439835"/>
                  <a:gd name="connsiteY2156" fmla="*/ 2943970 h 5755341"/>
                  <a:gd name="connsiteX2157" fmla="*/ 1401217 w 9439835"/>
                  <a:gd name="connsiteY2157" fmla="*/ 3014183 h 5755341"/>
                  <a:gd name="connsiteX2158" fmla="*/ 1372204 w 9439835"/>
                  <a:gd name="connsiteY2158" fmla="*/ 3023228 h 5755341"/>
                  <a:gd name="connsiteX2159" fmla="*/ 1744177 w 9439835"/>
                  <a:gd name="connsiteY2159" fmla="*/ 3014864 h 5755341"/>
                  <a:gd name="connsiteX2160" fmla="*/ 1708795 w 9439835"/>
                  <a:gd name="connsiteY2160" fmla="*/ 3010610 h 5755341"/>
                  <a:gd name="connsiteX2161" fmla="*/ 1662947 w 9439835"/>
                  <a:gd name="connsiteY2161" fmla="*/ 2943980 h 5755341"/>
                  <a:gd name="connsiteX2162" fmla="*/ 1742464 w 9439835"/>
                  <a:gd name="connsiteY2162" fmla="*/ 2866603 h 5755341"/>
                  <a:gd name="connsiteX2163" fmla="*/ 1813384 w 9439835"/>
                  <a:gd name="connsiteY2163" fmla="*/ 2941114 h 5755341"/>
                  <a:gd name="connsiteX2164" fmla="*/ 1744177 w 9439835"/>
                  <a:gd name="connsiteY2164" fmla="*/ 3014864 h 5755341"/>
                  <a:gd name="connsiteX2165" fmla="*/ 1942165 w 9439835"/>
                  <a:gd name="connsiteY2165" fmla="*/ 2981893 h 5755341"/>
                  <a:gd name="connsiteX2166" fmla="*/ 1892647 w 9439835"/>
                  <a:gd name="connsiteY2166" fmla="*/ 2962661 h 5755341"/>
                  <a:gd name="connsiteX2167" fmla="*/ 1873305 w 9439835"/>
                  <a:gd name="connsiteY2167" fmla="*/ 2874537 h 5755341"/>
                  <a:gd name="connsiteX2168" fmla="*/ 1942076 w 9439835"/>
                  <a:gd name="connsiteY2168" fmla="*/ 2830833 h 5755341"/>
                  <a:gd name="connsiteX2169" fmla="*/ 2005832 w 9439835"/>
                  <a:gd name="connsiteY2169" fmla="*/ 2871671 h 5755341"/>
                  <a:gd name="connsiteX2170" fmla="*/ 1942165 w 9439835"/>
                  <a:gd name="connsiteY2170" fmla="*/ 2981893 h 5755341"/>
                  <a:gd name="connsiteX2171" fmla="*/ 4198464 w 9439835"/>
                  <a:gd name="connsiteY2171" fmla="*/ 2916012 h 5755341"/>
                  <a:gd name="connsiteX2172" fmla="*/ 4169989 w 9439835"/>
                  <a:gd name="connsiteY2172" fmla="*/ 2906878 h 5755341"/>
                  <a:gd name="connsiteX2173" fmla="*/ 4195778 w 9439835"/>
                  <a:gd name="connsiteY2173" fmla="*/ 2766452 h 5755341"/>
                  <a:gd name="connsiteX2174" fmla="*/ 4239476 w 9439835"/>
                  <a:gd name="connsiteY2174" fmla="*/ 2773617 h 5755341"/>
                  <a:gd name="connsiteX2175" fmla="*/ 4274578 w 9439835"/>
                  <a:gd name="connsiteY2175" fmla="*/ 2838098 h 5755341"/>
                  <a:gd name="connsiteX2176" fmla="*/ 4228014 w 9439835"/>
                  <a:gd name="connsiteY2176" fmla="*/ 2906878 h 5755341"/>
                  <a:gd name="connsiteX2177" fmla="*/ 4198464 w 9439835"/>
                  <a:gd name="connsiteY2177" fmla="*/ 2916012 h 5755341"/>
                  <a:gd name="connsiteX2178" fmla="*/ 1559300 w 9439835"/>
                  <a:gd name="connsiteY2178" fmla="*/ 3002750 h 5755341"/>
                  <a:gd name="connsiteX2179" fmla="*/ 1508438 w 9439835"/>
                  <a:gd name="connsiteY2179" fmla="*/ 2978391 h 5755341"/>
                  <a:gd name="connsiteX2180" fmla="*/ 1508438 w 9439835"/>
                  <a:gd name="connsiteY2180" fmla="*/ 2876654 h 5755341"/>
                  <a:gd name="connsiteX2181" fmla="*/ 1559300 w 9439835"/>
                  <a:gd name="connsiteY2181" fmla="*/ 2852294 h 5755341"/>
                  <a:gd name="connsiteX2182" fmla="*/ 1634518 w 9439835"/>
                  <a:gd name="connsiteY2182" fmla="*/ 2927522 h 5755341"/>
                  <a:gd name="connsiteX2183" fmla="*/ 1559300 w 9439835"/>
                  <a:gd name="connsiteY2183" fmla="*/ 3002750 h 5755341"/>
                  <a:gd name="connsiteX2184" fmla="*/ 949504 w 9439835"/>
                  <a:gd name="connsiteY2184" fmla="*/ 3231421 h 5755341"/>
                  <a:gd name="connsiteX2185" fmla="*/ 921059 w 9439835"/>
                  <a:gd name="connsiteY2185" fmla="*/ 3223064 h 5755341"/>
                  <a:gd name="connsiteX2186" fmla="*/ 885957 w 9439835"/>
                  <a:gd name="connsiteY2186" fmla="*/ 3144253 h 5755341"/>
                  <a:gd name="connsiteX2187" fmla="*/ 959742 w 9439835"/>
                  <a:gd name="connsiteY2187" fmla="*/ 3084788 h 5755341"/>
                  <a:gd name="connsiteX2188" fmla="*/ 1012753 w 9439835"/>
                  <a:gd name="connsiteY2188" fmla="*/ 3108431 h 5755341"/>
                  <a:gd name="connsiteX2189" fmla="*/ 949504 w 9439835"/>
                  <a:gd name="connsiteY2189" fmla="*/ 3231421 h 5755341"/>
                  <a:gd name="connsiteX2190" fmla="*/ 1090585 w 9439835"/>
                  <a:gd name="connsiteY2190" fmla="*/ 3077011 h 5755341"/>
                  <a:gd name="connsiteX2191" fmla="*/ 1064173 w 9439835"/>
                  <a:gd name="connsiteY2191" fmla="*/ 3076429 h 5755341"/>
                  <a:gd name="connsiteX2192" fmla="*/ 1011878 w 9439835"/>
                  <a:gd name="connsiteY2192" fmla="*/ 3003350 h 5755341"/>
                  <a:gd name="connsiteX2193" fmla="*/ 1057725 w 9439835"/>
                  <a:gd name="connsiteY2193" fmla="*/ 2934570 h 5755341"/>
                  <a:gd name="connsiteX2194" fmla="*/ 1137958 w 9439835"/>
                  <a:gd name="connsiteY2194" fmla="*/ 2953198 h 5755341"/>
                  <a:gd name="connsiteX2195" fmla="*/ 1090585 w 9439835"/>
                  <a:gd name="connsiteY2195" fmla="*/ 3077011 h 5755341"/>
                  <a:gd name="connsiteX2196" fmla="*/ 1215736 w 9439835"/>
                  <a:gd name="connsiteY2196" fmla="*/ 2908724 h 5755341"/>
                  <a:gd name="connsiteX2197" fmla="*/ 1182201 w 9439835"/>
                  <a:gd name="connsiteY2197" fmla="*/ 2898290 h 5755341"/>
                  <a:gd name="connsiteX2198" fmla="*/ 1147816 w 9439835"/>
                  <a:gd name="connsiteY2198" fmla="*/ 2834526 h 5755341"/>
                  <a:gd name="connsiteX2199" fmla="*/ 1235928 w 9439835"/>
                  <a:gd name="connsiteY2199" fmla="*/ 2762164 h 5755341"/>
                  <a:gd name="connsiteX2200" fmla="*/ 1291088 w 9439835"/>
                  <a:gd name="connsiteY2200" fmla="*/ 2856736 h 5755341"/>
                  <a:gd name="connsiteX2201" fmla="*/ 1215736 w 9439835"/>
                  <a:gd name="connsiteY2201" fmla="*/ 2908724 h 5755341"/>
                  <a:gd name="connsiteX2202" fmla="*/ 1441766 w 9439835"/>
                  <a:gd name="connsiteY2202" fmla="*/ 2836976 h 5755341"/>
                  <a:gd name="connsiteX2203" fmla="*/ 1408365 w 9439835"/>
                  <a:gd name="connsiteY2203" fmla="*/ 2831155 h 5755341"/>
                  <a:gd name="connsiteX2204" fmla="*/ 1363951 w 9439835"/>
                  <a:gd name="connsiteY2204" fmla="*/ 2755927 h 5755341"/>
                  <a:gd name="connsiteX2205" fmla="*/ 1370398 w 9439835"/>
                  <a:gd name="connsiteY2205" fmla="*/ 2716522 h 5755341"/>
                  <a:gd name="connsiteX2206" fmla="*/ 1344609 w 9439835"/>
                  <a:gd name="connsiteY2206" fmla="*/ 2707924 h 5755341"/>
                  <a:gd name="connsiteX2207" fmla="*/ 1287300 w 9439835"/>
                  <a:gd name="connsiteY2207" fmla="*/ 2575380 h 5755341"/>
                  <a:gd name="connsiteX2208" fmla="*/ 1406932 w 9439835"/>
                  <a:gd name="connsiteY2208" fmla="*/ 2637711 h 5755341"/>
                  <a:gd name="connsiteX2209" fmla="*/ 1401918 w 9439835"/>
                  <a:gd name="connsiteY2209" fmla="*/ 2664937 h 5755341"/>
                  <a:gd name="connsiteX2210" fmla="*/ 1396903 w 9439835"/>
                  <a:gd name="connsiteY2210" fmla="*/ 2687863 h 5755341"/>
                  <a:gd name="connsiteX2211" fmla="*/ 1430572 w 9439835"/>
                  <a:gd name="connsiteY2211" fmla="*/ 2687863 h 5755341"/>
                  <a:gd name="connsiteX2212" fmla="*/ 1488598 w 9439835"/>
                  <a:gd name="connsiteY2212" fmla="*/ 2712223 h 5755341"/>
                  <a:gd name="connsiteX2213" fmla="*/ 1475703 w 9439835"/>
                  <a:gd name="connsiteY2213" fmla="*/ 2823990 h 5755341"/>
                  <a:gd name="connsiteX2214" fmla="*/ 1441766 w 9439835"/>
                  <a:gd name="connsiteY2214" fmla="*/ 2836976 h 5755341"/>
                  <a:gd name="connsiteX2215" fmla="*/ 4080772 w 9439835"/>
                  <a:gd name="connsiteY2215" fmla="*/ 2744594 h 5755341"/>
                  <a:gd name="connsiteX2216" fmla="*/ 4045491 w 9439835"/>
                  <a:gd name="connsiteY2216" fmla="*/ 2735907 h 5755341"/>
                  <a:gd name="connsiteX2217" fmla="*/ 4014688 w 9439835"/>
                  <a:gd name="connsiteY2217" fmla="*/ 2700084 h 5755341"/>
                  <a:gd name="connsiteX2218" fmla="*/ 4117128 w 9439835"/>
                  <a:gd name="connsiteY2218" fmla="*/ 2605512 h 5755341"/>
                  <a:gd name="connsiteX2219" fmla="*/ 4152946 w 9439835"/>
                  <a:gd name="connsiteY2219" fmla="*/ 2669993 h 5755341"/>
                  <a:gd name="connsiteX2220" fmla="*/ 4117128 w 9439835"/>
                  <a:gd name="connsiteY2220" fmla="*/ 2734474 h 5755341"/>
                  <a:gd name="connsiteX2221" fmla="*/ 4080772 w 9439835"/>
                  <a:gd name="connsiteY2221" fmla="*/ 2744594 h 5755341"/>
                  <a:gd name="connsiteX2222" fmla="*/ 4264826 w 9439835"/>
                  <a:gd name="connsiteY2222" fmla="*/ 2709060 h 5755341"/>
                  <a:gd name="connsiteX2223" fmla="*/ 4225057 w 9439835"/>
                  <a:gd name="connsiteY2223" fmla="*/ 2690824 h 5755341"/>
                  <a:gd name="connsiteX2224" fmla="*/ 4239384 w 9439835"/>
                  <a:gd name="connsiteY2224" fmla="*/ 2569027 h 5755341"/>
                  <a:gd name="connsiteX2225" fmla="*/ 4346122 w 9439835"/>
                  <a:gd name="connsiteY2225" fmla="*/ 2639239 h 5755341"/>
                  <a:gd name="connsiteX2226" fmla="*/ 4264826 w 9439835"/>
                  <a:gd name="connsiteY2226" fmla="*/ 2709060 h 5755341"/>
                  <a:gd name="connsiteX2227" fmla="*/ 3988763 w 9439835"/>
                  <a:gd name="connsiteY2227" fmla="*/ 2594188 h 5755341"/>
                  <a:gd name="connsiteX2228" fmla="*/ 3923126 w 9439835"/>
                  <a:gd name="connsiteY2228" fmla="*/ 2574217 h 5755341"/>
                  <a:gd name="connsiteX2229" fmla="*/ 3943184 w 9439835"/>
                  <a:gd name="connsiteY2229" fmla="*/ 2455285 h 5755341"/>
                  <a:gd name="connsiteX2230" fmla="*/ 4026282 w 9439835"/>
                  <a:gd name="connsiteY2230" fmla="*/ 2470331 h 5755341"/>
                  <a:gd name="connsiteX2231" fmla="*/ 4042042 w 9439835"/>
                  <a:gd name="connsiteY2231" fmla="*/ 2549141 h 5755341"/>
                  <a:gd name="connsiteX2232" fmla="*/ 3988763 w 9439835"/>
                  <a:gd name="connsiteY2232" fmla="*/ 2594188 h 5755341"/>
                  <a:gd name="connsiteX2233" fmla="*/ 4388967 w 9439835"/>
                  <a:gd name="connsiteY2233" fmla="*/ 2558703 h 5755341"/>
                  <a:gd name="connsiteX2234" fmla="*/ 4356003 w 9439835"/>
                  <a:gd name="connsiteY2234" fmla="*/ 2552064 h 5755341"/>
                  <a:gd name="connsiteX2235" fmla="*/ 4358152 w 9439835"/>
                  <a:gd name="connsiteY2235" fmla="*/ 2416654 h 5755341"/>
                  <a:gd name="connsiteX2236" fmla="*/ 4460592 w 9439835"/>
                  <a:gd name="connsiteY2236" fmla="*/ 2506211 h 5755341"/>
                  <a:gd name="connsiteX2237" fmla="*/ 4388967 w 9439835"/>
                  <a:gd name="connsiteY2237" fmla="*/ 2558703 h 5755341"/>
                  <a:gd name="connsiteX2238" fmla="*/ 4567946 w 9439835"/>
                  <a:gd name="connsiteY2238" fmla="*/ 2469915 h 5755341"/>
                  <a:gd name="connsiteX2239" fmla="*/ 4540587 w 9439835"/>
                  <a:gd name="connsiteY2239" fmla="*/ 2459059 h 5755341"/>
                  <a:gd name="connsiteX2240" fmla="*/ 4527693 w 9439835"/>
                  <a:gd name="connsiteY2240" fmla="*/ 2347292 h 5755341"/>
                  <a:gd name="connsiteX2241" fmla="*/ 4582137 w 9439835"/>
                  <a:gd name="connsiteY2241" fmla="*/ 2322932 h 5755341"/>
                  <a:gd name="connsiteX2242" fmla="*/ 4632998 w 9439835"/>
                  <a:gd name="connsiteY2242" fmla="*/ 2345142 h 5755341"/>
                  <a:gd name="connsiteX2243" fmla="*/ 4567946 w 9439835"/>
                  <a:gd name="connsiteY2243" fmla="*/ 2469915 h 5755341"/>
                  <a:gd name="connsiteX2244" fmla="*/ 4728539 w 9439835"/>
                  <a:gd name="connsiteY2244" fmla="*/ 2344709 h 5755341"/>
                  <a:gd name="connsiteX2245" fmla="*/ 4673648 w 9439835"/>
                  <a:gd name="connsiteY2245" fmla="*/ 2323842 h 5755341"/>
                  <a:gd name="connsiteX2246" fmla="*/ 4650008 w 9439835"/>
                  <a:gd name="connsiteY2246" fmla="*/ 2270108 h 5755341"/>
                  <a:gd name="connsiteX2247" fmla="*/ 4722361 w 9439835"/>
                  <a:gd name="connsiteY2247" fmla="*/ 2197746 h 5755341"/>
                  <a:gd name="connsiteX2248" fmla="*/ 4776088 w 9439835"/>
                  <a:gd name="connsiteY2248" fmla="*/ 2221389 h 5755341"/>
                  <a:gd name="connsiteX2249" fmla="*/ 4728539 w 9439835"/>
                  <a:gd name="connsiteY2249" fmla="*/ 2344709 h 5755341"/>
                  <a:gd name="connsiteX2250" fmla="*/ 4891210 w 9439835"/>
                  <a:gd name="connsiteY2250" fmla="*/ 2258779 h 5755341"/>
                  <a:gd name="connsiteX2251" fmla="*/ 4838915 w 9439835"/>
                  <a:gd name="connsiteY2251" fmla="*/ 2238002 h 5755341"/>
                  <a:gd name="connsiteX2252" fmla="*/ 4874733 w 9439835"/>
                  <a:gd name="connsiteY2252" fmla="*/ 2111905 h 5755341"/>
                  <a:gd name="connsiteX2253" fmla="*/ 4960697 w 9439835"/>
                  <a:gd name="connsiteY2253" fmla="*/ 2217941 h 5755341"/>
                  <a:gd name="connsiteX2254" fmla="*/ 4891210 w 9439835"/>
                  <a:gd name="connsiteY2254" fmla="*/ 2258779 h 5755341"/>
                  <a:gd name="connsiteX2255" fmla="*/ 5171585 w 9439835"/>
                  <a:gd name="connsiteY2255" fmla="*/ 2136185 h 5755341"/>
                  <a:gd name="connsiteX2256" fmla="*/ 5143020 w 9439835"/>
                  <a:gd name="connsiteY2256" fmla="*/ 2127140 h 5755341"/>
                  <a:gd name="connsiteX2257" fmla="*/ 5168809 w 9439835"/>
                  <a:gd name="connsiteY2257" fmla="*/ 1986714 h 5755341"/>
                  <a:gd name="connsiteX2258" fmla="*/ 5241162 w 9439835"/>
                  <a:gd name="connsiteY2258" fmla="*/ 2036150 h 5755341"/>
                  <a:gd name="connsiteX2259" fmla="*/ 5201762 w 9439835"/>
                  <a:gd name="connsiteY2259" fmla="*/ 2126423 h 5755341"/>
                  <a:gd name="connsiteX2260" fmla="*/ 5171585 w 9439835"/>
                  <a:gd name="connsiteY2260" fmla="*/ 2136185 h 5755341"/>
                  <a:gd name="connsiteX2261" fmla="*/ 5386044 w 9439835"/>
                  <a:gd name="connsiteY2261" fmla="*/ 2107571 h 5755341"/>
                  <a:gd name="connsiteX2262" fmla="*/ 5356941 w 9439835"/>
                  <a:gd name="connsiteY2262" fmla="*/ 2097809 h 5755341"/>
                  <a:gd name="connsiteX2263" fmla="*/ 5311810 w 9439835"/>
                  <a:gd name="connsiteY2263" fmla="*/ 2029746 h 5755341"/>
                  <a:gd name="connsiteX2264" fmla="*/ 5346912 w 9439835"/>
                  <a:gd name="connsiteY2264" fmla="*/ 1965265 h 5755341"/>
                  <a:gd name="connsiteX2265" fmla="*/ 5389894 w 9439835"/>
                  <a:gd name="connsiteY2265" fmla="*/ 1958100 h 5755341"/>
                  <a:gd name="connsiteX2266" fmla="*/ 5460097 w 9439835"/>
                  <a:gd name="connsiteY2266" fmla="*/ 2020432 h 5755341"/>
                  <a:gd name="connsiteX2267" fmla="*/ 5415683 w 9439835"/>
                  <a:gd name="connsiteY2267" fmla="*/ 2098526 h 5755341"/>
                  <a:gd name="connsiteX2268" fmla="*/ 5386044 w 9439835"/>
                  <a:gd name="connsiteY2268" fmla="*/ 2107571 h 5755341"/>
                  <a:gd name="connsiteX2269" fmla="*/ 5571618 w 9439835"/>
                  <a:gd name="connsiteY2269" fmla="*/ 2051324 h 5755341"/>
                  <a:gd name="connsiteX2270" fmla="*/ 5518607 w 9439835"/>
                  <a:gd name="connsiteY2270" fmla="*/ 2029114 h 5755341"/>
                  <a:gd name="connsiteX2271" fmla="*/ 5551559 w 9439835"/>
                  <a:gd name="connsiteY2271" fmla="*/ 1908033 h 5755341"/>
                  <a:gd name="connsiteX2272" fmla="*/ 5639672 w 9439835"/>
                  <a:gd name="connsiteY2272" fmla="*/ 1952453 h 5755341"/>
                  <a:gd name="connsiteX2273" fmla="*/ 5571618 w 9439835"/>
                  <a:gd name="connsiteY2273" fmla="*/ 2051324 h 5755341"/>
                  <a:gd name="connsiteX2274" fmla="*/ 7780302 w 9439835"/>
                  <a:gd name="connsiteY2274" fmla="*/ 2010634 h 5755341"/>
                  <a:gd name="connsiteX2275" fmla="*/ 7717262 w 9439835"/>
                  <a:gd name="connsiteY2275" fmla="*/ 1924659 h 5755341"/>
                  <a:gd name="connsiteX2276" fmla="*/ 7687891 w 9439835"/>
                  <a:gd name="connsiteY2276" fmla="*/ 1900300 h 5755341"/>
                  <a:gd name="connsiteX2277" fmla="*/ 7615538 w 9439835"/>
                  <a:gd name="connsiteY2277" fmla="*/ 1825072 h 5755341"/>
                  <a:gd name="connsiteX2278" fmla="*/ 7690040 w 9439835"/>
                  <a:gd name="connsiteY2278" fmla="*/ 1750561 h 5755341"/>
                  <a:gd name="connsiteX2279" fmla="*/ 7765258 w 9439835"/>
                  <a:gd name="connsiteY2279" fmla="*/ 1826505 h 5755341"/>
                  <a:gd name="connsiteX2280" fmla="*/ 7769557 w 9439835"/>
                  <a:gd name="connsiteY2280" fmla="*/ 1861611 h 5755341"/>
                  <a:gd name="connsiteX2281" fmla="*/ 7801077 w 9439835"/>
                  <a:gd name="connsiteY2281" fmla="*/ 1865910 h 5755341"/>
                  <a:gd name="connsiteX2282" fmla="*/ 7866266 w 9439835"/>
                  <a:gd name="connsiteY2282" fmla="*/ 1936839 h 5755341"/>
                  <a:gd name="connsiteX2283" fmla="*/ 7780302 w 9439835"/>
                  <a:gd name="connsiteY2283" fmla="*/ 2010634 h 5755341"/>
                  <a:gd name="connsiteX2284" fmla="*/ 8552954 w 9439835"/>
                  <a:gd name="connsiteY2284" fmla="*/ 1786644 h 5755341"/>
                  <a:gd name="connsiteX2285" fmla="*/ 8502092 w 9439835"/>
                  <a:gd name="connsiteY2285" fmla="*/ 1765866 h 5755341"/>
                  <a:gd name="connsiteX2286" fmla="*/ 8530747 w 9439835"/>
                  <a:gd name="connsiteY2286" fmla="*/ 1642636 h 5755341"/>
                  <a:gd name="connsiteX2287" fmla="*/ 8583041 w 9439835"/>
                  <a:gd name="connsiteY2287" fmla="*/ 1646218 h 5755341"/>
                  <a:gd name="connsiteX2288" fmla="*/ 8552954 w 9439835"/>
                  <a:gd name="connsiteY2288" fmla="*/ 1786644 h 5755341"/>
                  <a:gd name="connsiteX2289" fmla="*/ 7371098 w 9439835"/>
                  <a:gd name="connsiteY2289" fmla="*/ 1949863 h 5755341"/>
                  <a:gd name="connsiteX2290" fmla="*/ 7335884 w 9439835"/>
                  <a:gd name="connsiteY2290" fmla="*/ 1930396 h 5755341"/>
                  <a:gd name="connsiteX2291" fmla="*/ 7419699 w 9439835"/>
                  <a:gd name="connsiteY2291" fmla="*/ 1811465 h 5755341"/>
                  <a:gd name="connsiteX2292" fmla="*/ 7461964 w 9439835"/>
                  <a:gd name="connsiteY2292" fmla="*/ 1893141 h 5755341"/>
                  <a:gd name="connsiteX2293" fmla="*/ 7371098 w 9439835"/>
                  <a:gd name="connsiteY2293" fmla="*/ 1949863 h 5755341"/>
                  <a:gd name="connsiteX2294" fmla="*/ 4170887 w 9439835"/>
                  <a:gd name="connsiteY2294" fmla="*/ 2555359 h 5755341"/>
                  <a:gd name="connsiteX2295" fmla="*/ 4140665 w 9439835"/>
                  <a:gd name="connsiteY2295" fmla="*/ 2554217 h 5755341"/>
                  <a:gd name="connsiteX2296" fmla="*/ 4088370 w 9439835"/>
                  <a:gd name="connsiteY2296" fmla="*/ 2478989 h 5755341"/>
                  <a:gd name="connsiteX2297" fmla="*/ 4109145 w 9439835"/>
                  <a:gd name="connsiteY2297" fmla="*/ 2429554 h 5755341"/>
                  <a:gd name="connsiteX2298" fmla="*/ 4230927 w 9439835"/>
                  <a:gd name="connsiteY2298" fmla="*/ 2504782 h 5755341"/>
                  <a:gd name="connsiteX2299" fmla="*/ 4170887 w 9439835"/>
                  <a:gd name="connsiteY2299" fmla="*/ 2555359 h 5755341"/>
                  <a:gd name="connsiteX2300" fmla="*/ 1440430 w 9439835"/>
                  <a:gd name="connsiteY2300" fmla="*/ 2556366 h 5755341"/>
                  <a:gd name="connsiteX2301" fmla="*/ 1422610 w 9439835"/>
                  <a:gd name="connsiteY2301" fmla="*/ 2552784 h 5755341"/>
                  <a:gd name="connsiteX2302" fmla="*/ 1376763 w 9439835"/>
                  <a:gd name="connsiteY2302" fmla="*/ 2479706 h 5755341"/>
                  <a:gd name="connsiteX2303" fmla="*/ 1398970 w 9439835"/>
                  <a:gd name="connsiteY2303" fmla="*/ 2430987 h 5755341"/>
                  <a:gd name="connsiteX2304" fmla="*/ 1499978 w 9439835"/>
                  <a:gd name="connsiteY2304" fmla="*/ 2429554 h 5755341"/>
                  <a:gd name="connsiteX2305" fmla="*/ 1462010 w 9439835"/>
                  <a:gd name="connsiteY2305" fmla="*/ 2555650 h 5755341"/>
                  <a:gd name="connsiteX2306" fmla="*/ 1440430 w 9439835"/>
                  <a:gd name="connsiteY2306" fmla="*/ 2556366 h 5755341"/>
                  <a:gd name="connsiteX2307" fmla="*/ 1758913 w 9439835"/>
                  <a:gd name="connsiteY2307" fmla="*/ 2401848 h 5755341"/>
                  <a:gd name="connsiteX2308" fmla="*/ 1715931 w 9439835"/>
                  <a:gd name="connsiteY2308" fmla="*/ 2388952 h 5755341"/>
                  <a:gd name="connsiteX2309" fmla="*/ 1705186 w 9439835"/>
                  <a:gd name="connsiteY2309" fmla="*/ 2278618 h 5755341"/>
                  <a:gd name="connsiteX2310" fmla="*/ 1758913 w 9439835"/>
                  <a:gd name="connsiteY2310" fmla="*/ 2254975 h 5755341"/>
                  <a:gd name="connsiteX2311" fmla="*/ 1832699 w 9439835"/>
                  <a:gd name="connsiteY2311" fmla="*/ 2321605 h 5755341"/>
                  <a:gd name="connsiteX2312" fmla="*/ 1811208 w 9439835"/>
                  <a:gd name="connsiteY2312" fmla="*/ 2376772 h 5755341"/>
                  <a:gd name="connsiteX2313" fmla="*/ 1758913 w 9439835"/>
                  <a:gd name="connsiteY2313" fmla="*/ 2401848 h 5755341"/>
                  <a:gd name="connsiteX2314" fmla="*/ 3986868 w 9439835"/>
                  <a:gd name="connsiteY2314" fmla="*/ 2394696 h 5755341"/>
                  <a:gd name="connsiteX2315" fmla="*/ 3941021 w 9439835"/>
                  <a:gd name="connsiteY2315" fmla="*/ 2381800 h 5755341"/>
                  <a:gd name="connsiteX2316" fmla="*/ 3957497 w 9439835"/>
                  <a:gd name="connsiteY2316" fmla="*/ 2254271 h 5755341"/>
                  <a:gd name="connsiteX2317" fmla="*/ 4042028 w 9439835"/>
                  <a:gd name="connsiteY2317" fmla="*/ 2274332 h 5755341"/>
                  <a:gd name="connsiteX2318" fmla="*/ 3986868 w 9439835"/>
                  <a:gd name="connsiteY2318" fmla="*/ 2394696 h 5755341"/>
                  <a:gd name="connsiteX2319" fmla="*/ 4205804 w 9439835"/>
                  <a:gd name="connsiteY2319" fmla="*/ 2393578 h 5755341"/>
                  <a:gd name="connsiteX2320" fmla="*/ 4168530 w 9439835"/>
                  <a:gd name="connsiteY2320" fmla="*/ 2374637 h 5755341"/>
                  <a:gd name="connsiteX2321" fmla="*/ 4145607 w 9439835"/>
                  <a:gd name="connsiteY2321" fmla="*/ 2321619 h 5755341"/>
                  <a:gd name="connsiteX2322" fmla="*/ 4187872 w 9439835"/>
                  <a:gd name="connsiteY2322" fmla="*/ 2251407 h 5755341"/>
                  <a:gd name="connsiteX2323" fmla="*/ 4288879 w 9439835"/>
                  <a:gd name="connsiteY2323" fmla="*/ 2340964 h 5755341"/>
                  <a:gd name="connsiteX2324" fmla="*/ 4222974 w 9439835"/>
                  <a:gd name="connsiteY2324" fmla="*/ 2392548 h 5755341"/>
                  <a:gd name="connsiteX2325" fmla="*/ 4205804 w 9439835"/>
                  <a:gd name="connsiteY2325" fmla="*/ 2393578 h 5755341"/>
                  <a:gd name="connsiteX2326" fmla="*/ 4427787 w 9439835"/>
                  <a:gd name="connsiteY2326" fmla="*/ 2366417 h 5755341"/>
                  <a:gd name="connsiteX2327" fmla="*/ 4373153 w 9439835"/>
                  <a:gd name="connsiteY2327" fmla="*/ 2345304 h 5755341"/>
                  <a:gd name="connsiteX2328" fmla="*/ 4350229 w 9439835"/>
                  <a:gd name="connsiteY2328" fmla="*/ 2296585 h 5755341"/>
                  <a:gd name="connsiteX2329" fmla="*/ 4393928 w 9439835"/>
                  <a:gd name="connsiteY2329" fmla="*/ 2225656 h 5755341"/>
                  <a:gd name="connsiteX2330" fmla="*/ 4478458 w 9439835"/>
                  <a:gd name="connsiteY2330" fmla="*/ 2245716 h 5755341"/>
                  <a:gd name="connsiteX2331" fmla="*/ 4427787 w 9439835"/>
                  <a:gd name="connsiteY2331" fmla="*/ 2366417 h 5755341"/>
                  <a:gd name="connsiteX2332" fmla="*/ 4561027 w 9439835"/>
                  <a:gd name="connsiteY2332" fmla="*/ 2222207 h 5755341"/>
                  <a:gd name="connsiteX2333" fmla="*/ 4520553 w 9439835"/>
                  <a:gd name="connsiteY2333" fmla="*/ 2209400 h 5755341"/>
                  <a:gd name="connsiteX2334" fmla="*/ 4562102 w 9439835"/>
                  <a:gd name="connsiteY2334" fmla="*/ 2072557 h 5755341"/>
                  <a:gd name="connsiteX2335" fmla="*/ 4601502 w 9439835"/>
                  <a:gd name="connsiteY2335" fmla="*/ 2208684 h 5755341"/>
                  <a:gd name="connsiteX2336" fmla="*/ 4561027 w 9439835"/>
                  <a:gd name="connsiteY2336" fmla="*/ 2222207 h 5755341"/>
                  <a:gd name="connsiteX2337" fmla="*/ 4738705 w 9439835"/>
                  <a:gd name="connsiteY2337" fmla="*/ 2122091 h 5755341"/>
                  <a:gd name="connsiteX2338" fmla="*/ 4700122 w 9439835"/>
                  <a:gd name="connsiteY2338" fmla="*/ 2099220 h 5755341"/>
                  <a:gd name="connsiteX2339" fmla="*/ 4675050 w 9439835"/>
                  <a:gd name="connsiteY2339" fmla="*/ 2051934 h 5755341"/>
                  <a:gd name="connsiteX2340" fmla="*/ 4798264 w 9439835"/>
                  <a:gd name="connsiteY2340" fmla="*/ 1993185 h 5755341"/>
                  <a:gd name="connsiteX2341" fmla="*/ 4821904 w 9439835"/>
                  <a:gd name="connsiteY2341" fmla="*/ 2046919 h 5755341"/>
                  <a:gd name="connsiteX2342" fmla="*/ 4755282 w 9439835"/>
                  <a:gd name="connsiteY2342" fmla="*/ 2120714 h 5755341"/>
                  <a:gd name="connsiteX2343" fmla="*/ 4738705 w 9439835"/>
                  <a:gd name="connsiteY2343" fmla="*/ 2122091 h 5755341"/>
                  <a:gd name="connsiteX2344" fmla="*/ 4969344 w 9439835"/>
                  <a:gd name="connsiteY2344" fmla="*/ 2105228 h 5755341"/>
                  <a:gd name="connsiteX2345" fmla="*/ 4941971 w 9439835"/>
                  <a:gd name="connsiteY2345" fmla="*/ 2098527 h 5755341"/>
                  <a:gd name="connsiteX2346" fmla="*/ 4904720 w 9439835"/>
                  <a:gd name="connsiteY2346" fmla="*/ 1998940 h 5755341"/>
                  <a:gd name="connsiteX2347" fmla="*/ 4974207 w 9439835"/>
                  <a:gd name="connsiteY2347" fmla="*/ 1958102 h 5755341"/>
                  <a:gd name="connsiteX2348" fmla="*/ 5026502 w 9439835"/>
                  <a:gd name="connsiteY2348" fmla="*/ 1978879 h 5755341"/>
                  <a:gd name="connsiteX2349" fmla="*/ 4969344 w 9439835"/>
                  <a:gd name="connsiteY2349" fmla="*/ 2105228 h 5755341"/>
                  <a:gd name="connsiteX2350" fmla="*/ 4092299 w 9439835"/>
                  <a:gd name="connsiteY2350" fmla="*/ 2227602 h 5755341"/>
                  <a:gd name="connsiteX2351" fmla="*/ 4064797 w 9439835"/>
                  <a:gd name="connsiteY2351" fmla="*/ 2215837 h 5755341"/>
                  <a:gd name="connsiteX2352" fmla="*/ 4093452 w 9439835"/>
                  <a:gd name="connsiteY2352" fmla="*/ 2082576 h 5755341"/>
                  <a:gd name="connsiteX2353" fmla="*/ 4170819 w 9439835"/>
                  <a:gd name="connsiteY2353" fmla="*/ 2111234 h 5755341"/>
                  <a:gd name="connsiteX2354" fmla="*/ 4174401 w 9439835"/>
                  <a:gd name="connsiteY2354" fmla="*/ 2195060 h 5755341"/>
                  <a:gd name="connsiteX2355" fmla="*/ 4092299 w 9439835"/>
                  <a:gd name="connsiteY2355" fmla="*/ 2227602 h 5755341"/>
                  <a:gd name="connsiteX2356" fmla="*/ 4327086 w 9439835"/>
                  <a:gd name="connsiteY2356" fmla="*/ 2221579 h 5755341"/>
                  <a:gd name="connsiteX2357" fmla="*/ 4285178 w 9439835"/>
                  <a:gd name="connsiteY2357" fmla="*/ 2216564 h 5755341"/>
                  <a:gd name="connsiteX2358" fmla="*/ 4240764 w 9439835"/>
                  <a:gd name="connsiteY2358" fmla="*/ 2152083 h 5755341"/>
                  <a:gd name="connsiteX2359" fmla="*/ 4262255 w 9439835"/>
                  <a:gd name="connsiteY2359" fmla="*/ 2097633 h 5755341"/>
                  <a:gd name="connsiteX2360" fmla="*/ 4389051 w 9439835"/>
                  <a:gd name="connsiteY2360" fmla="*/ 2152083 h 5755341"/>
                  <a:gd name="connsiteX2361" fmla="*/ 4364695 w 9439835"/>
                  <a:gd name="connsiteY2361" fmla="*/ 2198653 h 5755341"/>
                  <a:gd name="connsiteX2362" fmla="*/ 4327086 w 9439835"/>
                  <a:gd name="connsiteY2362" fmla="*/ 2221579 h 5755341"/>
                  <a:gd name="connsiteX2363" fmla="*/ 2177125 w 9439835"/>
                  <a:gd name="connsiteY2363" fmla="*/ 2222809 h 5755341"/>
                  <a:gd name="connsiteX2364" fmla="*/ 2143064 w 9439835"/>
                  <a:gd name="connsiteY2364" fmla="*/ 2211547 h 5755341"/>
                  <a:gd name="connsiteX2365" fmla="*/ 2111544 w 9439835"/>
                  <a:gd name="connsiteY2365" fmla="*/ 2136320 h 5755341"/>
                  <a:gd name="connsiteX2366" fmla="*/ 2171718 w 9439835"/>
                  <a:gd name="connsiteY2366" fmla="*/ 2076137 h 5755341"/>
                  <a:gd name="connsiteX2367" fmla="*/ 2259831 w 9439835"/>
                  <a:gd name="connsiteY2367" fmla="*/ 2164978 h 5755341"/>
                  <a:gd name="connsiteX2368" fmla="*/ 2177125 w 9439835"/>
                  <a:gd name="connsiteY2368" fmla="*/ 2222809 h 5755341"/>
                  <a:gd name="connsiteX2369" fmla="*/ 2363601 w 9439835"/>
                  <a:gd name="connsiteY2369" fmla="*/ 2158695 h 5755341"/>
                  <a:gd name="connsiteX2370" fmla="*/ 2308329 w 9439835"/>
                  <a:gd name="connsiteY2370" fmla="*/ 2140717 h 5755341"/>
                  <a:gd name="connsiteX2371" fmla="*/ 2325521 w 9439835"/>
                  <a:gd name="connsiteY2371" fmla="*/ 2018203 h 5755341"/>
                  <a:gd name="connsiteX2372" fmla="*/ 2409336 w 9439835"/>
                  <a:gd name="connsiteY2372" fmla="*/ 2033965 h 5755341"/>
                  <a:gd name="connsiteX2373" fmla="*/ 2363601 w 9439835"/>
                  <a:gd name="connsiteY2373" fmla="*/ 2158695 h 5755341"/>
                  <a:gd name="connsiteX2374" fmla="*/ 2538176 w 9439835"/>
                  <a:gd name="connsiteY2374" fmla="*/ 2143058 h 5755341"/>
                  <a:gd name="connsiteX2375" fmla="*/ 2510116 w 9439835"/>
                  <a:gd name="connsiteY2375" fmla="*/ 2137160 h 5755341"/>
                  <a:gd name="connsiteX2376" fmla="*/ 2464268 w 9439835"/>
                  <a:gd name="connsiteY2376" fmla="*/ 2064082 h 5755341"/>
                  <a:gd name="connsiteX2377" fmla="*/ 2585334 w 9439835"/>
                  <a:gd name="connsiteY2377" fmla="*/ 2012497 h 5755341"/>
                  <a:gd name="connsiteX2378" fmla="*/ 2538176 w 9439835"/>
                  <a:gd name="connsiteY2378" fmla="*/ 2143058 h 5755341"/>
                  <a:gd name="connsiteX2379" fmla="*/ 2729976 w 9439835"/>
                  <a:gd name="connsiteY2379" fmla="*/ 2028704 h 5755341"/>
                  <a:gd name="connsiteX2380" fmla="*/ 2703291 w 9439835"/>
                  <a:gd name="connsiteY2380" fmla="*/ 2022703 h 5755341"/>
                  <a:gd name="connsiteX2381" fmla="*/ 2657444 w 9439835"/>
                  <a:gd name="connsiteY2381" fmla="*/ 1949625 h 5755341"/>
                  <a:gd name="connsiteX2382" fmla="*/ 2774211 w 9439835"/>
                  <a:gd name="connsiteY2382" fmla="*/ 1893741 h 5755341"/>
                  <a:gd name="connsiteX2383" fmla="*/ 2762033 w 9439835"/>
                  <a:gd name="connsiteY2383" fmla="*/ 2019121 h 5755341"/>
                  <a:gd name="connsiteX2384" fmla="*/ 2729976 w 9439835"/>
                  <a:gd name="connsiteY2384" fmla="*/ 2028704 h 5755341"/>
                  <a:gd name="connsiteX2385" fmla="*/ 5265294 w 9439835"/>
                  <a:gd name="connsiteY2385" fmla="*/ 1953577 h 5755341"/>
                  <a:gd name="connsiteX2386" fmla="*/ 5243185 w 9439835"/>
                  <a:gd name="connsiteY2386" fmla="*/ 1947587 h 5755341"/>
                  <a:gd name="connsiteX2387" fmla="*/ 5268974 w 9439835"/>
                  <a:gd name="connsiteY2387" fmla="*/ 1807878 h 5755341"/>
                  <a:gd name="connsiteX2388" fmla="*/ 5340611 w 9439835"/>
                  <a:gd name="connsiteY2388" fmla="*/ 1855164 h 5755341"/>
                  <a:gd name="connsiteX2389" fmla="*/ 5265294 w 9439835"/>
                  <a:gd name="connsiteY2389" fmla="*/ 1953577 h 5755341"/>
                  <a:gd name="connsiteX2390" fmla="*/ 5429684 w 9439835"/>
                  <a:gd name="connsiteY2390" fmla="*/ 1893411 h 5755341"/>
                  <a:gd name="connsiteX2391" fmla="*/ 5393418 w 9439835"/>
                  <a:gd name="connsiteY2391" fmla="*/ 1880336 h 5755341"/>
                  <a:gd name="connsiteX2392" fmla="*/ 5435684 w 9439835"/>
                  <a:gd name="connsiteY2392" fmla="*/ 1743493 h 5755341"/>
                  <a:gd name="connsiteX2393" fmla="*/ 5464338 w 9439835"/>
                  <a:gd name="connsiteY2393" fmla="*/ 1886068 h 5755341"/>
                  <a:gd name="connsiteX2394" fmla="*/ 5429684 w 9439835"/>
                  <a:gd name="connsiteY2394" fmla="*/ 1893411 h 5755341"/>
                  <a:gd name="connsiteX2395" fmla="*/ 5098727 w 9439835"/>
                  <a:gd name="connsiteY2395" fmla="*/ 1946883 h 5755341"/>
                  <a:gd name="connsiteX2396" fmla="*/ 5071472 w 9439835"/>
                  <a:gd name="connsiteY2396" fmla="*/ 1940435 h 5755341"/>
                  <a:gd name="connsiteX2397" fmla="*/ 5025625 w 9439835"/>
                  <a:gd name="connsiteY2397" fmla="*/ 1872372 h 5755341"/>
                  <a:gd name="connsiteX2398" fmla="*/ 5161734 w 9439835"/>
                  <a:gd name="connsiteY2398" fmla="*/ 1831534 h 5755341"/>
                  <a:gd name="connsiteX2399" fmla="*/ 5165316 w 9439835"/>
                  <a:gd name="connsiteY2399" fmla="*/ 1908195 h 5755341"/>
                  <a:gd name="connsiteX2400" fmla="*/ 5098727 w 9439835"/>
                  <a:gd name="connsiteY2400" fmla="*/ 1946883 h 5755341"/>
                  <a:gd name="connsiteX2401" fmla="*/ 4895610 w 9439835"/>
                  <a:gd name="connsiteY2401" fmla="*/ 1929719 h 5755341"/>
                  <a:gd name="connsiteX2402" fmla="*/ 4845464 w 9439835"/>
                  <a:gd name="connsiteY2402" fmla="*/ 1910375 h 5755341"/>
                  <a:gd name="connsiteX2403" fmla="*/ 4823257 w 9439835"/>
                  <a:gd name="connsiteY2403" fmla="*/ 1878134 h 5755341"/>
                  <a:gd name="connsiteX2404" fmla="*/ 4800333 w 9439835"/>
                  <a:gd name="connsiteY2404" fmla="*/ 1879567 h 5755341"/>
                  <a:gd name="connsiteX2405" fmla="*/ 4682133 w 9439835"/>
                  <a:gd name="connsiteY2405" fmla="*/ 1903210 h 5755341"/>
                  <a:gd name="connsiteX2406" fmla="*/ 4709355 w 9439835"/>
                  <a:gd name="connsiteY2406" fmla="*/ 1778547 h 5755341"/>
                  <a:gd name="connsiteX2407" fmla="*/ 4796035 w 9439835"/>
                  <a:gd name="connsiteY2407" fmla="*/ 1816519 h 5755341"/>
                  <a:gd name="connsiteX2408" fmla="*/ 4813228 w 9439835"/>
                  <a:gd name="connsiteY2408" fmla="*/ 1843028 h 5755341"/>
                  <a:gd name="connsiteX2409" fmla="*/ 4839733 w 9439835"/>
                  <a:gd name="connsiteY2409" fmla="*/ 1812937 h 5755341"/>
                  <a:gd name="connsiteX2410" fmla="*/ 4895610 w 9439835"/>
                  <a:gd name="connsiteY2410" fmla="*/ 1782846 h 5755341"/>
                  <a:gd name="connsiteX2411" fmla="*/ 4968679 w 9439835"/>
                  <a:gd name="connsiteY2411" fmla="*/ 1856641 h 5755341"/>
                  <a:gd name="connsiteX2412" fmla="*/ 4895610 w 9439835"/>
                  <a:gd name="connsiteY2412" fmla="*/ 1929719 h 5755341"/>
                  <a:gd name="connsiteX2413" fmla="*/ 5020019 w 9439835"/>
                  <a:gd name="connsiteY2413" fmla="*/ 1789728 h 5755341"/>
                  <a:gd name="connsiteX2414" fmla="*/ 4992764 w 9439835"/>
                  <a:gd name="connsiteY2414" fmla="*/ 1783280 h 5755341"/>
                  <a:gd name="connsiteX2415" fmla="*/ 4946917 w 9439835"/>
                  <a:gd name="connsiteY2415" fmla="*/ 1714501 h 5755341"/>
                  <a:gd name="connsiteX2416" fmla="*/ 5004942 w 9439835"/>
                  <a:gd name="connsiteY2416" fmla="*/ 1642855 h 5755341"/>
                  <a:gd name="connsiteX2417" fmla="*/ 5022851 w 9439835"/>
                  <a:gd name="connsiteY2417" fmla="*/ 1614913 h 5755341"/>
                  <a:gd name="connsiteX2418" fmla="*/ 5007808 w 9439835"/>
                  <a:gd name="connsiteY2418" fmla="*/ 1532521 h 5755341"/>
                  <a:gd name="connsiteX2419" fmla="*/ 5018553 w 9439835"/>
                  <a:gd name="connsiteY2419" fmla="*/ 1500997 h 5755341"/>
                  <a:gd name="connsiteX2420" fmla="*/ 4982735 w 9439835"/>
                  <a:gd name="connsiteY2420" fmla="*/ 1496698 h 5755341"/>
                  <a:gd name="connsiteX2421" fmla="*/ 4906084 w 9439835"/>
                  <a:gd name="connsiteY2421" fmla="*/ 1430067 h 5755341"/>
                  <a:gd name="connsiteX2422" fmla="*/ 4927575 w 9439835"/>
                  <a:gd name="connsiteY2422" fmla="*/ 1374900 h 5755341"/>
                  <a:gd name="connsiteX2423" fmla="*/ 5043626 w 9439835"/>
                  <a:gd name="connsiteY2423" fmla="*/ 1464457 h 5755341"/>
                  <a:gd name="connsiteX2424" fmla="*/ 5032164 w 9439835"/>
                  <a:gd name="connsiteY2424" fmla="*/ 1485951 h 5755341"/>
                  <a:gd name="connsiteX2425" fmla="*/ 5067266 w 9439835"/>
                  <a:gd name="connsiteY2425" fmla="*/ 1485951 h 5755341"/>
                  <a:gd name="connsiteX2426" fmla="*/ 5144633 w 9439835"/>
                  <a:gd name="connsiteY2426" fmla="*/ 1533237 h 5755341"/>
                  <a:gd name="connsiteX2427" fmla="*/ 5074430 w 9439835"/>
                  <a:gd name="connsiteY2427" fmla="*/ 1639273 h 5755341"/>
                  <a:gd name="connsiteX2428" fmla="*/ 5079444 w 9439835"/>
                  <a:gd name="connsiteY2428" fmla="*/ 1669364 h 5755341"/>
                  <a:gd name="connsiteX2429" fmla="*/ 5086608 w 9439835"/>
                  <a:gd name="connsiteY2429" fmla="*/ 1751040 h 5755341"/>
                  <a:gd name="connsiteX2430" fmla="*/ 5020019 w 9439835"/>
                  <a:gd name="connsiteY2430" fmla="*/ 1789728 h 5755341"/>
                  <a:gd name="connsiteX2431" fmla="*/ 5232219 w 9439835"/>
                  <a:gd name="connsiteY2431" fmla="*/ 1757405 h 5755341"/>
                  <a:gd name="connsiteX2432" fmla="*/ 5199535 w 9439835"/>
                  <a:gd name="connsiteY2432" fmla="*/ 1746568 h 5755341"/>
                  <a:gd name="connsiteX2433" fmla="*/ 5158702 w 9439835"/>
                  <a:gd name="connsiteY2433" fmla="*/ 1665609 h 5755341"/>
                  <a:gd name="connsiteX2434" fmla="*/ 5232487 w 9439835"/>
                  <a:gd name="connsiteY2434" fmla="*/ 1607576 h 5755341"/>
                  <a:gd name="connsiteX2435" fmla="*/ 5265440 w 9439835"/>
                  <a:gd name="connsiteY2435" fmla="*/ 1747285 h 5755341"/>
                  <a:gd name="connsiteX2436" fmla="*/ 5232219 w 9439835"/>
                  <a:gd name="connsiteY2436" fmla="*/ 1757405 h 5755341"/>
                  <a:gd name="connsiteX2437" fmla="*/ 5408492 w 9439835"/>
                  <a:gd name="connsiteY2437" fmla="*/ 1686495 h 5755341"/>
                  <a:gd name="connsiteX2438" fmla="*/ 5357630 w 9439835"/>
                  <a:gd name="connsiteY2438" fmla="*/ 1662136 h 5755341"/>
                  <a:gd name="connsiteX2439" fmla="*/ 5333273 w 9439835"/>
                  <a:gd name="connsiteY2439" fmla="*/ 1611267 h 5755341"/>
                  <a:gd name="connsiteX2440" fmla="*/ 5408492 w 9439835"/>
                  <a:gd name="connsiteY2440" fmla="*/ 1536039 h 5755341"/>
                  <a:gd name="connsiteX2441" fmla="*/ 5483710 w 9439835"/>
                  <a:gd name="connsiteY2441" fmla="*/ 1611267 h 5755341"/>
                  <a:gd name="connsiteX2442" fmla="*/ 5408492 w 9439835"/>
                  <a:gd name="connsiteY2442" fmla="*/ 1686495 h 5755341"/>
                  <a:gd name="connsiteX2443" fmla="*/ 5415389 w 9439835"/>
                  <a:gd name="connsiteY2443" fmla="*/ 1514093 h 5755341"/>
                  <a:gd name="connsiteX2444" fmla="*/ 5372676 w 9439835"/>
                  <a:gd name="connsiteY2444" fmla="*/ 1506212 h 5755341"/>
                  <a:gd name="connsiteX2445" fmla="*/ 5333276 w 9439835"/>
                  <a:gd name="connsiteY2445" fmla="*/ 1439581 h 5755341"/>
                  <a:gd name="connsiteX2446" fmla="*/ 5456490 w 9439835"/>
                  <a:gd name="connsiteY2446" fmla="*/ 1385131 h 5755341"/>
                  <a:gd name="connsiteX2447" fmla="*/ 5480130 w 9439835"/>
                  <a:gd name="connsiteY2447" fmla="*/ 1439581 h 5755341"/>
                  <a:gd name="connsiteX2448" fmla="*/ 5456490 w 9439835"/>
                  <a:gd name="connsiteY2448" fmla="*/ 1494032 h 5755341"/>
                  <a:gd name="connsiteX2449" fmla="*/ 5415389 w 9439835"/>
                  <a:gd name="connsiteY2449" fmla="*/ 1514093 h 5755341"/>
                  <a:gd name="connsiteX2450" fmla="*/ 8266883 w 9439835"/>
                  <a:gd name="connsiteY2450" fmla="*/ 1464208 h 5755341"/>
                  <a:gd name="connsiteX2451" fmla="*/ 8234512 w 9439835"/>
                  <a:gd name="connsiteY2451" fmla="*/ 1448972 h 5755341"/>
                  <a:gd name="connsiteX2452" fmla="*/ 8240243 w 9439835"/>
                  <a:gd name="connsiteY2452" fmla="*/ 1328607 h 5755341"/>
                  <a:gd name="connsiteX2453" fmla="*/ 8279643 w 9439835"/>
                  <a:gd name="connsiteY2453" fmla="*/ 1314278 h 5755341"/>
                  <a:gd name="connsiteX2454" fmla="*/ 8352712 w 9439835"/>
                  <a:gd name="connsiteY2454" fmla="*/ 1411716 h 5755341"/>
                  <a:gd name="connsiteX2455" fmla="*/ 8266883 w 9439835"/>
                  <a:gd name="connsiteY2455" fmla="*/ 1464208 h 5755341"/>
                  <a:gd name="connsiteX2456" fmla="*/ 8586042 w 9439835"/>
                  <a:gd name="connsiteY2456" fmla="*/ 1378266 h 5755341"/>
                  <a:gd name="connsiteX2457" fmla="*/ 8548612 w 9439835"/>
                  <a:gd name="connsiteY2457" fmla="*/ 1365280 h 5755341"/>
                  <a:gd name="connsiteX2458" fmla="*/ 8590877 w 9439835"/>
                  <a:gd name="connsiteY2458" fmla="*/ 1228437 h 5755341"/>
                  <a:gd name="connsiteX2459" fmla="*/ 8660364 w 9439835"/>
                  <a:gd name="connsiteY2459" fmla="*/ 1300083 h 5755341"/>
                  <a:gd name="connsiteX2460" fmla="*/ 8624546 w 9439835"/>
                  <a:gd name="connsiteY2460" fmla="*/ 1368146 h 5755341"/>
                  <a:gd name="connsiteX2461" fmla="*/ 8586042 w 9439835"/>
                  <a:gd name="connsiteY2461" fmla="*/ 1378266 h 5755341"/>
                  <a:gd name="connsiteX2462" fmla="*/ 8409953 w 9439835"/>
                  <a:gd name="connsiteY2462" fmla="*/ 1315114 h 5755341"/>
                  <a:gd name="connsiteX2463" fmla="*/ 8360435 w 9439835"/>
                  <a:gd name="connsiteY2463" fmla="*/ 1295882 h 5755341"/>
                  <a:gd name="connsiteX2464" fmla="*/ 8341093 w 9439835"/>
                  <a:gd name="connsiteY2464" fmla="*/ 1207758 h 5755341"/>
                  <a:gd name="connsiteX2465" fmla="*/ 8409864 w 9439835"/>
                  <a:gd name="connsiteY2465" fmla="*/ 1164054 h 5755341"/>
                  <a:gd name="connsiteX2466" fmla="*/ 8473620 w 9439835"/>
                  <a:gd name="connsiteY2466" fmla="*/ 1204892 h 5755341"/>
                  <a:gd name="connsiteX2467" fmla="*/ 8409953 w 9439835"/>
                  <a:gd name="connsiteY2467" fmla="*/ 1315114 h 5755341"/>
                  <a:gd name="connsiteX2468" fmla="*/ 8684239 w 9439835"/>
                  <a:gd name="connsiteY2468" fmla="*/ 1184762 h 5755341"/>
                  <a:gd name="connsiteX2469" fmla="*/ 8655226 w 9439835"/>
                  <a:gd name="connsiteY2469" fmla="*/ 1175000 h 5755341"/>
                  <a:gd name="connsiteX2470" fmla="*/ 8610095 w 9439835"/>
                  <a:gd name="connsiteY2470" fmla="*/ 1106937 h 5755341"/>
                  <a:gd name="connsiteX2471" fmla="*/ 8645197 w 9439835"/>
                  <a:gd name="connsiteY2471" fmla="*/ 1042456 h 5755341"/>
                  <a:gd name="connsiteX2472" fmla="*/ 8688895 w 9439835"/>
                  <a:gd name="connsiteY2472" fmla="*/ 1035291 h 5755341"/>
                  <a:gd name="connsiteX2473" fmla="*/ 8713252 w 9439835"/>
                  <a:gd name="connsiteY2473" fmla="*/ 1175717 h 5755341"/>
                  <a:gd name="connsiteX2474" fmla="*/ 8684239 w 9439835"/>
                  <a:gd name="connsiteY2474" fmla="*/ 1184762 h 5755341"/>
                  <a:gd name="connsiteX2475" fmla="*/ 8522051 w 9439835"/>
                  <a:gd name="connsiteY2475" fmla="*/ 1164921 h 5755341"/>
                  <a:gd name="connsiteX2476" fmla="*/ 8468469 w 9439835"/>
                  <a:gd name="connsiteY2476" fmla="*/ 1146371 h 5755341"/>
                  <a:gd name="connsiteX2477" fmla="*/ 8485662 w 9439835"/>
                  <a:gd name="connsiteY2477" fmla="*/ 1023857 h 5755341"/>
                  <a:gd name="connsiteX2478" fmla="*/ 8570909 w 9439835"/>
                  <a:gd name="connsiteY2478" fmla="*/ 1043918 h 5755341"/>
                  <a:gd name="connsiteX2479" fmla="*/ 8522051 w 9439835"/>
                  <a:gd name="connsiteY2479" fmla="*/ 1164921 h 5755341"/>
                  <a:gd name="connsiteX2480" fmla="*/ 8085755 w 9439835"/>
                  <a:gd name="connsiteY2480" fmla="*/ 1371737 h 5755341"/>
                  <a:gd name="connsiteX2481" fmla="*/ 8035610 w 9439835"/>
                  <a:gd name="connsiteY2481" fmla="*/ 1353109 h 5755341"/>
                  <a:gd name="connsiteX2482" fmla="*/ 8056384 w 9439835"/>
                  <a:gd name="connsiteY2482" fmla="*/ 1231312 h 5755341"/>
                  <a:gd name="connsiteX2483" fmla="*/ 8141632 w 9439835"/>
                  <a:gd name="connsiteY2483" fmla="*/ 1251373 h 5755341"/>
                  <a:gd name="connsiteX2484" fmla="*/ 8085755 w 9439835"/>
                  <a:gd name="connsiteY2484" fmla="*/ 1371737 h 5755341"/>
                  <a:gd name="connsiteX2485" fmla="*/ 8234213 w 9439835"/>
                  <a:gd name="connsiteY2485" fmla="*/ 1272929 h 5755341"/>
                  <a:gd name="connsiteX2486" fmla="*/ 8212364 w 9439835"/>
                  <a:gd name="connsiteY2486" fmla="*/ 1270869 h 5755341"/>
                  <a:gd name="connsiteX2487" fmla="*/ 8161502 w 9439835"/>
                  <a:gd name="connsiteY2487" fmla="*/ 1207821 h 5755341"/>
                  <a:gd name="connsiteX2488" fmla="*/ 8296178 w 9439835"/>
                  <a:gd name="connsiteY2488" fmla="*/ 1159819 h 5755341"/>
                  <a:gd name="connsiteX2489" fmla="*/ 8295462 w 9439835"/>
                  <a:gd name="connsiteY2489" fmla="*/ 1241495 h 5755341"/>
                  <a:gd name="connsiteX2490" fmla="*/ 8279702 w 9439835"/>
                  <a:gd name="connsiteY2490" fmla="*/ 1264421 h 5755341"/>
                  <a:gd name="connsiteX2491" fmla="*/ 8256062 w 9439835"/>
                  <a:gd name="connsiteY2491" fmla="*/ 1270153 h 5755341"/>
                  <a:gd name="connsiteX2492" fmla="*/ 8234213 w 9439835"/>
                  <a:gd name="connsiteY2492" fmla="*/ 1272929 h 5755341"/>
                  <a:gd name="connsiteX2493" fmla="*/ 5719105 w 9439835"/>
                  <a:gd name="connsiteY2493" fmla="*/ 1369143 h 5755341"/>
                  <a:gd name="connsiteX2494" fmla="*/ 5669586 w 9439835"/>
                  <a:gd name="connsiteY2494" fmla="*/ 1355978 h 5755341"/>
                  <a:gd name="connsiteX2495" fmla="*/ 5706837 w 9439835"/>
                  <a:gd name="connsiteY2495" fmla="*/ 1221284 h 5755341"/>
                  <a:gd name="connsiteX2496" fmla="*/ 5773459 w 9439835"/>
                  <a:gd name="connsiteY2496" fmla="*/ 1257107 h 5755341"/>
                  <a:gd name="connsiteX2497" fmla="*/ 5764863 w 9439835"/>
                  <a:gd name="connsiteY2497" fmla="*/ 1343082 h 5755341"/>
                  <a:gd name="connsiteX2498" fmla="*/ 5719105 w 9439835"/>
                  <a:gd name="connsiteY2498" fmla="*/ 1369143 h 5755341"/>
                  <a:gd name="connsiteX2499" fmla="*/ 7916176 w 9439835"/>
                  <a:gd name="connsiteY2499" fmla="*/ 1230811 h 5755341"/>
                  <a:gd name="connsiteX2500" fmla="*/ 7855285 w 9439835"/>
                  <a:gd name="connsiteY2500" fmla="*/ 1142687 h 5755341"/>
                  <a:gd name="connsiteX2501" fmla="*/ 7914744 w 9439835"/>
                  <a:gd name="connsiteY2501" fmla="*/ 1083221 h 5755341"/>
                  <a:gd name="connsiteX2502" fmla="*/ 7990678 w 9439835"/>
                  <a:gd name="connsiteY2502" fmla="*/ 1114745 h 5755341"/>
                  <a:gd name="connsiteX2503" fmla="*/ 7986380 w 9439835"/>
                  <a:gd name="connsiteY2503" fmla="*/ 1203585 h 5755341"/>
                  <a:gd name="connsiteX2504" fmla="*/ 7916176 w 9439835"/>
                  <a:gd name="connsiteY2504" fmla="*/ 1230811 h 5755341"/>
                  <a:gd name="connsiteX2505" fmla="*/ 8093995 w 9439835"/>
                  <a:gd name="connsiteY2505" fmla="*/ 1157264 h 5755341"/>
                  <a:gd name="connsiteX2506" fmla="*/ 8043480 w 9439835"/>
                  <a:gd name="connsiteY2506" fmla="*/ 1136352 h 5755341"/>
                  <a:gd name="connsiteX2507" fmla="*/ 8019840 w 9439835"/>
                  <a:gd name="connsiteY2507" fmla="*/ 1083335 h 5755341"/>
                  <a:gd name="connsiteX2508" fmla="*/ 8037033 w 9439835"/>
                  <a:gd name="connsiteY2508" fmla="*/ 1032466 h 5755341"/>
                  <a:gd name="connsiteX2509" fmla="*/ 8155950 w 9439835"/>
                  <a:gd name="connsiteY2509" fmla="*/ 1043213 h 5755341"/>
                  <a:gd name="connsiteX2510" fmla="*/ 8093995 w 9439835"/>
                  <a:gd name="connsiteY2510" fmla="*/ 1157264 h 5755341"/>
                  <a:gd name="connsiteX2511" fmla="*/ 8329012 w 9439835"/>
                  <a:gd name="connsiteY2511" fmla="*/ 1114208 h 5755341"/>
                  <a:gd name="connsiteX2512" fmla="*/ 8278867 w 9439835"/>
                  <a:gd name="connsiteY2512" fmla="*/ 1095580 h 5755341"/>
                  <a:gd name="connsiteX2513" fmla="*/ 8299641 w 9439835"/>
                  <a:gd name="connsiteY2513" fmla="*/ 973783 h 5755341"/>
                  <a:gd name="connsiteX2514" fmla="*/ 8384889 w 9439835"/>
                  <a:gd name="connsiteY2514" fmla="*/ 993844 h 5755341"/>
                  <a:gd name="connsiteX2515" fmla="*/ 8329012 w 9439835"/>
                  <a:gd name="connsiteY2515" fmla="*/ 1114208 h 5755341"/>
                  <a:gd name="connsiteX2516" fmla="*/ 8713474 w 9439835"/>
                  <a:gd name="connsiteY2516" fmla="*/ 999126 h 5755341"/>
                  <a:gd name="connsiteX2517" fmla="*/ 8673089 w 9439835"/>
                  <a:gd name="connsiteY2517" fmla="*/ 978976 h 5755341"/>
                  <a:gd name="connsiteX2518" fmla="*/ 8753321 w 9439835"/>
                  <a:gd name="connsiteY2518" fmla="*/ 856462 h 5755341"/>
                  <a:gd name="connsiteX2519" fmla="*/ 8755470 w 9439835"/>
                  <a:gd name="connsiteY2519" fmla="*/ 991872 h 5755341"/>
                  <a:gd name="connsiteX2520" fmla="*/ 8713474 w 9439835"/>
                  <a:gd name="connsiteY2520" fmla="*/ 999126 h 5755341"/>
                  <a:gd name="connsiteX2521" fmla="*/ 8518161 w 9439835"/>
                  <a:gd name="connsiteY2521" fmla="*/ 979633 h 5755341"/>
                  <a:gd name="connsiteX2522" fmla="*/ 8466315 w 9439835"/>
                  <a:gd name="connsiteY2522" fmla="*/ 957513 h 5755341"/>
                  <a:gd name="connsiteX2523" fmla="*/ 8558726 w 9439835"/>
                  <a:gd name="connsiteY2523" fmla="*/ 842163 h 5755341"/>
                  <a:gd name="connsiteX2524" fmla="*/ 8571620 w 9439835"/>
                  <a:gd name="connsiteY2524" fmla="*/ 953930 h 5755341"/>
                  <a:gd name="connsiteX2525" fmla="*/ 8518161 w 9439835"/>
                  <a:gd name="connsiteY2525" fmla="*/ 979633 h 5755341"/>
                  <a:gd name="connsiteX2526" fmla="*/ 5227675 w 9439835"/>
                  <a:gd name="connsiteY2526" fmla="*/ 1510692 h 5755341"/>
                  <a:gd name="connsiteX2527" fmla="*/ 5185947 w 9439835"/>
                  <a:gd name="connsiteY2527" fmla="*/ 1508364 h 5755341"/>
                  <a:gd name="connsiteX2528" fmla="*/ 5140100 w 9439835"/>
                  <a:gd name="connsiteY2528" fmla="*/ 1441733 h 5755341"/>
                  <a:gd name="connsiteX2529" fmla="*/ 5254002 w 9439835"/>
                  <a:gd name="connsiteY2529" fmla="*/ 1375103 h 5755341"/>
                  <a:gd name="connsiteX2530" fmla="*/ 5266180 w 9439835"/>
                  <a:gd name="connsiteY2530" fmla="*/ 1492602 h 5755341"/>
                  <a:gd name="connsiteX2531" fmla="*/ 5227675 w 9439835"/>
                  <a:gd name="connsiteY2531" fmla="*/ 1510692 h 5755341"/>
                  <a:gd name="connsiteX2532" fmla="*/ 2189265 w 9439835"/>
                  <a:gd name="connsiteY2532" fmla="*/ 2043010 h 5755341"/>
                  <a:gd name="connsiteX2533" fmla="*/ 2163834 w 9439835"/>
                  <a:gd name="connsiteY2533" fmla="*/ 2036293 h 5755341"/>
                  <a:gd name="connsiteX2534" fmla="*/ 2120852 w 9439835"/>
                  <a:gd name="connsiteY2534" fmla="*/ 1935989 h 5755341"/>
                  <a:gd name="connsiteX2535" fmla="*/ 2187474 w 9439835"/>
                  <a:gd name="connsiteY2535" fmla="*/ 1893718 h 5755341"/>
                  <a:gd name="connsiteX2536" fmla="*/ 2253379 w 9439835"/>
                  <a:gd name="connsiteY2536" fmla="*/ 1929541 h 5755341"/>
                  <a:gd name="connsiteX2537" fmla="*/ 2216845 w 9439835"/>
                  <a:gd name="connsiteY2537" fmla="*/ 2034144 h 5755341"/>
                  <a:gd name="connsiteX2538" fmla="*/ 2189265 w 9439835"/>
                  <a:gd name="connsiteY2538" fmla="*/ 2043010 h 5755341"/>
                  <a:gd name="connsiteX2539" fmla="*/ 2464225 w 9439835"/>
                  <a:gd name="connsiteY2539" fmla="*/ 1980043 h 5755341"/>
                  <a:gd name="connsiteX2540" fmla="*/ 2420650 w 9439835"/>
                  <a:gd name="connsiteY2540" fmla="*/ 1959008 h 5755341"/>
                  <a:gd name="connsiteX2541" fmla="*/ 2399876 w 9439835"/>
                  <a:gd name="connsiteY2541" fmla="*/ 1908140 h 5755341"/>
                  <a:gd name="connsiteX2542" fmla="*/ 2546730 w 9439835"/>
                  <a:gd name="connsiteY2542" fmla="*/ 1893094 h 5755341"/>
                  <a:gd name="connsiteX2543" fmla="*/ 2464225 w 9439835"/>
                  <a:gd name="connsiteY2543" fmla="*/ 1980043 h 5755341"/>
                  <a:gd name="connsiteX2544" fmla="*/ 2632224 w 9439835"/>
                  <a:gd name="connsiteY2544" fmla="*/ 1857643 h 5755341"/>
                  <a:gd name="connsiteX2545" fmla="*/ 2595958 w 9439835"/>
                  <a:gd name="connsiteY2545" fmla="*/ 1844568 h 5755341"/>
                  <a:gd name="connsiteX2546" fmla="*/ 2561572 w 9439835"/>
                  <a:gd name="connsiteY2546" fmla="*/ 1762175 h 5755341"/>
                  <a:gd name="connsiteX2547" fmla="*/ 2637507 w 9439835"/>
                  <a:gd name="connsiteY2547" fmla="*/ 1707725 h 5755341"/>
                  <a:gd name="connsiteX2548" fmla="*/ 2666878 w 9439835"/>
                  <a:gd name="connsiteY2548" fmla="*/ 1850300 h 5755341"/>
                  <a:gd name="connsiteX2549" fmla="*/ 2632224 w 9439835"/>
                  <a:gd name="connsiteY2549" fmla="*/ 1857643 h 5755341"/>
                  <a:gd name="connsiteX2550" fmla="*/ 2820384 w 9439835"/>
                  <a:gd name="connsiteY2550" fmla="*/ 1843247 h 5755341"/>
                  <a:gd name="connsiteX2551" fmla="*/ 2780536 w 9439835"/>
                  <a:gd name="connsiteY2551" fmla="*/ 1825962 h 5755341"/>
                  <a:gd name="connsiteX2552" fmla="*/ 2832114 w 9439835"/>
                  <a:gd name="connsiteY2552" fmla="*/ 1693418 h 5755341"/>
                  <a:gd name="connsiteX2553" fmla="*/ 2900885 w 9439835"/>
                  <a:gd name="connsiteY2553" fmla="*/ 1768646 h 5755341"/>
                  <a:gd name="connsiteX2554" fmla="*/ 2865067 w 9439835"/>
                  <a:gd name="connsiteY2554" fmla="*/ 1833127 h 5755341"/>
                  <a:gd name="connsiteX2555" fmla="*/ 2820384 w 9439835"/>
                  <a:gd name="connsiteY2555" fmla="*/ 1843247 h 5755341"/>
                  <a:gd name="connsiteX2556" fmla="*/ 3024562 w 9439835"/>
                  <a:gd name="connsiteY2556" fmla="*/ 1807624 h 5755341"/>
                  <a:gd name="connsiteX2557" fmla="*/ 2970846 w 9439835"/>
                  <a:gd name="connsiteY2557" fmla="*/ 1787328 h 5755341"/>
                  <a:gd name="connsiteX2558" fmla="*/ 2947206 w 9439835"/>
                  <a:gd name="connsiteY2558" fmla="*/ 1738609 h 5755341"/>
                  <a:gd name="connsiteX2559" fmla="*/ 3075435 w 9439835"/>
                  <a:gd name="connsiteY2559" fmla="*/ 1687024 h 5755341"/>
                  <a:gd name="connsiteX2560" fmla="*/ 3024562 w 9439835"/>
                  <a:gd name="connsiteY2560" fmla="*/ 1807624 h 5755341"/>
                  <a:gd name="connsiteX2561" fmla="*/ 3216065 w 9439835"/>
                  <a:gd name="connsiteY2561" fmla="*/ 1743235 h 5755341"/>
                  <a:gd name="connsiteX2562" fmla="*/ 3175591 w 9439835"/>
                  <a:gd name="connsiteY2562" fmla="*/ 1730428 h 5755341"/>
                  <a:gd name="connsiteX2563" fmla="*/ 3143354 w 9439835"/>
                  <a:gd name="connsiteY2563" fmla="*/ 1645886 h 5755341"/>
                  <a:gd name="connsiteX2564" fmla="*/ 3146936 w 9439835"/>
                  <a:gd name="connsiteY2564" fmla="*/ 1620094 h 5755341"/>
                  <a:gd name="connsiteX2565" fmla="*/ 3109685 w 9439835"/>
                  <a:gd name="connsiteY2565" fmla="*/ 1620810 h 5755341"/>
                  <a:gd name="connsiteX2566" fmla="*/ 3053092 w 9439835"/>
                  <a:gd name="connsiteY2566" fmla="*/ 1605048 h 5755341"/>
                  <a:gd name="connsiteX2567" fmla="*/ 3025871 w 9439835"/>
                  <a:gd name="connsiteY2567" fmla="*/ 1565643 h 5755341"/>
                  <a:gd name="connsiteX2568" fmla="*/ 3064554 w 9439835"/>
                  <a:gd name="connsiteY2568" fmla="*/ 1482534 h 5755341"/>
                  <a:gd name="connsiteX2569" fmla="*/ 3086762 w 9439835"/>
                  <a:gd name="connsiteY2569" fmla="*/ 1467489 h 5755341"/>
                  <a:gd name="connsiteX2570" fmla="*/ 3068136 w 9439835"/>
                  <a:gd name="connsiteY2570" fmla="*/ 1440980 h 5755341"/>
                  <a:gd name="connsiteX2571" fmla="*/ 3053809 w 9439835"/>
                  <a:gd name="connsiteY2571" fmla="*/ 1377932 h 5755341"/>
                  <a:gd name="connsiteX2572" fmla="*/ 3058107 w 9439835"/>
                  <a:gd name="connsiteY2572" fmla="*/ 1336377 h 5755341"/>
                  <a:gd name="connsiteX2573" fmla="*/ 3034467 w 9439835"/>
                  <a:gd name="connsiteY2573" fmla="*/ 1332078 h 5755341"/>
                  <a:gd name="connsiteX2574" fmla="*/ 2968562 w 9439835"/>
                  <a:gd name="connsiteY2574" fmla="*/ 1271180 h 5755341"/>
                  <a:gd name="connsiteX2575" fmla="*/ 3061689 w 9439835"/>
                  <a:gd name="connsiteY2575" fmla="*/ 1185205 h 5755341"/>
                  <a:gd name="connsiteX2576" fmla="*/ 3101805 w 9439835"/>
                  <a:gd name="connsiteY2576" fmla="*/ 1212430 h 5755341"/>
                  <a:gd name="connsiteX2577" fmla="*/ 3112551 w 9439835"/>
                  <a:gd name="connsiteY2577" fmla="*/ 1271896 h 5755341"/>
                  <a:gd name="connsiteX2578" fmla="*/ 3108969 w 9439835"/>
                  <a:gd name="connsiteY2578" fmla="*/ 1311301 h 5755341"/>
                  <a:gd name="connsiteX2579" fmla="*/ 3140489 w 9439835"/>
                  <a:gd name="connsiteY2579" fmla="*/ 1319899 h 5755341"/>
                  <a:gd name="connsiteX2580" fmla="*/ 3197798 w 9439835"/>
                  <a:gd name="connsiteY2580" fmla="*/ 1395127 h 5755341"/>
                  <a:gd name="connsiteX2581" fmla="*/ 3165561 w 9439835"/>
                  <a:gd name="connsiteY2581" fmla="*/ 1451010 h 5755341"/>
                  <a:gd name="connsiteX2582" fmla="*/ 3134042 w 9439835"/>
                  <a:gd name="connsiteY2582" fmla="*/ 1478235 h 5755341"/>
                  <a:gd name="connsiteX2583" fmla="*/ 3154100 w 9439835"/>
                  <a:gd name="connsiteY2583" fmla="*/ 1499729 h 5755341"/>
                  <a:gd name="connsiteX2584" fmla="*/ 3170576 w 9439835"/>
                  <a:gd name="connsiteY2584" fmla="*/ 1560628 h 5755341"/>
                  <a:gd name="connsiteX2585" fmla="*/ 3166994 w 9439835"/>
                  <a:gd name="connsiteY2585" fmla="*/ 1600033 h 5755341"/>
                  <a:gd name="connsiteX2586" fmla="*/ 3201380 w 9439835"/>
                  <a:gd name="connsiteY2586" fmla="*/ 1595734 h 5755341"/>
                  <a:gd name="connsiteX2587" fmla="*/ 3255823 w 9439835"/>
                  <a:gd name="connsiteY2587" fmla="*/ 1603615 h 5755341"/>
                  <a:gd name="connsiteX2588" fmla="*/ 3256540 w 9439835"/>
                  <a:gd name="connsiteY2588" fmla="*/ 1729712 h 5755341"/>
                  <a:gd name="connsiteX2589" fmla="*/ 3216065 w 9439835"/>
                  <a:gd name="connsiteY2589" fmla="*/ 1743235 h 5755341"/>
                  <a:gd name="connsiteX2590" fmla="*/ 4840109 w 9439835"/>
                  <a:gd name="connsiteY2590" fmla="*/ 1711304 h 5755341"/>
                  <a:gd name="connsiteX2591" fmla="*/ 4812470 w 9439835"/>
                  <a:gd name="connsiteY2591" fmla="*/ 1704366 h 5755341"/>
                  <a:gd name="connsiteX2592" fmla="*/ 4771637 w 9439835"/>
                  <a:gd name="connsiteY2592" fmla="*/ 1621257 h 5755341"/>
                  <a:gd name="connsiteX2593" fmla="*/ 4897717 w 9439835"/>
                  <a:gd name="connsiteY2593" fmla="*/ 1585434 h 5755341"/>
                  <a:gd name="connsiteX2594" fmla="*/ 4840109 w 9439835"/>
                  <a:gd name="connsiteY2594" fmla="*/ 1711304 h 5755341"/>
                  <a:gd name="connsiteX2595" fmla="*/ 4805097 w 9439835"/>
                  <a:gd name="connsiteY2595" fmla="*/ 1497458 h 5755341"/>
                  <a:gd name="connsiteX2596" fmla="*/ 4759518 w 9439835"/>
                  <a:gd name="connsiteY2596" fmla="*/ 1489756 h 5755341"/>
                  <a:gd name="connsiteX2597" fmla="*/ 4732296 w 9439835"/>
                  <a:gd name="connsiteY2597" fmla="*/ 1464680 h 5755341"/>
                  <a:gd name="connsiteX2598" fmla="*/ 4735878 w 9439835"/>
                  <a:gd name="connsiteY2598" fmla="*/ 1381571 h 5755341"/>
                  <a:gd name="connsiteX2599" fmla="*/ 4813245 w 9439835"/>
                  <a:gd name="connsiteY2599" fmla="*/ 1352913 h 5755341"/>
                  <a:gd name="connsiteX2600" fmla="*/ 4846914 w 9439835"/>
                  <a:gd name="connsiteY2600" fmla="*/ 1482592 h 5755341"/>
                  <a:gd name="connsiteX2601" fmla="*/ 4805097 w 9439835"/>
                  <a:gd name="connsiteY2601" fmla="*/ 1497458 h 5755341"/>
                  <a:gd name="connsiteX2602" fmla="*/ 4842658 w 9439835"/>
                  <a:gd name="connsiteY2602" fmla="*/ 1327511 h 5755341"/>
                  <a:gd name="connsiteX2603" fmla="*/ 4821770 w 9439835"/>
                  <a:gd name="connsiteY2603" fmla="*/ 1320221 h 5755341"/>
                  <a:gd name="connsiteX2604" fmla="*/ 4782370 w 9439835"/>
                  <a:gd name="connsiteY2604" fmla="*/ 1251441 h 5755341"/>
                  <a:gd name="connsiteX2605" fmla="*/ 4925643 w 9439835"/>
                  <a:gd name="connsiteY2605" fmla="*/ 1231380 h 5755341"/>
                  <a:gd name="connsiteX2606" fmla="*/ 4842658 w 9439835"/>
                  <a:gd name="connsiteY2606" fmla="*/ 1327511 h 5755341"/>
                  <a:gd name="connsiteX2607" fmla="*/ 5064407 w 9439835"/>
                  <a:gd name="connsiteY2607" fmla="*/ 1320422 h 5755341"/>
                  <a:gd name="connsiteX2608" fmla="*/ 5036413 w 9439835"/>
                  <a:gd name="connsiteY2608" fmla="*/ 1315217 h 5755341"/>
                  <a:gd name="connsiteX2609" fmla="*/ 4993431 w 9439835"/>
                  <a:gd name="connsiteY2609" fmla="*/ 1245004 h 5755341"/>
                  <a:gd name="connsiteX2610" fmla="*/ 5017071 w 9439835"/>
                  <a:gd name="connsiteY2610" fmla="*/ 1191986 h 5755341"/>
                  <a:gd name="connsiteX2611" fmla="*/ 5132406 w 9439835"/>
                  <a:gd name="connsiteY2611" fmla="*/ 1280827 h 5755341"/>
                  <a:gd name="connsiteX2612" fmla="*/ 5064407 w 9439835"/>
                  <a:gd name="connsiteY2612" fmla="*/ 1320422 h 5755341"/>
                  <a:gd name="connsiteX2613" fmla="*/ 5261822 w 9439835"/>
                  <a:gd name="connsiteY2613" fmla="*/ 1307355 h 5755341"/>
                  <a:gd name="connsiteX2614" fmla="*/ 5219556 w 9439835"/>
                  <a:gd name="connsiteY2614" fmla="*/ 1295892 h 5755341"/>
                  <a:gd name="connsiteX2615" fmla="*/ 5231018 w 9439835"/>
                  <a:gd name="connsiteY2615" fmla="*/ 1167646 h 5755341"/>
                  <a:gd name="connsiteX2616" fmla="*/ 5313400 w 9439835"/>
                  <a:gd name="connsiteY2616" fmla="*/ 1184125 h 5755341"/>
                  <a:gd name="connsiteX2617" fmla="*/ 5330593 w 9439835"/>
                  <a:gd name="connsiteY2617" fmla="*/ 1260785 h 5755341"/>
                  <a:gd name="connsiteX2618" fmla="*/ 5261822 w 9439835"/>
                  <a:gd name="connsiteY2618" fmla="*/ 1307355 h 5755341"/>
                  <a:gd name="connsiteX2619" fmla="*/ 2293500 w 9439835"/>
                  <a:gd name="connsiteY2619" fmla="*/ 1883223 h 5755341"/>
                  <a:gd name="connsiteX2620" fmla="*/ 2265421 w 9439835"/>
                  <a:gd name="connsiteY2620" fmla="*/ 1876050 h 5755341"/>
                  <a:gd name="connsiteX2621" fmla="*/ 2224588 w 9439835"/>
                  <a:gd name="connsiteY2621" fmla="*/ 1792942 h 5755341"/>
                  <a:gd name="connsiteX2622" fmla="*/ 2350668 w 9439835"/>
                  <a:gd name="connsiteY2622" fmla="*/ 1757119 h 5755341"/>
                  <a:gd name="connsiteX2623" fmla="*/ 2293500 w 9439835"/>
                  <a:gd name="connsiteY2623" fmla="*/ 1883223 h 5755341"/>
                  <a:gd name="connsiteX2624" fmla="*/ 2470688 w 9439835"/>
                  <a:gd name="connsiteY2624" fmla="*/ 1785873 h 5755341"/>
                  <a:gd name="connsiteX2625" fmla="*/ 2432105 w 9439835"/>
                  <a:gd name="connsiteY2625" fmla="*/ 1763003 h 5755341"/>
                  <a:gd name="connsiteX2626" fmla="*/ 2472221 w 9439835"/>
                  <a:gd name="connsiteY2626" fmla="*/ 1638339 h 5755341"/>
                  <a:gd name="connsiteX2627" fmla="*/ 2529530 w 9439835"/>
                  <a:gd name="connsiteY2627" fmla="*/ 1656251 h 5755341"/>
                  <a:gd name="connsiteX2628" fmla="*/ 2553886 w 9439835"/>
                  <a:gd name="connsiteY2628" fmla="*/ 1710702 h 5755341"/>
                  <a:gd name="connsiteX2629" fmla="*/ 2487265 w 9439835"/>
                  <a:gd name="connsiteY2629" fmla="*/ 1784496 h 5755341"/>
                  <a:gd name="connsiteX2630" fmla="*/ 2470688 w 9439835"/>
                  <a:gd name="connsiteY2630" fmla="*/ 1785873 h 5755341"/>
                  <a:gd name="connsiteX2631" fmla="*/ 2720230 w 9439835"/>
                  <a:gd name="connsiteY2631" fmla="*/ 1664315 h 5755341"/>
                  <a:gd name="connsiteX2632" fmla="*/ 2676801 w 9439835"/>
                  <a:gd name="connsiteY2632" fmla="*/ 1657150 h 5755341"/>
                  <a:gd name="connsiteX2633" fmla="*/ 2657459 w 9439835"/>
                  <a:gd name="connsiteY2633" fmla="*/ 1548249 h 5755341"/>
                  <a:gd name="connsiteX2634" fmla="*/ 2790703 w 9439835"/>
                  <a:gd name="connsiteY2634" fmla="*/ 1576907 h 5755341"/>
                  <a:gd name="connsiteX2635" fmla="*/ 2762048 w 9439835"/>
                  <a:gd name="connsiteY2635" fmla="*/ 1654284 h 5755341"/>
                  <a:gd name="connsiteX2636" fmla="*/ 2720230 w 9439835"/>
                  <a:gd name="connsiteY2636" fmla="*/ 1664315 h 5755341"/>
                  <a:gd name="connsiteX2637" fmla="*/ 2904370 w 9439835"/>
                  <a:gd name="connsiteY2637" fmla="*/ 1657881 h 5755341"/>
                  <a:gd name="connsiteX2638" fmla="*/ 2853508 w 9439835"/>
                  <a:gd name="connsiteY2638" fmla="*/ 1633522 h 5755341"/>
                  <a:gd name="connsiteX2639" fmla="*/ 2907952 w 9439835"/>
                  <a:gd name="connsiteY2639" fmla="*/ 1507425 h 5755341"/>
                  <a:gd name="connsiteX2640" fmla="*/ 2979588 w 9439835"/>
                  <a:gd name="connsiteY2640" fmla="*/ 1582653 h 5755341"/>
                  <a:gd name="connsiteX2641" fmla="*/ 2955232 w 9439835"/>
                  <a:gd name="connsiteY2641" fmla="*/ 1633522 h 5755341"/>
                  <a:gd name="connsiteX2642" fmla="*/ 2904370 w 9439835"/>
                  <a:gd name="connsiteY2642" fmla="*/ 1657881 h 5755341"/>
                  <a:gd name="connsiteX2643" fmla="*/ 2076575 w 9439835"/>
                  <a:gd name="connsiteY2643" fmla="*/ 1879105 h 5755341"/>
                  <a:gd name="connsiteX2644" fmla="*/ 2046488 w 9439835"/>
                  <a:gd name="connsiteY2644" fmla="*/ 1868895 h 5755341"/>
                  <a:gd name="connsiteX2645" fmla="*/ 2006372 w 9439835"/>
                  <a:gd name="connsiteY2645" fmla="*/ 1802265 h 5755341"/>
                  <a:gd name="connsiteX2646" fmla="*/ 2126721 w 9439835"/>
                  <a:gd name="connsiteY2646" fmla="*/ 1747097 h 5755341"/>
                  <a:gd name="connsiteX2647" fmla="*/ 2110961 w 9439835"/>
                  <a:gd name="connsiteY2647" fmla="*/ 1868895 h 5755341"/>
                  <a:gd name="connsiteX2648" fmla="*/ 2076575 w 9439835"/>
                  <a:gd name="connsiteY2648" fmla="*/ 1879105 h 5755341"/>
                  <a:gd name="connsiteX2649" fmla="*/ 2166206 w 9439835"/>
                  <a:gd name="connsiteY2649" fmla="*/ 1720740 h 5755341"/>
                  <a:gd name="connsiteX2650" fmla="*/ 2123045 w 9439835"/>
                  <a:gd name="connsiteY2650" fmla="*/ 1715098 h 5755341"/>
                  <a:gd name="connsiteX2651" fmla="*/ 2092241 w 9439835"/>
                  <a:gd name="connsiteY2651" fmla="*/ 1685007 h 5755341"/>
                  <a:gd name="connsiteX2652" fmla="*/ 2106569 w 9439835"/>
                  <a:gd name="connsiteY2652" fmla="*/ 1591867 h 5755341"/>
                  <a:gd name="connsiteX2653" fmla="*/ 2228350 w 9439835"/>
                  <a:gd name="connsiteY2653" fmla="*/ 1646318 h 5755341"/>
                  <a:gd name="connsiteX2654" fmla="*/ 2203994 w 9439835"/>
                  <a:gd name="connsiteY2654" fmla="*/ 1697903 h 5755341"/>
                  <a:gd name="connsiteX2655" fmla="*/ 2166206 w 9439835"/>
                  <a:gd name="connsiteY2655" fmla="*/ 1720740 h 5755341"/>
                  <a:gd name="connsiteX2656" fmla="*/ 2349166 w 9439835"/>
                  <a:gd name="connsiteY2656" fmla="*/ 1672188 h 5755341"/>
                  <a:gd name="connsiteX2657" fmla="*/ 2302602 w 9439835"/>
                  <a:gd name="connsiteY2657" fmla="*/ 1647829 h 5755341"/>
                  <a:gd name="connsiteX2658" fmla="*/ 2357762 w 9439835"/>
                  <a:gd name="connsiteY2658" fmla="*/ 1521732 h 5755341"/>
                  <a:gd name="connsiteX2659" fmla="*/ 2428682 w 9439835"/>
                  <a:gd name="connsiteY2659" fmla="*/ 1592662 h 5755341"/>
                  <a:gd name="connsiteX2660" fmla="*/ 2349166 w 9439835"/>
                  <a:gd name="connsiteY2660" fmla="*/ 1672188 h 5755341"/>
                  <a:gd name="connsiteX2661" fmla="*/ 2542341 w 9439835"/>
                  <a:gd name="connsiteY2661" fmla="*/ 1593499 h 5755341"/>
                  <a:gd name="connsiteX2662" fmla="*/ 2495061 w 9439835"/>
                  <a:gd name="connsiteY2662" fmla="*/ 1568423 h 5755341"/>
                  <a:gd name="connsiteX2663" fmla="*/ 2473571 w 9439835"/>
                  <a:gd name="connsiteY2663" fmla="*/ 1517554 h 5755341"/>
                  <a:gd name="connsiteX2664" fmla="*/ 2605381 w 9439835"/>
                  <a:gd name="connsiteY2664" fmla="*/ 1478149 h 5755341"/>
                  <a:gd name="connsiteX2665" fmla="*/ 2542341 w 9439835"/>
                  <a:gd name="connsiteY2665" fmla="*/ 1593499 h 5755341"/>
                  <a:gd name="connsiteX2666" fmla="*/ 2927984 w 9439835"/>
                  <a:gd name="connsiteY2666" fmla="*/ 1479039 h 5755341"/>
                  <a:gd name="connsiteX2667" fmla="*/ 2884285 w 9439835"/>
                  <a:gd name="connsiteY2667" fmla="*/ 1471158 h 5755341"/>
                  <a:gd name="connsiteX2668" fmla="*/ 2850616 w 9439835"/>
                  <a:gd name="connsiteY2668" fmla="*/ 1407394 h 5755341"/>
                  <a:gd name="connsiteX2669" fmla="*/ 2948042 w 9439835"/>
                  <a:gd name="connsiteY2669" fmla="*/ 1335748 h 5755341"/>
                  <a:gd name="connsiteX2670" fmla="*/ 2927984 w 9439835"/>
                  <a:gd name="connsiteY2670" fmla="*/ 1479039 h 5755341"/>
                  <a:gd name="connsiteX2671" fmla="*/ 2741517 w 9439835"/>
                  <a:gd name="connsiteY2671" fmla="*/ 1463839 h 5755341"/>
                  <a:gd name="connsiteX2672" fmla="*/ 2702564 w 9439835"/>
                  <a:gd name="connsiteY2672" fmla="*/ 1450406 h 5755341"/>
                  <a:gd name="connsiteX2673" fmla="*/ 2675342 w 9439835"/>
                  <a:gd name="connsiteY2673" fmla="*/ 1350102 h 5755341"/>
                  <a:gd name="connsiteX2674" fmla="*/ 2741964 w 9439835"/>
                  <a:gd name="connsiteY2674" fmla="*/ 1314279 h 5755341"/>
                  <a:gd name="connsiteX2675" fmla="*/ 2779931 w 9439835"/>
                  <a:gd name="connsiteY2675" fmla="*/ 1448256 h 5755341"/>
                  <a:gd name="connsiteX2676" fmla="*/ 2741517 w 9439835"/>
                  <a:gd name="connsiteY2676" fmla="*/ 1463839 h 5755341"/>
                  <a:gd name="connsiteX2677" fmla="*/ 2230403 w 9439835"/>
                  <a:gd name="connsiteY2677" fmla="*/ 1557732 h 5755341"/>
                  <a:gd name="connsiteX2678" fmla="*/ 2196018 w 9439835"/>
                  <a:gd name="connsiteY2678" fmla="*/ 1549134 h 5755341"/>
                  <a:gd name="connsiteX2679" fmla="*/ 2156618 w 9439835"/>
                  <a:gd name="connsiteY2679" fmla="*/ 1482504 h 5755341"/>
                  <a:gd name="connsiteX2680" fmla="*/ 2276967 w 9439835"/>
                  <a:gd name="connsiteY2680" fmla="*/ 1425188 h 5755341"/>
                  <a:gd name="connsiteX2681" fmla="*/ 2230403 w 9439835"/>
                  <a:gd name="connsiteY2681" fmla="*/ 1557732 h 5755341"/>
                  <a:gd name="connsiteX2682" fmla="*/ 2395863 w 9439835"/>
                  <a:gd name="connsiteY2682" fmla="*/ 1451500 h 5755341"/>
                  <a:gd name="connsiteX2683" fmla="*/ 2344105 w 9439835"/>
                  <a:gd name="connsiteY2683" fmla="*/ 1432514 h 5755341"/>
                  <a:gd name="connsiteX2684" fmla="*/ 2324047 w 9439835"/>
                  <a:gd name="connsiteY2684" fmla="*/ 1347972 h 5755341"/>
                  <a:gd name="connsiteX2685" fmla="*/ 2462305 w 9439835"/>
                  <a:gd name="connsiteY2685" fmla="*/ 1373048 h 5755341"/>
                  <a:gd name="connsiteX2686" fmla="*/ 2444396 w 9439835"/>
                  <a:gd name="connsiteY2686" fmla="*/ 1427499 h 5755341"/>
                  <a:gd name="connsiteX2687" fmla="*/ 2395863 w 9439835"/>
                  <a:gd name="connsiteY2687" fmla="*/ 1451500 h 5755341"/>
                  <a:gd name="connsiteX2688" fmla="*/ 2568103 w 9439835"/>
                  <a:gd name="connsiteY2688" fmla="*/ 1393197 h 5755341"/>
                  <a:gd name="connsiteX2689" fmla="*/ 2524405 w 9439835"/>
                  <a:gd name="connsiteY2689" fmla="*/ 1380301 h 5755341"/>
                  <a:gd name="connsiteX2690" fmla="*/ 2537299 w 9439835"/>
                  <a:gd name="connsiteY2690" fmla="*/ 1252772 h 5755341"/>
                  <a:gd name="connsiteX2691" fmla="*/ 2635441 w 9439835"/>
                  <a:gd name="connsiteY2691" fmla="*/ 1352359 h 5755341"/>
                  <a:gd name="connsiteX2692" fmla="*/ 2568103 w 9439835"/>
                  <a:gd name="connsiteY2692" fmla="*/ 1393197 h 5755341"/>
                  <a:gd name="connsiteX2693" fmla="*/ 2871684 w 9439835"/>
                  <a:gd name="connsiteY2693" fmla="*/ 1289492 h 5755341"/>
                  <a:gd name="connsiteX2694" fmla="*/ 2836369 w 9439835"/>
                  <a:gd name="connsiteY2694" fmla="*/ 1285171 h 5755341"/>
                  <a:gd name="connsiteX2695" fmla="*/ 2793387 w 9439835"/>
                  <a:gd name="connsiteY2695" fmla="*/ 1185584 h 5755341"/>
                  <a:gd name="connsiteX2696" fmla="*/ 2936660 w 9439835"/>
                  <a:gd name="connsiteY2696" fmla="*/ 1213526 h 5755341"/>
                  <a:gd name="connsiteX2697" fmla="*/ 2871684 w 9439835"/>
                  <a:gd name="connsiteY2697" fmla="*/ 1289492 h 5755341"/>
                  <a:gd name="connsiteX2698" fmla="*/ 4909993 w 9439835"/>
                  <a:gd name="connsiteY2698" fmla="*/ 1158382 h 5755341"/>
                  <a:gd name="connsiteX2699" fmla="*/ 4858953 w 9439835"/>
                  <a:gd name="connsiteY2699" fmla="*/ 1138500 h 5755341"/>
                  <a:gd name="connsiteX2700" fmla="*/ 4925574 w 9439835"/>
                  <a:gd name="connsiteY2700" fmla="*/ 1010971 h 5755341"/>
                  <a:gd name="connsiteX2701" fmla="*/ 4962109 w 9439835"/>
                  <a:gd name="connsiteY2701" fmla="*/ 1136351 h 5755341"/>
                  <a:gd name="connsiteX2702" fmla="*/ 4909993 w 9439835"/>
                  <a:gd name="connsiteY2702" fmla="*/ 1158382 h 5755341"/>
                  <a:gd name="connsiteX2703" fmla="*/ 7779717 w 9439835"/>
                  <a:gd name="connsiteY2703" fmla="*/ 1142197 h 5755341"/>
                  <a:gd name="connsiteX2704" fmla="*/ 7744436 w 9439835"/>
                  <a:gd name="connsiteY2704" fmla="*/ 1133510 h 5755341"/>
                  <a:gd name="connsiteX2705" fmla="*/ 7713633 w 9439835"/>
                  <a:gd name="connsiteY2705" fmla="*/ 1097687 h 5755341"/>
                  <a:gd name="connsiteX2706" fmla="*/ 7816073 w 9439835"/>
                  <a:gd name="connsiteY2706" fmla="*/ 1003115 h 5755341"/>
                  <a:gd name="connsiteX2707" fmla="*/ 7851891 w 9439835"/>
                  <a:gd name="connsiteY2707" fmla="*/ 1067596 h 5755341"/>
                  <a:gd name="connsiteX2708" fmla="*/ 7816073 w 9439835"/>
                  <a:gd name="connsiteY2708" fmla="*/ 1132077 h 5755341"/>
                  <a:gd name="connsiteX2709" fmla="*/ 7779717 w 9439835"/>
                  <a:gd name="connsiteY2709" fmla="*/ 1142197 h 5755341"/>
                  <a:gd name="connsiteX2710" fmla="*/ 8167314 w 9439835"/>
                  <a:gd name="connsiteY2710" fmla="*/ 999394 h 5755341"/>
                  <a:gd name="connsiteX2711" fmla="*/ 8126481 w 9439835"/>
                  <a:gd name="connsiteY2711" fmla="*/ 989006 h 5755341"/>
                  <a:gd name="connsiteX2712" fmla="*/ 8157285 w 9439835"/>
                  <a:gd name="connsiteY2712" fmla="*/ 852163 h 5755341"/>
                  <a:gd name="connsiteX2713" fmla="*/ 8245398 w 9439835"/>
                  <a:gd name="connsiteY2713" fmla="*/ 922375 h 5755341"/>
                  <a:gd name="connsiteX2714" fmla="*/ 8210296 w 9439835"/>
                  <a:gd name="connsiteY2714" fmla="*/ 992588 h 5755341"/>
                  <a:gd name="connsiteX2715" fmla="*/ 8167314 w 9439835"/>
                  <a:gd name="connsiteY2715" fmla="*/ 999394 h 5755341"/>
                  <a:gd name="connsiteX2716" fmla="*/ 8337063 w 9439835"/>
                  <a:gd name="connsiteY2716" fmla="*/ 922315 h 5755341"/>
                  <a:gd name="connsiteX2717" fmla="*/ 8286023 w 9439835"/>
                  <a:gd name="connsiteY2717" fmla="*/ 902433 h 5755341"/>
                  <a:gd name="connsiteX2718" fmla="*/ 8352644 w 9439835"/>
                  <a:gd name="connsiteY2718" fmla="*/ 774904 h 5755341"/>
                  <a:gd name="connsiteX2719" fmla="*/ 8389179 w 9439835"/>
                  <a:gd name="connsiteY2719" fmla="*/ 900284 h 5755341"/>
                  <a:gd name="connsiteX2720" fmla="*/ 8337063 w 9439835"/>
                  <a:gd name="connsiteY2720" fmla="*/ 922315 h 5755341"/>
                  <a:gd name="connsiteX2721" fmla="*/ 8616615 w 9439835"/>
                  <a:gd name="connsiteY2721" fmla="*/ 812959 h 5755341"/>
                  <a:gd name="connsiteX2722" fmla="*/ 8587959 w 9439835"/>
                  <a:gd name="connsiteY2722" fmla="*/ 803011 h 5755341"/>
                  <a:gd name="connsiteX2723" fmla="*/ 8578646 w 9439835"/>
                  <a:gd name="connsiteY2723" fmla="*/ 684080 h 5755341"/>
                  <a:gd name="connsiteX2724" fmla="*/ 8629508 w 9439835"/>
                  <a:gd name="connsiteY2724" fmla="*/ 666885 h 5755341"/>
                  <a:gd name="connsiteX2725" fmla="*/ 8682519 w 9439835"/>
                  <a:gd name="connsiteY2725" fmla="*/ 690528 h 5755341"/>
                  <a:gd name="connsiteX2726" fmla="*/ 8616615 w 9439835"/>
                  <a:gd name="connsiteY2726" fmla="*/ 812959 h 5755341"/>
                  <a:gd name="connsiteX2727" fmla="*/ 7962424 w 9439835"/>
                  <a:gd name="connsiteY2727" fmla="*/ 999216 h 5755341"/>
                  <a:gd name="connsiteX2728" fmla="*/ 7926158 w 9439835"/>
                  <a:gd name="connsiteY2728" fmla="*/ 986141 h 5755341"/>
                  <a:gd name="connsiteX2729" fmla="*/ 7968424 w 9439835"/>
                  <a:gd name="connsiteY2729" fmla="*/ 849298 h 5755341"/>
                  <a:gd name="connsiteX2730" fmla="*/ 7997078 w 9439835"/>
                  <a:gd name="connsiteY2730" fmla="*/ 991873 h 5755341"/>
                  <a:gd name="connsiteX2731" fmla="*/ 7962424 w 9439835"/>
                  <a:gd name="connsiteY2731" fmla="*/ 999216 h 5755341"/>
                  <a:gd name="connsiteX2732" fmla="*/ 5136422 w 9439835"/>
                  <a:gd name="connsiteY2732" fmla="*/ 1120356 h 5755341"/>
                  <a:gd name="connsiteX2733" fmla="*/ 5101499 w 9439835"/>
                  <a:gd name="connsiteY2733" fmla="*/ 1106318 h 5755341"/>
                  <a:gd name="connsiteX2734" fmla="*/ 5074278 w 9439835"/>
                  <a:gd name="connsiteY2734" fmla="*/ 1030374 h 5755341"/>
                  <a:gd name="connsiteX2735" fmla="*/ 5133019 w 9439835"/>
                  <a:gd name="connsiteY2735" fmla="*/ 974490 h 5755341"/>
                  <a:gd name="connsiteX2736" fmla="*/ 5221849 w 9439835"/>
                  <a:gd name="connsiteY2736" fmla="*/ 1063331 h 5755341"/>
                  <a:gd name="connsiteX2737" fmla="*/ 5136422 w 9439835"/>
                  <a:gd name="connsiteY2737" fmla="*/ 1120356 h 5755341"/>
                  <a:gd name="connsiteX2738" fmla="*/ 2433590 w 9439835"/>
                  <a:gd name="connsiteY2738" fmla="*/ 1243778 h 5755341"/>
                  <a:gd name="connsiteX2739" fmla="*/ 2384878 w 9439835"/>
                  <a:gd name="connsiteY2739" fmla="*/ 1222195 h 5755341"/>
                  <a:gd name="connsiteX2740" fmla="*/ 2382012 w 9439835"/>
                  <a:gd name="connsiteY2740" fmla="*/ 1122607 h 5755341"/>
                  <a:gd name="connsiteX2741" fmla="*/ 2504510 w 9439835"/>
                  <a:gd name="connsiteY2741" fmla="*/ 1139802 h 5755341"/>
                  <a:gd name="connsiteX2742" fmla="*/ 2484452 w 9439835"/>
                  <a:gd name="connsiteY2742" fmla="*/ 1225061 h 5755341"/>
                  <a:gd name="connsiteX2743" fmla="*/ 2433590 w 9439835"/>
                  <a:gd name="connsiteY2743" fmla="*/ 1243778 h 5755341"/>
                  <a:gd name="connsiteX2744" fmla="*/ 2660726 w 9439835"/>
                  <a:gd name="connsiteY2744" fmla="*/ 1229383 h 5755341"/>
                  <a:gd name="connsiteX2745" fmla="*/ 2613826 w 9439835"/>
                  <a:gd name="connsiteY2745" fmla="*/ 1207889 h 5755341"/>
                  <a:gd name="connsiteX2746" fmla="*/ 2664688 w 9439835"/>
                  <a:gd name="connsiteY2746" fmla="*/ 1078211 h 5755341"/>
                  <a:gd name="connsiteX2747" fmla="*/ 2733459 w 9439835"/>
                  <a:gd name="connsiteY2747" fmla="*/ 1126213 h 5755341"/>
                  <a:gd name="connsiteX2748" fmla="*/ 2660726 w 9439835"/>
                  <a:gd name="connsiteY2748" fmla="*/ 1229383 h 5755341"/>
                  <a:gd name="connsiteX2749" fmla="*/ 2818783 w 9439835"/>
                  <a:gd name="connsiteY2749" fmla="*/ 1112673 h 5755341"/>
                  <a:gd name="connsiteX2750" fmla="*/ 2785539 w 9439835"/>
                  <a:gd name="connsiteY2750" fmla="*/ 1093430 h 5755341"/>
                  <a:gd name="connsiteX2751" fmla="*/ 2814193 w 9439835"/>
                  <a:gd name="connsiteY2751" fmla="*/ 970199 h 5755341"/>
                  <a:gd name="connsiteX2752" fmla="*/ 2908037 w 9439835"/>
                  <a:gd name="connsiteY2752" fmla="*/ 1061189 h 5755341"/>
                  <a:gd name="connsiteX2753" fmla="*/ 2818783 w 9439835"/>
                  <a:gd name="connsiteY2753" fmla="*/ 1112673 h 5755341"/>
                  <a:gd name="connsiteX2754" fmla="*/ 4996932 w 9439835"/>
                  <a:gd name="connsiteY2754" fmla="*/ 998409 h 5755341"/>
                  <a:gd name="connsiteX2755" fmla="*/ 4945533 w 9439835"/>
                  <a:gd name="connsiteY2755" fmla="*/ 986140 h 5755341"/>
                  <a:gd name="connsiteX2756" fmla="*/ 4973472 w 9439835"/>
                  <a:gd name="connsiteY2756" fmla="*/ 852163 h 5755341"/>
                  <a:gd name="connsiteX2757" fmla="*/ 5050839 w 9439835"/>
                  <a:gd name="connsiteY2757" fmla="*/ 880821 h 5755341"/>
                  <a:gd name="connsiteX2758" fmla="*/ 5045108 w 9439835"/>
                  <a:gd name="connsiteY2758" fmla="*/ 974677 h 5755341"/>
                  <a:gd name="connsiteX2759" fmla="*/ 4996932 w 9439835"/>
                  <a:gd name="connsiteY2759" fmla="*/ 998409 h 5755341"/>
                  <a:gd name="connsiteX2760" fmla="*/ 7796996 w 9439835"/>
                  <a:gd name="connsiteY2760" fmla="*/ 926024 h 5755341"/>
                  <a:gd name="connsiteX2761" fmla="*/ 7761614 w 9439835"/>
                  <a:gd name="connsiteY2761" fmla="*/ 921770 h 5755341"/>
                  <a:gd name="connsiteX2762" fmla="*/ 7715766 w 9439835"/>
                  <a:gd name="connsiteY2762" fmla="*/ 855140 h 5755341"/>
                  <a:gd name="connsiteX2763" fmla="*/ 7795283 w 9439835"/>
                  <a:gd name="connsiteY2763" fmla="*/ 777763 h 5755341"/>
                  <a:gd name="connsiteX2764" fmla="*/ 7866203 w 9439835"/>
                  <a:gd name="connsiteY2764" fmla="*/ 852274 h 5755341"/>
                  <a:gd name="connsiteX2765" fmla="*/ 7796996 w 9439835"/>
                  <a:gd name="connsiteY2765" fmla="*/ 926024 h 5755341"/>
                  <a:gd name="connsiteX2766" fmla="*/ 2400771 w 9439835"/>
                  <a:gd name="connsiteY2766" fmla="*/ 1063062 h 5755341"/>
                  <a:gd name="connsiteX2767" fmla="*/ 2374176 w 9439835"/>
                  <a:gd name="connsiteY2767" fmla="*/ 1056972 h 5755341"/>
                  <a:gd name="connsiteX2768" fmla="*/ 2328328 w 9439835"/>
                  <a:gd name="connsiteY2768" fmla="*/ 983894 h 5755341"/>
                  <a:gd name="connsiteX2769" fmla="*/ 2438648 w 9439835"/>
                  <a:gd name="connsiteY2769" fmla="*/ 921562 h 5755341"/>
                  <a:gd name="connsiteX2770" fmla="*/ 2478765 w 9439835"/>
                  <a:gd name="connsiteY2770" fmla="*/ 988909 h 5755341"/>
                  <a:gd name="connsiteX2771" fmla="*/ 2432201 w 9439835"/>
                  <a:gd name="connsiteY2771" fmla="*/ 1054106 h 5755341"/>
                  <a:gd name="connsiteX2772" fmla="*/ 2400771 w 9439835"/>
                  <a:gd name="connsiteY2772" fmla="*/ 1063062 h 5755341"/>
                  <a:gd name="connsiteX2773" fmla="*/ 2581516 w 9439835"/>
                  <a:gd name="connsiteY2773" fmla="*/ 1048935 h 5755341"/>
                  <a:gd name="connsiteX2774" fmla="*/ 2553041 w 9439835"/>
                  <a:gd name="connsiteY2774" fmla="*/ 1039801 h 5755341"/>
                  <a:gd name="connsiteX2775" fmla="*/ 2507193 w 9439835"/>
                  <a:gd name="connsiteY2775" fmla="*/ 971021 h 5755341"/>
                  <a:gd name="connsiteX2776" fmla="*/ 2603186 w 9439835"/>
                  <a:gd name="connsiteY2776" fmla="*/ 900092 h 5755341"/>
                  <a:gd name="connsiteX2777" fmla="*/ 2657630 w 9439835"/>
                  <a:gd name="connsiteY2777" fmla="*/ 969588 h 5755341"/>
                  <a:gd name="connsiteX2778" fmla="*/ 2611066 w 9439835"/>
                  <a:gd name="connsiteY2778" fmla="*/ 1039801 h 5755341"/>
                  <a:gd name="connsiteX2779" fmla="*/ 2581516 w 9439835"/>
                  <a:gd name="connsiteY2779" fmla="*/ 1048935 h 5755341"/>
                  <a:gd name="connsiteX2780" fmla="*/ 2751157 w 9439835"/>
                  <a:gd name="connsiteY2780" fmla="*/ 969115 h 5755341"/>
                  <a:gd name="connsiteX2781" fmla="*/ 2706138 w 9439835"/>
                  <a:gd name="connsiteY2781" fmla="*/ 959678 h 5755341"/>
                  <a:gd name="connsiteX2782" fmla="*/ 2671753 w 9439835"/>
                  <a:gd name="connsiteY2782" fmla="*/ 892331 h 5755341"/>
                  <a:gd name="connsiteX2783" fmla="*/ 2815025 w 9439835"/>
                  <a:gd name="connsiteY2783" fmla="*/ 873703 h 5755341"/>
                  <a:gd name="connsiteX2784" fmla="*/ 2751157 w 9439835"/>
                  <a:gd name="connsiteY2784" fmla="*/ 969115 h 5755341"/>
                  <a:gd name="connsiteX2785" fmla="*/ 2412652 w 9439835"/>
                  <a:gd name="connsiteY2785" fmla="*/ 877082 h 5755341"/>
                  <a:gd name="connsiteX2786" fmla="*/ 2388478 w 9439835"/>
                  <a:gd name="connsiteY2786" fmla="*/ 870979 h 5755341"/>
                  <a:gd name="connsiteX2787" fmla="*/ 2356958 w 9439835"/>
                  <a:gd name="connsiteY2787" fmla="*/ 762794 h 5755341"/>
                  <a:gd name="connsiteX2788" fmla="*/ 2421431 w 9439835"/>
                  <a:gd name="connsiteY2788" fmla="*/ 727688 h 5755341"/>
                  <a:gd name="connsiteX2789" fmla="*/ 2490202 w 9439835"/>
                  <a:gd name="connsiteY2789" fmla="*/ 775691 h 5755341"/>
                  <a:gd name="connsiteX2790" fmla="*/ 2412652 w 9439835"/>
                  <a:gd name="connsiteY2790" fmla="*/ 877082 h 5755341"/>
                  <a:gd name="connsiteX2791" fmla="*/ 2598501 w 9439835"/>
                  <a:gd name="connsiteY2791" fmla="*/ 798738 h 5755341"/>
                  <a:gd name="connsiteX2792" fmla="*/ 2558027 w 9439835"/>
                  <a:gd name="connsiteY2792" fmla="*/ 780827 h 5755341"/>
                  <a:gd name="connsiteX2793" fmla="*/ 2638259 w 9439835"/>
                  <a:gd name="connsiteY2793" fmla="*/ 656880 h 5755341"/>
                  <a:gd name="connsiteX2794" fmla="*/ 2679092 w 9439835"/>
                  <a:gd name="connsiteY2794" fmla="*/ 722794 h 5755341"/>
                  <a:gd name="connsiteX2795" fmla="*/ 2643274 w 9439835"/>
                  <a:gd name="connsiteY2795" fmla="*/ 788708 h 5755341"/>
                  <a:gd name="connsiteX2796" fmla="*/ 2598501 w 9439835"/>
                  <a:gd name="connsiteY2796" fmla="*/ 798738 h 5755341"/>
                  <a:gd name="connsiteX2797" fmla="*/ 8461569 w 9439835"/>
                  <a:gd name="connsiteY2797" fmla="*/ 759568 h 5755341"/>
                  <a:gd name="connsiteX2798" fmla="*/ 8419841 w 9439835"/>
                  <a:gd name="connsiteY2798" fmla="*/ 757240 h 5755341"/>
                  <a:gd name="connsiteX2799" fmla="*/ 8373993 w 9439835"/>
                  <a:gd name="connsiteY2799" fmla="*/ 690610 h 5755341"/>
                  <a:gd name="connsiteX2800" fmla="*/ 8449212 w 9439835"/>
                  <a:gd name="connsiteY2800" fmla="*/ 613232 h 5755341"/>
                  <a:gd name="connsiteX2801" fmla="*/ 8500073 w 9439835"/>
                  <a:gd name="connsiteY2801" fmla="*/ 741478 h 5755341"/>
                  <a:gd name="connsiteX2802" fmla="*/ 8461569 w 9439835"/>
                  <a:gd name="connsiteY2802" fmla="*/ 759568 h 5755341"/>
                  <a:gd name="connsiteX2803" fmla="*/ 2407120 w 9439835"/>
                  <a:gd name="connsiteY2803" fmla="*/ 684645 h 5755341"/>
                  <a:gd name="connsiteX2804" fmla="*/ 2379172 w 9439835"/>
                  <a:gd name="connsiteY2804" fmla="*/ 674963 h 5755341"/>
                  <a:gd name="connsiteX2805" fmla="*/ 2363412 w 9439835"/>
                  <a:gd name="connsiteY2805" fmla="*/ 561763 h 5755341"/>
                  <a:gd name="connsiteX2806" fmla="*/ 2417855 w 9439835"/>
                  <a:gd name="connsiteY2806" fmla="*/ 538120 h 5755341"/>
                  <a:gd name="connsiteX2807" fmla="*/ 2472299 w 9439835"/>
                  <a:gd name="connsiteY2807" fmla="*/ 561763 h 5755341"/>
                  <a:gd name="connsiteX2808" fmla="*/ 2407120 w 9439835"/>
                  <a:gd name="connsiteY2808" fmla="*/ 684645 h 5755341"/>
                  <a:gd name="connsiteX2809" fmla="*/ 8506425 w 9439835"/>
                  <a:gd name="connsiteY2809" fmla="*/ 594142 h 5755341"/>
                  <a:gd name="connsiteX2810" fmla="*/ 8454847 w 9439835"/>
                  <a:gd name="connsiteY2810" fmla="*/ 543990 h 5755341"/>
                  <a:gd name="connsiteX2811" fmla="*/ 8524334 w 9439835"/>
                  <a:gd name="connsiteY2811" fmla="*/ 448701 h 5755341"/>
                  <a:gd name="connsiteX2812" fmla="*/ 8566600 w 9439835"/>
                  <a:gd name="connsiteY2812" fmla="*/ 460165 h 5755341"/>
                  <a:gd name="connsiteX2813" fmla="*/ 8598120 w 9439835"/>
                  <a:gd name="connsiteY2813" fmla="*/ 536109 h 5755341"/>
                  <a:gd name="connsiteX2814" fmla="*/ 8506425 w 9439835"/>
                  <a:gd name="connsiteY2814" fmla="*/ 594142 h 5755341"/>
                  <a:gd name="connsiteX2815" fmla="*/ 2420944 w 9439835"/>
                  <a:gd name="connsiteY2815" fmla="*/ 484752 h 5755341"/>
                  <a:gd name="connsiteX2816" fmla="*/ 2382742 w 9439835"/>
                  <a:gd name="connsiteY2816" fmla="*/ 469650 h 5755341"/>
                  <a:gd name="connsiteX2817" fmla="*/ 2356953 w 9439835"/>
                  <a:gd name="connsiteY2817" fmla="*/ 392273 h 5755341"/>
                  <a:gd name="connsiteX2818" fmla="*/ 2420709 w 9439835"/>
                  <a:gd name="connsiteY2818" fmla="*/ 336390 h 5755341"/>
                  <a:gd name="connsiteX2819" fmla="*/ 2475153 w 9439835"/>
                  <a:gd name="connsiteY2819" fmla="*/ 357883 h 5755341"/>
                  <a:gd name="connsiteX2820" fmla="*/ 2500226 w 9439835"/>
                  <a:gd name="connsiteY2820" fmla="*/ 410901 h 5755341"/>
                  <a:gd name="connsiteX2821" fmla="*/ 2420944 w 9439835"/>
                  <a:gd name="connsiteY2821" fmla="*/ 484752 h 5755341"/>
                  <a:gd name="connsiteX2822" fmla="*/ 9214979 w 9439835"/>
                  <a:gd name="connsiteY2822" fmla="*/ 332950 h 5755341"/>
                  <a:gd name="connsiteX2823" fmla="*/ 9192537 w 9439835"/>
                  <a:gd name="connsiteY2823" fmla="*/ 328025 h 5755341"/>
                  <a:gd name="connsiteX2824" fmla="*/ 9146690 w 9439835"/>
                  <a:gd name="connsiteY2824" fmla="*/ 261394 h 5755341"/>
                  <a:gd name="connsiteX2825" fmla="*/ 9289962 w 9439835"/>
                  <a:gd name="connsiteY2825" fmla="*/ 224855 h 5755341"/>
                  <a:gd name="connsiteX2826" fmla="*/ 9281366 w 9439835"/>
                  <a:gd name="connsiteY2826" fmla="*/ 301516 h 5755341"/>
                  <a:gd name="connsiteX2827" fmla="*/ 9214979 w 9439835"/>
                  <a:gd name="connsiteY2827" fmla="*/ 332950 h 5755341"/>
                  <a:gd name="connsiteX2828" fmla="*/ 2423148 w 9439835"/>
                  <a:gd name="connsiteY2828" fmla="*/ 260523 h 5755341"/>
                  <a:gd name="connsiteX2829" fmla="*/ 2402788 w 9439835"/>
                  <a:gd name="connsiteY2829" fmla="*/ 256493 h 5755341"/>
                  <a:gd name="connsiteX2830" fmla="*/ 2364105 w 9439835"/>
                  <a:gd name="connsiteY2830" fmla="*/ 185564 h 5755341"/>
                  <a:gd name="connsiteX2831" fmla="*/ 2386312 w 9439835"/>
                  <a:gd name="connsiteY2831" fmla="*/ 133263 h 5755341"/>
                  <a:gd name="connsiteX2832" fmla="*/ 2471559 w 9439835"/>
                  <a:gd name="connsiteY2832" fmla="*/ 122516 h 5755341"/>
                  <a:gd name="connsiteX2833" fmla="*/ 2487319 w 9439835"/>
                  <a:gd name="connsiteY2833" fmla="*/ 243597 h 5755341"/>
                  <a:gd name="connsiteX2834" fmla="*/ 2423148 w 9439835"/>
                  <a:gd name="connsiteY2834" fmla="*/ 260523 h 57553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Lst>
                <a:rect l="l" t="t" r="r" b="b"/>
                <a:pathLst>
                  <a:path w="9439835" h="5755341">
                    <a:moveTo>
                      <a:pt x="0" y="5755341"/>
                    </a:moveTo>
                    <a:lnTo>
                      <a:pt x="9439835" y="5755341"/>
                    </a:lnTo>
                    <a:lnTo>
                      <a:pt x="9439835" y="0"/>
                    </a:lnTo>
                    <a:lnTo>
                      <a:pt x="0" y="0"/>
                    </a:lnTo>
                    <a:lnTo>
                      <a:pt x="0" y="5755341"/>
                    </a:lnTo>
                    <a:close/>
                    <a:moveTo>
                      <a:pt x="3141374" y="5613857"/>
                    </a:moveTo>
                    <a:cubicBezTo>
                      <a:pt x="3136359" y="5613857"/>
                      <a:pt x="3121316" y="5606692"/>
                      <a:pt x="3107705" y="5597378"/>
                    </a:cubicBezTo>
                    <a:cubicBezTo>
                      <a:pt x="3091945" y="5586632"/>
                      <a:pt x="3079767" y="5570153"/>
                      <a:pt x="3072603" y="5550809"/>
                    </a:cubicBezTo>
                    <a:cubicBezTo>
                      <a:pt x="3064007" y="5525016"/>
                      <a:pt x="3059709" y="5520718"/>
                      <a:pt x="3047530" y="5524300"/>
                    </a:cubicBezTo>
                    <a:cubicBezTo>
                      <a:pt x="3013861" y="5535763"/>
                      <a:pt x="2987356" y="5535763"/>
                      <a:pt x="2965865" y="5525016"/>
                    </a:cubicBezTo>
                    <a:cubicBezTo>
                      <a:pt x="2953687" y="5518568"/>
                      <a:pt x="2943658" y="5509971"/>
                      <a:pt x="2943658" y="5506388"/>
                    </a:cubicBezTo>
                    <a:cubicBezTo>
                      <a:pt x="2943658" y="5502090"/>
                      <a:pt x="2938643" y="5499224"/>
                      <a:pt x="2932912" y="5499224"/>
                    </a:cubicBezTo>
                    <a:cubicBezTo>
                      <a:pt x="2925749" y="5499224"/>
                      <a:pt x="2922167" y="5506388"/>
                      <a:pt x="2922167" y="5520718"/>
                    </a:cubicBezTo>
                    <a:cubicBezTo>
                      <a:pt x="2922167" y="5534330"/>
                      <a:pt x="2914287" y="5550809"/>
                      <a:pt x="2901392" y="5565138"/>
                    </a:cubicBezTo>
                    <a:cubicBezTo>
                      <a:pt x="2883483" y="5585199"/>
                      <a:pt x="2875603" y="5588781"/>
                      <a:pt x="2846949" y="5588781"/>
                    </a:cubicBezTo>
                    <a:cubicBezTo>
                      <a:pt x="2818294" y="5588781"/>
                      <a:pt x="2810414" y="5585199"/>
                      <a:pt x="2792505" y="5565138"/>
                    </a:cubicBezTo>
                    <a:cubicBezTo>
                      <a:pt x="2734480" y="5499940"/>
                      <a:pt x="2808265" y="5411816"/>
                      <a:pt x="2886349" y="5452654"/>
                    </a:cubicBezTo>
                    <a:cubicBezTo>
                      <a:pt x="2898527" y="5459102"/>
                      <a:pt x="2907840" y="5466983"/>
                      <a:pt x="2907840" y="5470566"/>
                    </a:cubicBezTo>
                    <a:cubicBezTo>
                      <a:pt x="2907840" y="5474864"/>
                      <a:pt x="2912854" y="5477730"/>
                      <a:pt x="2918585" y="5477730"/>
                    </a:cubicBezTo>
                    <a:cubicBezTo>
                      <a:pt x="2925749" y="5477730"/>
                      <a:pt x="2929331" y="5470566"/>
                      <a:pt x="2929331" y="5456237"/>
                    </a:cubicBezTo>
                    <a:cubicBezTo>
                      <a:pt x="2929331" y="5442624"/>
                      <a:pt x="2937210" y="5426145"/>
                      <a:pt x="2950105" y="5411816"/>
                    </a:cubicBezTo>
                    <a:cubicBezTo>
                      <a:pt x="2968014" y="5391756"/>
                      <a:pt x="2975894" y="5388173"/>
                      <a:pt x="3003116" y="5388173"/>
                    </a:cubicBezTo>
                    <a:cubicBezTo>
                      <a:pt x="3041083" y="5388173"/>
                      <a:pt x="3069021" y="5409667"/>
                      <a:pt x="3079050" y="5444773"/>
                    </a:cubicBezTo>
                    <a:cubicBezTo>
                      <a:pt x="3083349" y="5461252"/>
                      <a:pt x="3088363" y="5466267"/>
                      <a:pt x="3098392" y="5464834"/>
                    </a:cubicBezTo>
                    <a:cubicBezTo>
                      <a:pt x="3105556" y="5463401"/>
                      <a:pt x="3122032" y="5460535"/>
                      <a:pt x="3134210" y="5458386"/>
                    </a:cubicBezTo>
                    <a:cubicBezTo>
                      <a:pt x="3159999" y="5454087"/>
                      <a:pt x="3197250" y="5471282"/>
                      <a:pt x="3208712" y="5491343"/>
                    </a:cubicBezTo>
                    <a:cubicBezTo>
                      <a:pt x="3218025" y="5509254"/>
                      <a:pt x="3218025" y="5553675"/>
                      <a:pt x="3208712" y="5570870"/>
                    </a:cubicBezTo>
                    <a:cubicBezTo>
                      <a:pt x="3201549" y="5585199"/>
                      <a:pt x="3155701" y="5613857"/>
                      <a:pt x="3141374" y="5613857"/>
                    </a:cubicBezTo>
                    <a:close/>
                    <a:moveTo>
                      <a:pt x="3797961" y="5522946"/>
                    </a:moveTo>
                    <a:cubicBezTo>
                      <a:pt x="3789365" y="5521513"/>
                      <a:pt x="3773605" y="5510766"/>
                      <a:pt x="3762859" y="5499303"/>
                    </a:cubicBezTo>
                    <a:cubicBezTo>
                      <a:pt x="3717728" y="5452017"/>
                      <a:pt x="3751397" y="5375356"/>
                      <a:pt x="3817303" y="5375356"/>
                    </a:cubicBezTo>
                    <a:cubicBezTo>
                      <a:pt x="3881776" y="5375356"/>
                      <a:pt x="3914012" y="5454882"/>
                      <a:pt x="3868165" y="5500019"/>
                    </a:cubicBezTo>
                    <a:cubicBezTo>
                      <a:pt x="3848106" y="5520080"/>
                      <a:pt x="3823750" y="5527961"/>
                      <a:pt x="3797961" y="5522946"/>
                    </a:cubicBezTo>
                    <a:close/>
                    <a:moveTo>
                      <a:pt x="6174353" y="5484934"/>
                    </a:moveTo>
                    <a:cubicBezTo>
                      <a:pt x="6162131" y="5485483"/>
                      <a:pt x="6149684" y="5482885"/>
                      <a:pt x="6138222" y="5476437"/>
                    </a:cubicBezTo>
                    <a:cubicBezTo>
                      <a:pt x="6084494" y="5447063"/>
                      <a:pt x="6086643" y="5364670"/>
                      <a:pt x="6141803" y="5341743"/>
                    </a:cubicBezTo>
                    <a:cubicBezTo>
                      <a:pt x="6192665" y="5320966"/>
                      <a:pt x="6245676" y="5357506"/>
                      <a:pt x="6245676" y="5414106"/>
                    </a:cubicBezTo>
                    <a:cubicBezTo>
                      <a:pt x="6245676" y="5453332"/>
                      <a:pt x="6211022" y="5483289"/>
                      <a:pt x="6174353" y="5484934"/>
                    </a:cubicBezTo>
                    <a:close/>
                    <a:moveTo>
                      <a:pt x="7273703" y="5427804"/>
                    </a:moveTo>
                    <a:cubicBezTo>
                      <a:pt x="7248630" y="5427804"/>
                      <a:pt x="7238601" y="5423506"/>
                      <a:pt x="7221408" y="5407027"/>
                    </a:cubicBezTo>
                    <a:cubicBezTo>
                      <a:pt x="7164816" y="5350427"/>
                      <a:pt x="7229288" y="5256571"/>
                      <a:pt x="7303074" y="5287379"/>
                    </a:cubicBezTo>
                    <a:cubicBezTo>
                      <a:pt x="7380441" y="5319620"/>
                      <a:pt x="7357517" y="5427088"/>
                      <a:pt x="7273703" y="5427804"/>
                    </a:cubicBezTo>
                    <a:close/>
                    <a:moveTo>
                      <a:pt x="3652482" y="5469387"/>
                    </a:moveTo>
                    <a:cubicBezTo>
                      <a:pt x="3641826" y="5470551"/>
                      <a:pt x="3631260" y="5468581"/>
                      <a:pt x="3619082" y="5463566"/>
                    </a:cubicBezTo>
                    <a:cubicBezTo>
                      <a:pt x="3571802" y="5444222"/>
                      <a:pt x="3558191" y="5377591"/>
                      <a:pt x="3594009" y="5341052"/>
                    </a:cubicBezTo>
                    <a:cubicBezTo>
                      <a:pt x="3624813" y="5310244"/>
                      <a:pt x="3666362" y="5311677"/>
                      <a:pt x="3699314" y="5344634"/>
                    </a:cubicBezTo>
                    <a:cubicBezTo>
                      <a:pt x="3735849" y="5381173"/>
                      <a:pt x="3730118" y="5429892"/>
                      <a:pt x="3686420" y="5456401"/>
                    </a:cubicBezTo>
                    <a:cubicBezTo>
                      <a:pt x="3673884" y="5463924"/>
                      <a:pt x="3663138" y="5468223"/>
                      <a:pt x="3652482" y="5469387"/>
                    </a:cubicBezTo>
                    <a:close/>
                    <a:moveTo>
                      <a:pt x="3316410" y="5412810"/>
                    </a:moveTo>
                    <a:cubicBezTo>
                      <a:pt x="3301635" y="5413975"/>
                      <a:pt x="3286234" y="5410393"/>
                      <a:pt x="3271190" y="5402153"/>
                    </a:cubicBezTo>
                    <a:cubicBezTo>
                      <a:pt x="3260444" y="5396421"/>
                      <a:pt x="3248266" y="5385675"/>
                      <a:pt x="3243968" y="5377794"/>
                    </a:cubicBezTo>
                    <a:cubicBezTo>
                      <a:pt x="3233222" y="5357733"/>
                      <a:pt x="3235371" y="5315462"/>
                      <a:pt x="3247550" y="5296118"/>
                    </a:cubicBezTo>
                    <a:cubicBezTo>
                      <a:pt x="3271190" y="5260295"/>
                      <a:pt x="3334229" y="5253847"/>
                      <a:pt x="3362168" y="5284654"/>
                    </a:cubicBezTo>
                    <a:cubicBezTo>
                      <a:pt x="3380077" y="5303999"/>
                      <a:pt x="3385808" y="5302566"/>
                      <a:pt x="3397269" y="5274624"/>
                    </a:cubicBezTo>
                    <a:cubicBezTo>
                      <a:pt x="3410164" y="5243100"/>
                      <a:pt x="3433804" y="5227338"/>
                      <a:pt x="3467473" y="5227338"/>
                    </a:cubicBezTo>
                    <a:cubicBezTo>
                      <a:pt x="3494695" y="5227338"/>
                      <a:pt x="3494695" y="5227338"/>
                      <a:pt x="3494695" y="5198680"/>
                    </a:cubicBezTo>
                    <a:cubicBezTo>
                      <a:pt x="3494695" y="5165006"/>
                      <a:pt x="3510455" y="5130616"/>
                      <a:pt x="3529797" y="5119869"/>
                    </a:cubicBezTo>
                    <a:cubicBezTo>
                      <a:pt x="3556302" y="5106257"/>
                      <a:pt x="3601433" y="5111272"/>
                      <a:pt x="3620058" y="5129900"/>
                    </a:cubicBezTo>
                    <a:cubicBezTo>
                      <a:pt x="3669488" y="5179335"/>
                      <a:pt x="3640833" y="5250981"/>
                      <a:pt x="3567048" y="5261011"/>
                    </a:cubicBezTo>
                    <a:cubicBezTo>
                      <a:pt x="3537677" y="5265310"/>
                      <a:pt x="3536244" y="5266026"/>
                      <a:pt x="3540542" y="5286087"/>
                    </a:cubicBezTo>
                    <a:cubicBezTo>
                      <a:pt x="3549138" y="5330507"/>
                      <a:pt x="3509739" y="5377794"/>
                      <a:pt x="3463891" y="5377794"/>
                    </a:cubicBezTo>
                    <a:cubicBezTo>
                      <a:pt x="3454579" y="5377794"/>
                      <a:pt x="3434520" y="5369196"/>
                      <a:pt x="3419477" y="5359166"/>
                    </a:cubicBezTo>
                    <a:cubicBezTo>
                      <a:pt x="3392255" y="5341254"/>
                      <a:pt x="3380793" y="5343404"/>
                      <a:pt x="3380077" y="5368480"/>
                    </a:cubicBezTo>
                    <a:cubicBezTo>
                      <a:pt x="3380077" y="5372778"/>
                      <a:pt x="3370048" y="5384958"/>
                      <a:pt x="3357869" y="5394988"/>
                    </a:cubicBezTo>
                    <a:cubicBezTo>
                      <a:pt x="3345333" y="5405735"/>
                      <a:pt x="3331185" y="5411646"/>
                      <a:pt x="3316410" y="5412810"/>
                    </a:cubicBezTo>
                    <a:close/>
                    <a:moveTo>
                      <a:pt x="3781990" y="5308316"/>
                    </a:moveTo>
                    <a:cubicBezTo>
                      <a:pt x="3768693" y="5310711"/>
                      <a:pt x="3754500" y="5309413"/>
                      <a:pt x="3740710" y="5303323"/>
                    </a:cubicBezTo>
                    <a:cubicBezTo>
                      <a:pt x="3697728" y="5283979"/>
                      <a:pt x="3683401" y="5241708"/>
                      <a:pt x="3705608" y="5198720"/>
                    </a:cubicBezTo>
                    <a:cubicBezTo>
                      <a:pt x="3719219" y="5172211"/>
                      <a:pt x="3736412" y="5162897"/>
                      <a:pt x="3773663" y="5162897"/>
                    </a:cubicBezTo>
                    <a:cubicBezTo>
                      <a:pt x="3806616" y="5162897"/>
                      <a:pt x="3834554" y="5184391"/>
                      <a:pt x="3842434" y="5216632"/>
                    </a:cubicBezTo>
                    <a:cubicBezTo>
                      <a:pt x="3853716" y="5260694"/>
                      <a:pt x="3821883" y="5301128"/>
                      <a:pt x="3781990" y="5308316"/>
                    </a:cubicBezTo>
                    <a:close/>
                    <a:moveTo>
                      <a:pt x="3948499" y="5293139"/>
                    </a:moveTo>
                    <a:cubicBezTo>
                      <a:pt x="3940530" y="5293139"/>
                      <a:pt x="3932471" y="5292244"/>
                      <a:pt x="3926023" y="5290453"/>
                    </a:cubicBezTo>
                    <a:cubicBezTo>
                      <a:pt x="3855820" y="5271825"/>
                      <a:pt x="3856536" y="5172237"/>
                      <a:pt x="3926740" y="5148594"/>
                    </a:cubicBezTo>
                    <a:cubicBezTo>
                      <a:pt x="3972587" y="5133549"/>
                      <a:pt x="4024165" y="5172237"/>
                      <a:pt x="4024165" y="5221673"/>
                    </a:cubicBezTo>
                    <a:cubicBezTo>
                      <a:pt x="4024165" y="5235285"/>
                      <a:pt x="4000525" y="5284721"/>
                      <a:pt x="3994078" y="5284721"/>
                    </a:cubicBezTo>
                    <a:cubicBezTo>
                      <a:pt x="3992645" y="5284721"/>
                      <a:pt x="3981900" y="5287587"/>
                      <a:pt x="3970438" y="5290453"/>
                    </a:cubicBezTo>
                    <a:cubicBezTo>
                      <a:pt x="3964349" y="5292244"/>
                      <a:pt x="3956469" y="5293139"/>
                      <a:pt x="3948499" y="5293139"/>
                    </a:cubicBezTo>
                    <a:close/>
                    <a:moveTo>
                      <a:pt x="6550545" y="5226827"/>
                    </a:moveTo>
                    <a:cubicBezTo>
                      <a:pt x="6538188" y="5226917"/>
                      <a:pt x="6525294" y="5223334"/>
                      <a:pt x="6512399" y="5216170"/>
                    </a:cubicBezTo>
                    <a:cubicBezTo>
                      <a:pt x="6462253" y="5189661"/>
                      <a:pt x="6460104" y="5128046"/>
                      <a:pt x="6506668" y="5090790"/>
                    </a:cubicBezTo>
                    <a:lnTo>
                      <a:pt x="6534606" y="5067864"/>
                    </a:lnTo>
                    <a:lnTo>
                      <a:pt x="6514548" y="5049236"/>
                    </a:lnTo>
                    <a:cubicBezTo>
                      <a:pt x="6489475" y="5026309"/>
                      <a:pt x="6482311" y="5004816"/>
                      <a:pt x="6488042" y="4973292"/>
                    </a:cubicBezTo>
                    <a:cubicBezTo>
                      <a:pt x="6493057" y="4947499"/>
                      <a:pt x="6518846" y="4922423"/>
                      <a:pt x="6547500" y="4915259"/>
                    </a:cubicBezTo>
                    <a:cubicBezTo>
                      <a:pt x="6586184" y="4905228"/>
                      <a:pt x="6635613" y="4946066"/>
                      <a:pt x="6635613" y="4986904"/>
                    </a:cubicBezTo>
                    <a:cubicBezTo>
                      <a:pt x="6635613" y="5014130"/>
                      <a:pt x="6612689" y="5052818"/>
                      <a:pt x="6593348" y="5059266"/>
                    </a:cubicBezTo>
                    <a:cubicBezTo>
                      <a:pt x="6573289" y="5065714"/>
                      <a:pt x="6574722" y="5072163"/>
                      <a:pt x="6599795" y="5097239"/>
                    </a:cubicBezTo>
                    <a:cubicBezTo>
                      <a:pt x="6616988" y="5115150"/>
                      <a:pt x="6621286" y="5125180"/>
                      <a:pt x="6621286" y="5150256"/>
                    </a:cubicBezTo>
                    <a:cubicBezTo>
                      <a:pt x="6620569" y="5183213"/>
                      <a:pt x="6614122" y="5196109"/>
                      <a:pt x="6585468" y="5215454"/>
                    </a:cubicBezTo>
                    <a:cubicBezTo>
                      <a:pt x="6574723" y="5222976"/>
                      <a:pt x="6562903" y="5226738"/>
                      <a:pt x="6550545" y="5226827"/>
                    </a:cubicBezTo>
                    <a:close/>
                    <a:moveTo>
                      <a:pt x="8405130" y="5198265"/>
                    </a:moveTo>
                    <a:cubicBezTo>
                      <a:pt x="8390355" y="5200146"/>
                      <a:pt x="8375133" y="5197101"/>
                      <a:pt x="8360447" y="5188862"/>
                    </a:cubicBezTo>
                    <a:cubicBezTo>
                      <a:pt x="8338240" y="5176682"/>
                      <a:pt x="8324629" y="5150890"/>
                      <a:pt x="8323913" y="5121515"/>
                    </a:cubicBezTo>
                    <a:cubicBezTo>
                      <a:pt x="8323913" y="5102887"/>
                      <a:pt x="8330360" y="5090707"/>
                      <a:pt x="8348985" y="5072080"/>
                    </a:cubicBezTo>
                    <a:cubicBezTo>
                      <a:pt x="8371909" y="5049153"/>
                      <a:pt x="8377640" y="5047004"/>
                      <a:pt x="8404145" y="5050586"/>
                    </a:cubicBezTo>
                    <a:cubicBezTo>
                      <a:pt x="8447127" y="5056318"/>
                      <a:pt x="8470767" y="5082826"/>
                      <a:pt x="8470767" y="5124381"/>
                    </a:cubicBezTo>
                    <a:cubicBezTo>
                      <a:pt x="8470767" y="5152323"/>
                      <a:pt x="8467185" y="5160204"/>
                      <a:pt x="8447127" y="5178115"/>
                    </a:cubicBezTo>
                    <a:cubicBezTo>
                      <a:pt x="8434233" y="5189578"/>
                      <a:pt x="8419905" y="5196385"/>
                      <a:pt x="8405130" y="5198265"/>
                    </a:cubicBezTo>
                    <a:close/>
                    <a:moveTo>
                      <a:pt x="8567262" y="5177431"/>
                    </a:moveTo>
                    <a:cubicBezTo>
                      <a:pt x="8557233" y="5177431"/>
                      <a:pt x="8539324" y="5170983"/>
                      <a:pt x="8527146" y="5163818"/>
                    </a:cubicBezTo>
                    <a:cubicBezTo>
                      <a:pt x="8496342" y="5145190"/>
                      <a:pt x="8484164" y="5108651"/>
                      <a:pt x="8497775" y="5075694"/>
                    </a:cubicBezTo>
                    <a:cubicBezTo>
                      <a:pt x="8510670" y="5044170"/>
                      <a:pt x="8524997" y="5033423"/>
                      <a:pt x="8559382" y="5029125"/>
                    </a:cubicBezTo>
                    <a:cubicBezTo>
                      <a:pt x="8637466" y="5018378"/>
                      <a:pt x="8674717" y="5122980"/>
                      <a:pt x="8607379" y="5163818"/>
                    </a:cubicBezTo>
                    <a:cubicBezTo>
                      <a:pt x="8595200" y="5170983"/>
                      <a:pt x="8577291" y="5177431"/>
                      <a:pt x="8567262" y="5177431"/>
                    </a:cubicBezTo>
                    <a:close/>
                    <a:moveTo>
                      <a:pt x="8765132" y="5168207"/>
                    </a:moveTo>
                    <a:cubicBezTo>
                      <a:pt x="8749473" y="5170368"/>
                      <a:pt x="8732504" y="5167771"/>
                      <a:pt x="8716028" y="5158815"/>
                    </a:cubicBezTo>
                    <a:cubicBezTo>
                      <a:pt x="8690955" y="5145203"/>
                      <a:pt x="8681643" y="5128008"/>
                      <a:pt x="8681643" y="5093618"/>
                    </a:cubicBezTo>
                    <a:cubicBezTo>
                      <a:pt x="8682359" y="5015524"/>
                      <a:pt x="8785515" y="4993314"/>
                      <a:pt x="8822050" y="5063527"/>
                    </a:cubicBezTo>
                    <a:cubicBezTo>
                      <a:pt x="8847302" y="5112425"/>
                      <a:pt x="8812110" y="5161726"/>
                      <a:pt x="8765132" y="5168207"/>
                    </a:cubicBezTo>
                    <a:close/>
                    <a:moveTo>
                      <a:pt x="7612031" y="5140592"/>
                    </a:moveTo>
                    <a:cubicBezTo>
                      <a:pt x="7604599" y="5140771"/>
                      <a:pt x="7597077" y="5137726"/>
                      <a:pt x="7582749" y="5131636"/>
                    </a:cubicBezTo>
                    <a:cubicBezTo>
                      <a:pt x="7533320" y="5110142"/>
                      <a:pt x="7520426" y="5049243"/>
                      <a:pt x="7557677" y="5011988"/>
                    </a:cubicBezTo>
                    <a:cubicBezTo>
                      <a:pt x="7599226" y="4970433"/>
                      <a:pt x="7671579" y="4991211"/>
                      <a:pt x="7683757" y="5048527"/>
                    </a:cubicBezTo>
                    <a:cubicBezTo>
                      <a:pt x="7690204" y="5077902"/>
                      <a:pt x="7670146" y="5116590"/>
                      <a:pt x="7640775" y="5130203"/>
                    </a:cubicBezTo>
                    <a:cubicBezTo>
                      <a:pt x="7626806" y="5137009"/>
                      <a:pt x="7619463" y="5140413"/>
                      <a:pt x="7612031" y="5140592"/>
                    </a:cubicBezTo>
                    <a:close/>
                    <a:moveTo>
                      <a:pt x="7907608" y="5098740"/>
                    </a:moveTo>
                    <a:cubicBezTo>
                      <a:pt x="7890415" y="5098740"/>
                      <a:pt x="7871073" y="5095158"/>
                      <a:pt x="7863909" y="5090859"/>
                    </a:cubicBezTo>
                    <a:cubicBezTo>
                      <a:pt x="7848866" y="5082262"/>
                      <a:pt x="7830240" y="5047155"/>
                      <a:pt x="7830240" y="5027095"/>
                    </a:cubicBezTo>
                    <a:cubicBezTo>
                      <a:pt x="7830240" y="4979092"/>
                      <a:pt x="7881818" y="4940403"/>
                      <a:pt x="7927666" y="4955449"/>
                    </a:cubicBezTo>
                    <a:cubicBezTo>
                      <a:pt x="8009331" y="4982674"/>
                      <a:pt x="7992855" y="5099457"/>
                      <a:pt x="7907608" y="5098740"/>
                    </a:cubicBezTo>
                    <a:close/>
                    <a:moveTo>
                      <a:pt x="8183059" y="5090874"/>
                    </a:moveTo>
                    <a:cubicBezTo>
                      <a:pt x="8180193" y="5090157"/>
                      <a:pt x="8170164" y="5088008"/>
                      <a:pt x="8161568" y="5086575"/>
                    </a:cubicBezTo>
                    <a:cubicBezTo>
                      <a:pt x="8135062" y="5081560"/>
                      <a:pt x="8109273" y="5044304"/>
                      <a:pt x="8109273" y="5011347"/>
                    </a:cubicBezTo>
                    <a:cubicBezTo>
                      <a:pt x="8109273" y="4949732"/>
                      <a:pt x="8180910" y="4918208"/>
                      <a:pt x="8229622" y="4959046"/>
                    </a:cubicBezTo>
                    <a:cubicBezTo>
                      <a:pt x="8257560" y="4982689"/>
                      <a:pt x="8264008" y="5012064"/>
                      <a:pt x="8248964" y="5044304"/>
                    </a:cubicBezTo>
                    <a:cubicBezTo>
                      <a:pt x="8238219" y="5066514"/>
                      <a:pt x="8200251" y="5093023"/>
                      <a:pt x="8183059" y="5090874"/>
                    </a:cubicBezTo>
                    <a:close/>
                    <a:moveTo>
                      <a:pt x="8419090" y="5016573"/>
                    </a:moveTo>
                    <a:cubicBezTo>
                      <a:pt x="8406777" y="5019830"/>
                      <a:pt x="8393749" y="5019696"/>
                      <a:pt x="8381212" y="5015039"/>
                    </a:cubicBezTo>
                    <a:cubicBezTo>
                      <a:pt x="8375481" y="5012890"/>
                      <a:pt x="8361870" y="5002860"/>
                      <a:pt x="8351125" y="4992829"/>
                    </a:cubicBezTo>
                    <a:cubicBezTo>
                      <a:pt x="8322470" y="4966320"/>
                      <a:pt x="8322470" y="4919751"/>
                      <a:pt x="8351841" y="4890376"/>
                    </a:cubicBezTo>
                    <a:cubicBezTo>
                      <a:pt x="8391958" y="4850971"/>
                      <a:pt x="8465743" y="4871748"/>
                      <a:pt x="8477921" y="4926199"/>
                    </a:cubicBezTo>
                    <a:cubicBezTo>
                      <a:pt x="8486517" y="4966499"/>
                      <a:pt x="8456028" y="5006800"/>
                      <a:pt x="8419090" y="5016573"/>
                    </a:cubicBezTo>
                    <a:close/>
                    <a:moveTo>
                      <a:pt x="8608027" y="4999129"/>
                    </a:moveTo>
                    <a:cubicBezTo>
                      <a:pt x="8591159" y="4998771"/>
                      <a:pt x="8574011" y="4992323"/>
                      <a:pt x="8559325" y="4977815"/>
                    </a:cubicBezTo>
                    <a:cubicBezTo>
                      <a:pt x="8519925" y="4937693"/>
                      <a:pt x="8540700" y="4863898"/>
                      <a:pt x="8595143" y="4851718"/>
                    </a:cubicBezTo>
                    <a:cubicBezTo>
                      <a:pt x="8625230" y="4845270"/>
                      <a:pt x="8663914" y="4863898"/>
                      <a:pt x="8678241" y="4891123"/>
                    </a:cubicBezTo>
                    <a:cubicBezTo>
                      <a:pt x="8706717" y="4946469"/>
                      <a:pt x="8658631" y="5000204"/>
                      <a:pt x="8608027" y="4999129"/>
                    </a:cubicBezTo>
                    <a:close/>
                    <a:moveTo>
                      <a:pt x="7704743" y="4992155"/>
                    </a:moveTo>
                    <a:cubicBezTo>
                      <a:pt x="7688468" y="4991393"/>
                      <a:pt x="7671991" y="4984811"/>
                      <a:pt x="7657843" y="4970661"/>
                    </a:cubicBezTo>
                    <a:cubicBezTo>
                      <a:pt x="7611996" y="4924808"/>
                      <a:pt x="7644949" y="4840983"/>
                      <a:pt x="7708705" y="4840983"/>
                    </a:cubicBezTo>
                    <a:cubicBezTo>
                      <a:pt x="7735211" y="4840983"/>
                      <a:pt x="7766731" y="4862477"/>
                      <a:pt x="7777476" y="4888985"/>
                    </a:cubicBezTo>
                    <a:cubicBezTo>
                      <a:pt x="7800579" y="4944331"/>
                      <a:pt x="7753567" y="4994438"/>
                      <a:pt x="7704743" y="4992155"/>
                    </a:cubicBezTo>
                    <a:close/>
                    <a:moveTo>
                      <a:pt x="8065186" y="4928307"/>
                    </a:moveTo>
                    <a:cubicBezTo>
                      <a:pt x="8046381" y="4928665"/>
                      <a:pt x="8027756" y="4922038"/>
                      <a:pt x="8014145" y="4908425"/>
                    </a:cubicBezTo>
                    <a:cubicBezTo>
                      <a:pt x="7975462" y="4869737"/>
                      <a:pt x="7985491" y="4807405"/>
                      <a:pt x="8034204" y="4786628"/>
                    </a:cubicBezTo>
                    <a:cubicBezTo>
                      <a:pt x="8109422" y="4755104"/>
                      <a:pt x="8174611" y="4848960"/>
                      <a:pt x="8117302" y="4906276"/>
                    </a:cubicBezTo>
                    <a:cubicBezTo>
                      <a:pt x="8102975" y="4920605"/>
                      <a:pt x="8083991" y="4927949"/>
                      <a:pt x="8065186" y="4928307"/>
                    </a:cubicBezTo>
                    <a:close/>
                    <a:moveTo>
                      <a:pt x="8257413" y="4891096"/>
                    </a:moveTo>
                    <a:cubicBezTo>
                      <a:pt x="8243847" y="4889271"/>
                      <a:pt x="8230236" y="4883584"/>
                      <a:pt x="8218058" y="4873375"/>
                    </a:cubicBezTo>
                    <a:cubicBezTo>
                      <a:pt x="8175076" y="4837553"/>
                      <a:pt x="8184389" y="4771639"/>
                      <a:pt x="8235251" y="4750861"/>
                    </a:cubicBezTo>
                    <a:cubicBezTo>
                      <a:pt x="8286829" y="4729368"/>
                      <a:pt x="8338407" y="4763758"/>
                      <a:pt x="8338407" y="4821074"/>
                    </a:cubicBezTo>
                    <a:cubicBezTo>
                      <a:pt x="8338407" y="4867285"/>
                      <a:pt x="8298112" y="4896570"/>
                      <a:pt x="8257413" y="4891096"/>
                    </a:cubicBezTo>
                    <a:close/>
                    <a:moveTo>
                      <a:pt x="8496694" y="4833991"/>
                    </a:moveTo>
                    <a:cubicBezTo>
                      <a:pt x="8482647" y="4834909"/>
                      <a:pt x="8467782" y="4831909"/>
                      <a:pt x="8453455" y="4824028"/>
                    </a:cubicBezTo>
                    <a:cubicBezTo>
                      <a:pt x="8412623" y="4801818"/>
                      <a:pt x="8405459" y="4747367"/>
                      <a:pt x="8437695" y="4710828"/>
                    </a:cubicBezTo>
                    <a:cubicBezTo>
                      <a:pt x="8455604" y="4690767"/>
                      <a:pt x="8463484" y="4687185"/>
                      <a:pt x="8490706" y="4687185"/>
                    </a:cubicBezTo>
                    <a:cubicBezTo>
                      <a:pt x="8530106" y="4687185"/>
                      <a:pt x="8557328" y="4709395"/>
                      <a:pt x="8564492" y="4745934"/>
                    </a:cubicBezTo>
                    <a:cubicBezTo>
                      <a:pt x="8573625" y="4793220"/>
                      <a:pt x="8538837" y="4831237"/>
                      <a:pt x="8496694" y="4833991"/>
                    </a:cubicBezTo>
                    <a:close/>
                    <a:moveTo>
                      <a:pt x="8696404" y="4811794"/>
                    </a:moveTo>
                    <a:cubicBezTo>
                      <a:pt x="8683331" y="4811883"/>
                      <a:pt x="8670257" y="4807585"/>
                      <a:pt x="8655930" y="4798988"/>
                    </a:cubicBezTo>
                    <a:cubicBezTo>
                      <a:pt x="8610083" y="4771046"/>
                      <a:pt x="8610799" y="4702266"/>
                      <a:pt x="8655930" y="4672175"/>
                    </a:cubicBezTo>
                    <a:cubicBezTo>
                      <a:pt x="8679570" y="4657129"/>
                      <a:pt x="8727566" y="4662144"/>
                      <a:pt x="8747624" y="4681489"/>
                    </a:cubicBezTo>
                    <a:cubicBezTo>
                      <a:pt x="8780577" y="4715162"/>
                      <a:pt x="8775563" y="4775344"/>
                      <a:pt x="8736879" y="4798271"/>
                    </a:cubicBezTo>
                    <a:cubicBezTo>
                      <a:pt x="8722551" y="4807226"/>
                      <a:pt x="8709478" y="4811704"/>
                      <a:pt x="8696404" y="4811794"/>
                    </a:cubicBezTo>
                    <a:close/>
                    <a:moveTo>
                      <a:pt x="7874842" y="4883406"/>
                    </a:moveTo>
                    <a:cubicBezTo>
                      <a:pt x="7864779" y="4881671"/>
                      <a:pt x="7855332" y="4877685"/>
                      <a:pt x="7847452" y="4871237"/>
                    </a:cubicBezTo>
                    <a:cubicBezTo>
                      <a:pt x="7810201" y="4841863"/>
                      <a:pt x="7805903" y="4795293"/>
                      <a:pt x="7835990" y="4762336"/>
                    </a:cubicBezTo>
                    <a:cubicBezTo>
                      <a:pt x="7894016" y="4697855"/>
                      <a:pt x="7997172" y="4768068"/>
                      <a:pt x="7956339" y="4844012"/>
                    </a:cubicBezTo>
                    <a:cubicBezTo>
                      <a:pt x="7940759" y="4873566"/>
                      <a:pt x="7905030" y="4888611"/>
                      <a:pt x="7874842" y="4883406"/>
                    </a:cubicBezTo>
                    <a:close/>
                    <a:moveTo>
                      <a:pt x="7085965" y="5046319"/>
                    </a:moveTo>
                    <a:cubicBezTo>
                      <a:pt x="7073541" y="5047103"/>
                      <a:pt x="7060825" y="5044550"/>
                      <a:pt x="7049005" y="5037923"/>
                    </a:cubicBezTo>
                    <a:cubicBezTo>
                      <a:pt x="7002442" y="5012131"/>
                      <a:pt x="6996711" y="4950516"/>
                      <a:pt x="7036827" y="4916842"/>
                    </a:cubicBezTo>
                    <a:cubicBezTo>
                      <a:pt x="7086256" y="4875288"/>
                      <a:pt x="7157892" y="4906095"/>
                      <a:pt x="7157892" y="4969143"/>
                    </a:cubicBezTo>
                    <a:cubicBezTo>
                      <a:pt x="7157892" y="5011593"/>
                      <a:pt x="7123238" y="5043968"/>
                      <a:pt x="7085965" y="5046319"/>
                    </a:cubicBezTo>
                    <a:close/>
                    <a:moveTo>
                      <a:pt x="7463045" y="4990812"/>
                    </a:moveTo>
                    <a:cubicBezTo>
                      <a:pt x="7447912" y="4993409"/>
                      <a:pt x="7432152" y="4990364"/>
                      <a:pt x="7416034" y="4981409"/>
                    </a:cubicBezTo>
                    <a:cubicBezTo>
                      <a:pt x="7393826" y="4969229"/>
                      <a:pt x="7380215" y="4943437"/>
                      <a:pt x="7379499" y="4914062"/>
                    </a:cubicBezTo>
                    <a:cubicBezTo>
                      <a:pt x="7379499" y="4878955"/>
                      <a:pt x="7418183" y="4840983"/>
                      <a:pt x="7454001" y="4840983"/>
                    </a:cubicBezTo>
                    <a:cubicBezTo>
                      <a:pt x="7490535" y="4840983"/>
                      <a:pt x="7522055" y="4871074"/>
                      <a:pt x="7527786" y="4910480"/>
                    </a:cubicBezTo>
                    <a:cubicBezTo>
                      <a:pt x="7531368" y="4938421"/>
                      <a:pt x="7529219" y="4943437"/>
                      <a:pt x="7506295" y="4966363"/>
                    </a:cubicBezTo>
                    <a:cubicBezTo>
                      <a:pt x="7492684" y="4979975"/>
                      <a:pt x="7478178" y="4988215"/>
                      <a:pt x="7463045" y="4990812"/>
                    </a:cubicBezTo>
                    <a:close/>
                    <a:moveTo>
                      <a:pt x="7229007" y="4933852"/>
                    </a:moveTo>
                    <a:cubicBezTo>
                      <a:pt x="7212195" y="4933583"/>
                      <a:pt x="7194958" y="4927404"/>
                      <a:pt x="7179914" y="4913433"/>
                    </a:cubicBezTo>
                    <a:cubicBezTo>
                      <a:pt x="7162005" y="4896238"/>
                      <a:pt x="7157707" y="4886924"/>
                      <a:pt x="7157707" y="4862565"/>
                    </a:cubicBezTo>
                    <a:cubicBezTo>
                      <a:pt x="7157707" y="4838205"/>
                      <a:pt x="7162005" y="4828175"/>
                      <a:pt x="7182063" y="4808114"/>
                    </a:cubicBezTo>
                    <a:cubicBezTo>
                      <a:pt x="7219314" y="4770859"/>
                      <a:pt x="7273041" y="4780172"/>
                      <a:pt x="7298114" y="4827459"/>
                    </a:cubicBezTo>
                    <a:cubicBezTo>
                      <a:pt x="7326052" y="4882267"/>
                      <a:pt x="7279444" y="4934658"/>
                      <a:pt x="7229007" y="4933852"/>
                    </a:cubicBezTo>
                    <a:close/>
                    <a:moveTo>
                      <a:pt x="7551305" y="4819752"/>
                    </a:moveTo>
                    <a:cubicBezTo>
                      <a:pt x="7536977" y="4819752"/>
                      <a:pt x="7518352" y="4814737"/>
                      <a:pt x="7509039" y="4808289"/>
                    </a:cubicBezTo>
                    <a:cubicBezTo>
                      <a:pt x="7487548" y="4793243"/>
                      <a:pt x="7472505" y="4757420"/>
                      <a:pt x="7477519" y="4732344"/>
                    </a:cubicBezTo>
                    <a:cubicBezTo>
                      <a:pt x="7482534" y="4707268"/>
                      <a:pt x="7511188" y="4678610"/>
                      <a:pt x="7536977" y="4672879"/>
                    </a:cubicBezTo>
                    <a:cubicBezTo>
                      <a:pt x="7592137" y="4660699"/>
                      <a:pt x="7641566" y="4720881"/>
                      <a:pt x="7620075" y="4772466"/>
                    </a:cubicBezTo>
                    <a:cubicBezTo>
                      <a:pt x="7607181" y="4803274"/>
                      <a:pt x="7583541" y="4819752"/>
                      <a:pt x="7551305" y="4819752"/>
                    </a:cubicBezTo>
                    <a:close/>
                    <a:moveTo>
                      <a:pt x="7723000" y="4786128"/>
                    </a:moveTo>
                    <a:cubicBezTo>
                      <a:pt x="7694345" y="4777531"/>
                      <a:pt x="7680018" y="4765351"/>
                      <a:pt x="7669272" y="4743141"/>
                    </a:cubicBezTo>
                    <a:cubicBezTo>
                      <a:pt x="7634171" y="4669346"/>
                      <a:pt x="7730163" y="4604149"/>
                      <a:pt x="7788189" y="4661465"/>
                    </a:cubicBezTo>
                    <a:cubicBezTo>
                      <a:pt x="7817560" y="4690840"/>
                      <a:pt x="7817560" y="4737409"/>
                      <a:pt x="7789621" y="4763918"/>
                    </a:cubicBezTo>
                    <a:cubicBezTo>
                      <a:pt x="7768847" y="4782546"/>
                      <a:pt x="7741625" y="4791860"/>
                      <a:pt x="7723000" y="4786128"/>
                    </a:cubicBezTo>
                    <a:close/>
                    <a:moveTo>
                      <a:pt x="8146485" y="4723822"/>
                    </a:moveTo>
                    <a:cubicBezTo>
                      <a:pt x="8137524" y="4722315"/>
                      <a:pt x="8128379" y="4718879"/>
                      <a:pt x="8119335" y="4713147"/>
                    </a:cubicBezTo>
                    <a:cubicBezTo>
                      <a:pt x="8093546" y="4697385"/>
                      <a:pt x="8077786" y="4659413"/>
                      <a:pt x="8084949" y="4630755"/>
                    </a:cubicBezTo>
                    <a:cubicBezTo>
                      <a:pt x="8092113" y="4601380"/>
                      <a:pt x="8127215" y="4576304"/>
                      <a:pt x="8160884" y="4576304"/>
                    </a:cubicBezTo>
                    <a:cubicBezTo>
                      <a:pt x="8182375" y="4576304"/>
                      <a:pt x="8193836" y="4581319"/>
                      <a:pt x="8210313" y="4597081"/>
                    </a:cubicBezTo>
                    <a:cubicBezTo>
                      <a:pt x="8262965" y="4650368"/>
                      <a:pt x="8209216" y="4734372"/>
                      <a:pt x="8146485" y="4723822"/>
                    </a:cubicBezTo>
                    <a:close/>
                    <a:moveTo>
                      <a:pt x="8358349" y="4705295"/>
                    </a:moveTo>
                    <a:cubicBezTo>
                      <a:pt x="8339724" y="4705295"/>
                      <a:pt x="8321098" y="4700280"/>
                      <a:pt x="8312502" y="4692399"/>
                    </a:cubicBezTo>
                    <a:cubicBezTo>
                      <a:pt x="8280266" y="4666607"/>
                      <a:pt x="8273102" y="4633650"/>
                      <a:pt x="8291728" y="4597827"/>
                    </a:cubicBezTo>
                    <a:cubicBezTo>
                      <a:pt x="8316084" y="4550541"/>
                      <a:pt x="8378408" y="4543376"/>
                      <a:pt x="8412793" y="4584214"/>
                    </a:cubicBezTo>
                    <a:cubicBezTo>
                      <a:pt x="8455058" y="4634366"/>
                      <a:pt x="8422822" y="4705295"/>
                      <a:pt x="8358349" y="4705295"/>
                    </a:cubicBezTo>
                    <a:close/>
                    <a:moveTo>
                      <a:pt x="8600262" y="4654507"/>
                    </a:moveTo>
                    <a:cubicBezTo>
                      <a:pt x="8587994" y="4653969"/>
                      <a:pt x="8575816" y="4649491"/>
                      <a:pt x="8562205" y="4640894"/>
                    </a:cubicBezTo>
                    <a:cubicBezTo>
                      <a:pt x="8532834" y="4622983"/>
                      <a:pt x="8520656" y="4584294"/>
                      <a:pt x="8534267" y="4551337"/>
                    </a:cubicBezTo>
                    <a:cubicBezTo>
                      <a:pt x="8565787" y="4476109"/>
                      <a:pt x="8674674" y="4496170"/>
                      <a:pt x="8674674" y="4576413"/>
                    </a:cubicBezTo>
                    <a:cubicBezTo>
                      <a:pt x="8674674" y="4613669"/>
                      <a:pt x="8665361" y="4630864"/>
                      <a:pt x="8638856" y="4644477"/>
                    </a:cubicBezTo>
                    <a:cubicBezTo>
                      <a:pt x="8624887" y="4651641"/>
                      <a:pt x="8612530" y="4655044"/>
                      <a:pt x="8600262" y="4654507"/>
                    </a:cubicBezTo>
                    <a:close/>
                    <a:moveTo>
                      <a:pt x="7982851" y="4696879"/>
                    </a:moveTo>
                    <a:cubicBezTo>
                      <a:pt x="7973887" y="4696769"/>
                      <a:pt x="7964462" y="4694921"/>
                      <a:pt x="7954791" y="4690981"/>
                    </a:cubicBezTo>
                    <a:cubicBezTo>
                      <a:pt x="7929001" y="4680951"/>
                      <a:pt x="7908943" y="4648710"/>
                      <a:pt x="7908943" y="4617903"/>
                    </a:cubicBezTo>
                    <a:cubicBezTo>
                      <a:pt x="7908943" y="4555571"/>
                      <a:pt x="7981296" y="4524763"/>
                      <a:pt x="8030009" y="4566318"/>
                    </a:cubicBezTo>
                    <a:cubicBezTo>
                      <a:pt x="8085795" y="4613335"/>
                      <a:pt x="8045601" y="4697653"/>
                      <a:pt x="7982851" y="4696879"/>
                    </a:cubicBezTo>
                    <a:close/>
                    <a:moveTo>
                      <a:pt x="7364670" y="4795698"/>
                    </a:moveTo>
                    <a:cubicBezTo>
                      <a:pt x="7348462" y="4797937"/>
                      <a:pt x="7331627" y="4793638"/>
                      <a:pt x="7315151" y="4782533"/>
                    </a:cubicBezTo>
                    <a:cubicBezTo>
                      <a:pt x="7253544" y="4740978"/>
                      <a:pt x="7279333" y="4647839"/>
                      <a:pt x="7352402" y="4647839"/>
                    </a:cubicBezTo>
                    <a:cubicBezTo>
                      <a:pt x="7388220" y="4647839"/>
                      <a:pt x="7405413" y="4657153"/>
                      <a:pt x="7419024" y="4683662"/>
                    </a:cubicBezTo>
                    <a:cubicBezTo>
                      <a:pt x="7435500" y="4715902"/>
                      <a:pt x="7432635" y="4744561"/>
                      <a:pt x="7410428" y="4769637"/>
                    </a:cubicBezTo>
                    <a:cubicBezTo>
                      <a:pt x="7396459" y="4784682"/>
                      <a:pt x="7380877" y="4793459"/>
                      <a:pt x="7364670" y="4795698"/>
                    </a:cubicBezTo>
                    <a:close/>
                    <a:moveTo>
                      <a:pt x="6851012" y="5002420"/>
                    </a:moveTo>
                    <a:cubicBezTo>
                      <a:pt x="6842153" y="5001966"/>
                      <a:pt x="6832952" y="4999839"/>
                      <a:pt x="6823639" y="4995719"/>
                    </a:cubicBezTo>
                    <a:cubicBezTo>
                      <a:pt x="6783523" y="4977808"/>
                      <a:pt x="6767046" y="4925507"/>
                      <a:pt x="6790686" y="4891117"/>
                    </a:cubicBezTo>
                    <a:cubicBezTo>
                      <a:pt x="6810028" y="4862459"/>
                      <a:pt x="6822923" y="4856010"/>
                      <a:pt x="6855875" y="4855294"/>
                    </a:cubicBezTo>
                    <a:cubicBezTo>
                      <a:pt x="6880948" y="4855294"/>
                      <a:pt x="6890977" y="4859593"/>
                      <a:pt x="6908170" y="4876071"/>
                    </a:cubicBezTo>
                    <a:cubicBezTo>
                      <a:pt x="6958316" y="4926850"/>
                      <a:pt x="6913028" y="5005604"/>
                      <a:pt x="6851012" y="5002420"/>
                    </a:cubicBezTo>
                    <a:close/>
                    <a:moveTo>
                      <a:pt x="6996774" y="4866384"/>
                    </a:moveTo>
                    <a:cubicBezTo>
                      <a:pt x="6989510" y="4865264"/>
                      <a:pt x="6982302" y="4862846"/>
                      <a:pt x="6975317" y="4859085"/>
                    </a:cubicBezTo>
                    <a:cubicBezTo>
                      <a:pt x="6938783" y="4839024"/>
                      <a:pt x="6924455" y="4801768"/>
                      <a:pt x="6938783" y="4765945"/>
                    </a:cubicBezTo>
                    <a:cubicBezTo>
                      <a:pt x="6951677" y="4735138"/>
                      <a:pt x="6976034" y="4719376"/>
                      <a:pt x="7009703" y="4719376"/>
                    </a:cubicBezTo>
                    <a:cubicBezTo>
                      <a:pt x="7073459" y="4719376"/>
                      <a:pt x="7104263" y="4796753"/>
                      <a:pt x="7059132" y="4842606"/>
                    </a:cubicBezTo>
                    <a:cubicBezTo>
                      <a:pt x="7040864" y="4861413"/>
                      <a:pt x="7018568" y="4869742"/>
                      <a:pt x="6996774" y="4866384"/>
                    </a:cubicBezTo>
                    <a:close/>
                    <a:moveTo>
                      <a:pt x="7148044" y="4754478"/>
                    </a:moveTo>
                    <a:cubicBezTo>
                      <a:pt x="7139000" y="4753940"/>
                      <a:pt x="7130583" y="4749641"/>
                      <a:pt x="7116972" y="4741044"/>
                    </a:cubicBezTo>
                    <a:cubicBezTo>
                      <a:pt x="7089034" y="4723849"/>
                      <a:pt x="7079005" y="4706654"/>
                      <a:pt x="7079005" y="4672981"/>
                    </a:cubicBezTo>
                    <a:cubicBezTo>
                      <a:pt x="7079005" y="4598470"/>
                      <a:pt x="7187176" y="4578409"/>
                      <a:pt x="7221561" y="4645756"/>
                    </a:cubicBezTo>
                    <a:cubicBezTo>
                      <a:pt x="7239471" y="4681578"/>
                      <a:pt x="7220845" y="4728865"/>
                      <a:pt x="7182878" y="4745343"/>
                    </a:cubicBezTo>
                    <a:cubicBezTo>
                      <a:pt x="7166760" y="4751791"/>
                      <a:pt x="7157089" y="4755015"/>
                      <a:pt x="7148044" y="4754478"/>
                    </a:cubicBezTo>
                    <a:close/>
                    <a:moveTo>
                      <a:pt x="7619274" y="4619455"/>
                    </a:moveTo>
                    <a:cubicBezTo>
                      <a:pt x="7602081" y="4619455"/>
                      <a:pt x="7587037" y="4613007"/>
                      <a:pt x="7571277" y="4598678"/>
                    </a:cubicBezTo>
                    <a:cubicBezTo>
                      <a:pt x="7551219" y="4580767"/>
                      <a:pt x="7547637" y="4572886"/>
                      <a:pt x="7547637" y="4544227"/>
                    </a:cubicBezTo>
                    <a:cubicBezTo>
                      <a:pt x="7547637" y="4515569"/>
                      <a:pt x="7551219" y="4507688"/>
                      <a:pt x="7571277" y="4489777"/>
                    </a:cubicBezTo>
                    <a:cubicBezTo>
                      <a:pt x="7587037" y="4475448"/>
                      <a:pt x="7602081" y="4468999"/>
                      <a:pt x="7619274" y="4468999"/>
                    </a:cubicBezTo>
                    <a:cubicBezTo>
                      <a:pt x="7636467" y="4468999"/>
                      <a:pt x="7651510" y="4475448"/>
                      <a:pt x="7667270" y="4489777"/>
                    </a:cubicBezTo>
                    <a:cubicBezTo>
                      <a:pt x="7687328" y="4507688"/>
                      <a:pt x="7690910" y="4515569"/>
                      <a:pt x="7690910" y="4544227"/>
                    </a:cubicBezTo>
                    <a:cubicBezTo>
                      <a:pt x="7690910" y="4572886"/>
                      <a:pt x="7687328" y="4580767"/>
                      <a:pt x="7667270" y="4598678"/>
                    </a:cubicBezTo>
                    <a:cubicBezTo>
                      <a:pt x="7651510" y="4613007"/>
                      <a:pt x="7636467" y="4619455"/>
                      <a:pt x="7619274" y="4619455"/>
                    </a:cubicBezTo>
                    <a:close/>
                    <a:moveTo>
                      <a:pt x="7816877" y="4615883"/>
                    </a:moveTo>
                    <a:cubicBezTo>
                      <a:pt x="7807815" y="4615292"/>
                      <a:pt x="7798379" y="4613009"/>
                      <a:pt x="7788798" y="4608710"/>
                    </a:cubicBezTo>
                    <a:cubicBezTo>
                      <a:pt x="7760859" y="4596531"/>
                      <a:pt x="7741518" y="4556409"/>
                      <a:pt x="7747965" y="4525602"/>
                    </a:cubicBezTo>
                    <a:cubicBezTo>
                      <a:pt x="7760143" y="4471151"/>
                      <a:pt x="7833928" y="4450374"/>
                      <a:pt x="7874045" y="4489779"/>
                    </a:cubicBezTo>
                    <a:cubicBezTo>
                      <a:pt x="7925444" y="4541184"/>
                      <a:pt x="7880313" y="4620017"/>
                      <a:pt x="7816877" y="4615883"/>
                    </a:cubicBezTo>
                    <a:close/>
                    <a:moveTo>
                      <a:pt x="8235478" y="4533678"/>
                    </a:moveTo>
                    <a:cubicBezTo>
                      <a:pt x="8213271" y="4533678"/>
                      <a:pt x="8199660" y="4529379"/>
                      <a:pt x="8186765" y="4517200"/>
                    </a:cubicBezTo>
                    <a:cubicBezTo>
                      <a:pt x="8176736" y="4507886"/>
                      <a:pt x="8165991" y="4492840"/>
                      <a:pt x="8163125" y="4484959"/>
                    </a:cubicBezTo>
                    <a:cubicBezTo>
                      <a:pt x="8157394" y="4465615"/>
                      <a:pt x="8152380" y="4465615"/>
                      <a:pt x="8120144" y="4484243"/>
                    </a:cubicBezTo>
                    <a:cubicBezTo>
                      <a:pt x="8087191" y="4504303"/>
                      <a:pt x="8052805" y="4498572"/>
                      <a:pt x="8027733" y="4468480"/>
                    </a:cubicBezTo>
                    <a:cubicBezTo>
                      <a:pt x="8017704" y="4456301"/>
                      <a:pt x="8009107" y="4441972"/>
                      <a:pt x="8009107" y="4436956"/>
                    </a:cubicBezTo>
                    <a:cubicBezTo>
                      <a:pt x="8009107" y="4419045"/>
                      <a:pt x="7996213" y="4418329"/>
                      <a:pt x="7966125" y="4434091"/>
                    </a:cubicBezTo>
                    <a:cubicBezTo>
                      <a:pt x="7940336" y="4447703"/>
                      <a:pt x="7933173" y="4448420"/>
                      <a:pt x="7908816" y="4441255"/>
                    </a:cubicBezTo>
                    <a:cubicBezTo>
                      <a:pt x="7875147" y="4431225"/>
                      <a:pt x="7858671" y="4407582"/>
                      <a:pt x="7858671" y="4368893"/>
                    </a:cubicBezTo>
                    <a:cubicBezTo>
                      <a:pt x="7858671" y="4284351"/>
                      <a:pt x="7975438" y="4270022"/>
                      <a:pt x="8001944" y="4350982"/>
                    </a:cubicBezTo>
                    <a:cubicBezTo>
                      <a:pt x="8006242" y="4364594"/>
                      <a:pt x="8011973" y="4376058"/>
                      <a:pt x="8014122" y="4376058"/>
                    </a:cubicBezTo>
                    <a:cubicBezTo>
                      <a:pt x="8016271" y="4376058"/>
                      <a:pt x="8025584" y="4369610"/>
                      <a:pt x="8035613" y="4361729"/>
                    </a:cubicBezTo>
                    <a:cubicBezTo>
                      <a:pt x="8062118" y="4340951"/>
                      <a:pt x="8102951" y="4343101"/>
                      <a:pt x="8130173" y="4366027"/>
                    </a:cubicBezTo>
                    <a:cubicBezTo>
                      <a:pt x="8142351" y="4376058"/>
                      <a:pt x="8152380" y="4388954"/>
                      <a:pt x="8152380" y="4393969"/>
                    </a:cubicBezTo>
                    <a:cubicBezTo>
                      <a:pt x="8152380" y="4412597"/>
                      <a:pt x="8167424" y="4413313"/>
                      <a:pt x="8198227" y="4396835"/>
                    </a:cubicBezTo>
                    <a:cubicBezTo>
                      <a:pt x="8234762" y="4377491"/>
                      <a:pt x="8259118" y="4381789"/>
                      <a:pt x="8290638" y="4412597"/>
                    </a:cubicBezTo>
                    <a:cubicBezTo>
                      <a:pt x="8309263" y="4431941"/>
                      <a:pt x="8311413" y="4437673"/>
                      <a:pt x="8307831" y="4467764"/>
                    </a:cubicBezTo>
                    <a:cubicBezTo>
                      <a:pt x="8302816" y="4511468"/>
                      <a:pt x="8278460" y="4533678"/>
                      <a:pt x="8235478" y="4533678"/>
                    </a:cubicBezTo>
                    <a:close/>
                    <a:moveTo>
                      <a:pt x="8544368" y="4340464"/>
                    </a:moveTo>
                    <a:cubicBezTo>
                      <a:pt x="8519295" y="4340464"/>
                      <a:pt x="8508550" y="4336165"/>
                      <a:pt x="8494222" y="4321119"/>
                    </a:cubicBezTo>
                    <a:cubicBezTo>
                      <a:pt x="8468433" y="4293894"/>
                      <a:pt x="8463419" y="4269534"/>
                      <a:pt x="8477030" y="4237294"/>
                    </a:cubicBezTo>
                    <a:cubicBezTo>
                      <a:pt x="8497804" y="4187142"/>
                      <a:pt x="8564426" y="4177828"/>
                      <a:pt x="8599528" y="4220099"/>
                    </a:cubicBezTo>
                    <a:cubicBezTo>
                      <a:pt x="8641077" y="4269534"/>
                      <a:pt x="8608840" y="4340464"/>
                      <a:pt x="8544368" y="4340464"/>
                    </a:cubicBezTo>
                    <a:close/>
                    <a:moveTo>
                      <a:pt x="7420895" y="4618394"/>
                    </a:moveTo>
                    <a:cubicBezTo>
                      <a:pt x="7412985" y="4617586"/>
                      <a:pt x="7404870" y="4615605"/>
                      <a:pt x="7396721" y="4612291"/>
                    </a:cubicBezTo>
                    <a:cubicBezTo>
                      <a:pt x="7363052" y="4598679"/>
                      <a:pt x="7345859" y="4540646"/>
                      <a:pt x="7365201" y="4504106"/>
                    </a:cubicBezTo>
                    <a:cubicBezTo>
                      <a:pt x="7374514" y="4488344"/>
                      <a:pt x="7408899" y="4469000"/>
                      <a:pt x="7429674" y="4469000"/>
                    </a:cubicBezTo>
                    <a:cubicBezTo>
                      <a:pt x="7456179" y="4469000"/>
                      <a:pt x="7487699" y="4490494"/>
                      <a:pt x="7498445" y="4517003"/>
                    </a:cubicBezTo>
                    <a:cubicBezTo>
                      <a:pt x="7521637" y="4572170"/>
                      <a:pt x="7476271" y="4624046"/>
                      <a:pt x="7420895" y="4618394"/>
                    </a:cubicBezTo>
                    <a:close/>
                    <a:moveTo>
                      <a:pt x="4679613" y="5148192"/>
                    </a:moveTo>
                    <a:cubicBezTo>
                      <a:pt x="4667435" y="5147744"/>
                      <a:pt x="4655436" y="5143445"/>
                      <a:pt x="4642183" y="5135206"/>
                    </a:cubicBezTo>
                    <a:cubicBezTo>
                      <a:pt x="4577710" y="5095801"/>
                      <a:pt x="4608514" y="4998363"/>
                      <a:pt x="4684448" y="4998363"/>
                    </a:cubicBezTo>
                    <a:cubicBezTo>
                      <a:pt x="4723848" y="4998363"/>
                      <a:pt x="4753935" y="5029171"/>
                      <a:pt x="4753935" y="5070009"/>
                    </a:cubicBezTo>
                    <a:cubicBezTo>
                      <a:pt x="4753935" y="5107264"/>
                      <a:pt x="4744623" y="5124459"/>
                      <a:pt x="4718117" y="5138072"/>
                    </a:cubicBezTo>
                    <a:cubicBezTo>
                      <a:pt x="4704148" y="5145236"/>
                      <a:pt x="4691791" y="5148640"/>
                      <a:pt x="4679613" y="5148192"/>
                    </a:cubicBezTo>
                    <a:close/>
                    <a:moveTo>
                      <a:pt x="6332096" y="5061911"/>
                    </a:moveTo>
                    <a:cubicBezTo>
                      <a:pt x="6324525" y="5061477"/>
                      <a:pt x="6316836" y="5059753"/>
                      <a:pt x="6309224" y="5056529"/>
                    </a:cubicBezTo>
                    <a:cubicBezTo>
                      <a:pt x="6286300" y="5046498"/>
                      <a:pt x="6263377" y="5013541"/>
                      <a:pt x="6263377" y="4989898"/>
                    </a:cubicBezTo>
                    <a:cubicBezTo>
                      <a:pt x="6263377" y="4909655"/>
                      <a:pt x="6369398" y="4882430"/>
                      <a:pt x="6405933" y="4953359"/>
                    </a:cubicBezTo>
                    <a:cubicBezTo>
                      <a:pt x="6432259" y="5004765"/>
                      <a:pt x="6385092" y="5064947"/>
                      <a:pt x="6332096" y="5061911"/>
                    </a:cubicBezTo>
                    <a:close/>
                    <a:moveTo>
                      <a:pt x="3686545" y="5133562"/>
                    </a:moveTo>
                    <a:cubicBezTo>
                      <a:pt x="3669800" y="5134547"/>
                      <a:pt x="3652607" y="5132398"/>
                      <a:pt x="3642578" y="5126666"/>
                    </a:cubicBezTo>
                    <a:cubicBezTo>
                      <a:pt x="3625385" y="5116636"/>
                      <a:pt x="3608909" y="5082246"/>
                      <a:pt x="3608909" y="5056454"/>
                    </a:cubicBezTo>
                    <a:cubicBezTo>
                      <a:pt x="3608909" y="5027795"/>
                      <a:pt x="3639713" y="4992689"/>
                      <a:pt x="3669800" y="4986957"/>
                    </a:cubicBezTo>
                    <a:cubicBezTo>
                      <a:pt x="3694873" y="4982659"/>
                      <a:pt x="3716363" y="4990540"/>
                      <a:pt x="3742869" y="5014899"/>
                    </a:cubicBezTo>
                    <a:cubicBezTo>
                      <a:pt x="3762211" y="5032094"/>
                      <a:pt x="3761494" y="5032094"/>
                      <a:pt x="3770807" y="4995555"/>
                    </a:cubicBezTo>
                    <a:cubicBezTo>
                      <a:pt x="3779403" y="4959732"/>
                      <a:pt x="3807342" y="4937522"/>
                      <a:pt x="3846025" y="4937522"/>
                    </a:cubicBezTo>
                    <a:cubicBezTo>
                      <a:pt x="3870382" y="4937522"/>
                      <a:pt x="3878978" y="4941821"/>
                      <a:pt x="3896887" y="4961881"/>
                    </a:cubicBezTo>
                    <a:cubicBezTo>
                      <a:pt x="3916229" y="4983375"/>
                      <a:pt x="3918378" y="4989823"/>
                      <a:pt x="3914796" y="5019198"/>
                    </a:cubicBezTo>
                    <a:cubicBezTo>
                      <a:pt x="3907632" y="5081529"/>
                      <a:pt x="3843160" y="5106605"/>
                      <a:pt x="3790865" y="5066484"/>
                    </a:cubicBezTo>
                    <a:cubicBezTo>
                      <a:pt x="3762211" y="5044990"/>
                      <a:pt x="3759345" y="5044274"/>
                      <a:pt x="3759345" y="5063618"/>
                    </a:cubicBezTo>
                    <a:cubicBezTo>
                      <a:pt x="3759345" y="5082962"/>
                      <a:pt x="3746451" y="5106605"/>
                      <a:pt x="3727825" y="5121651"/>
                    </a:cubicBezTo>
                    <a:cubicBezTo>
                      <a:pt x="3719587" y="5128457"/>
                      <a:pt x="3703290" y="5132577"/>
                      <a:pt x="3686545" y="5133562"/>
                    </a:cubicBezTo>
                    <a:close/>
                    <a:moveTo>
                      <a:pt x="2637900" y="5461035"/>
                    </a:moveTo>
                    <a:cubicBezTo>
                      <a:pt x="2626181" y="5462815"/>
                      <a:pt x="2614405" y="5461785"/>
                      <a:pt x="2603839" y="5457128"/>
                    </a:cubicBezTo>
                    <a:cubicBezTo>
                      <a:pt x="2579483" y="5446382"/>
                      <a:pt x="2563723" y="5423455"/>
                      <a:pt x="2559425" y="5392647"/>
                    </a:cubicBezTo>
                    <a:cubicBezTo>
                      <a:pt x="2555843" y="5366855"/>
                      <a:pt x="2557992" y="5361123"/>
                      <a:pt x="2580916" y="5338197"/>
                    </a:cubicBezTo>
                    <a:cubicBezTo>
                      <a:pt x="2598825" y="5320285"/>
                      <a:pt x="2612436" y="5313121"/>
                      <a:pt x="2628196" y="5313121"/>
                    </a:cubicBezTo>
                    <a:cubicBezTo>
                      <a:pt x="2675476" y="5313121"/>
                      <a:pt x="2707712" y="5344645"/>
                      <a:pt x="2707712" y="5391215"/>
                    </a:cubicBezTo>
                    <a:cubicBezTo>
                      <a:pt x="2707712" y="5425067"/>
                      <a:pt x="2673058" y="5455695"/>
                      <a:pt x="2637900" y="5461035"/>
                    </a:cubicBezTo>
                    <a:close/>
                    <a:moveTo>
                      <a:pt x="2806139" y="5375637"/>
                    </a:moveTo>
                    <a:cubicBezTo>
                      <a:pt x="2793391" y="5372894"/>
                      <a:pt x="2781257" y="5366804"/>
                      <a:pt x="2771228" y="5356953"/>
                    </a:cubicBezTo>
                    <a:cubicBezTo>
                      <a:pt x="2713203" y="5298204"/>
                      <a:pt x="2784122" y="5200049"/>
                      <a:pt x="2857908" y="5238021"/>
                    </a:cubicBezTo>
                    <a:cubicBezTo>
                      <a:pt x="2885130" y="5252351"/>
                      <a:pt x="2903755" y="5291039"/>
                      <a:pt x="2897308" y="5321130"/>
                    </a:cubicBezTo>
                    <a:cubicBezTo>
                      <a:pt x="2888175" y="5361968"/>
                      <a:pt x="2844387" y="5383865"/>
                      <a:pt x="2806139" y="5375637"/>
                    </a:cubicBezTo>
                    <a:close/>
                    <a:moveTo>
                      <a:pt x="3186657" y="5291867"/>
                    </a:moveTo>
                    <a:cubicBezTo>
                      <a:pt x="3170415" y="5292113"/>
                      <a:pt x="3153312" y="5286515"/>
                      <a:pt x="3137552" y="5273261"/>
                    </a:cubicBezTo>
                    <a:cubicBezTo>
                      <a:pt x="3098869" y="5241021"/>
                      <a:pt x="3102451" y="5182271"/>
                      <a:pt x="3145432" y="5152896"/>
                    </a:cubicBezTo>
                    <a:cubicBezTo>
                      <a:pt x="3177669" y="5129970"/>
                      <a:pt x="3233545" y="5145015"/>
                      <a:pt x="3250021" y="5180838"/>
                    </a:cubicBezTo>
                    <a:cubicBezTo>
                      <a:pt x="3276348" y="5237797"/>
                      <a:pt x="3235381" y="5291128"/>
                      <a:pt x="3186657" y="5291867"/>
                    </a:cubicBezTo>
                    <a:close/>
                    <a:moveTo>
                      <a:pt x="3359048" y="5205241"/>
                    </a:moveTo>
                    <a:cubicBezTo>
                      <a:pt x="3345975" y="5205330"/>
                      <a:pt x="3332901" y="5201031"/>
                      <a:pt x="3318574" y="5192434"/>
                    </a:cubicBezTo>
                    <a:cubicBezTo>
                      <a:pt x="3255534" y="5153746"/>
                      <a:pt x="3284905" y="5055591"/>
                      <a:pt x="3358690" y="5055591"/>
                    </a:cubicBezTo>
                    <a:cubicBezTo>
                      <a:pt x="3431759" y="5055591"/>
                      <a:pt x="3461130" y="5154462"/>
                      <a:pt x="3399523" y="5191718"/>
                    </a:cubicBezTo>
                    <a:cubicBezTo>
                      <a:pt x="3385196" y="5200673"/>
                      <a:pt x="3372122" y="5205151"/>
                      <a:pt x="3359048" y="5205241"/>
                    </a:cubicBezTo>
                    <a:close/>
                    <a:moveTo>
                      <a:pt x="3504284" y="5069145"/>
                    </a:moveTo>
                    <a:cubicBezTo>
                      <a:pt x="3496941" y="5069055"/>
                      <a:pt x="3489598" y="5065831"/>
                      <a:pt x="3475271" y="5059383"/>
                    </a:cubicBezTo>
                    <a:cubicBezTo>
                      <a:pt x="3438020" y="5043621"/>
                      <a:pt x="3420111" y="4995619"/>
                      <a:pt x="3438020" y="4960512"/>
                    </a:cubicBezTo>
                    <a:cubicBezTo>
                      <a:pt x="3451631" y="4933287"/>
                      <a:pt x="3474555" y="4919674"/>
                      <a:pt x="3507507" y="4919674"/>
                    </a:cubicBezTo>
                    <a:cubicBezTo>
                      <a:pt x="3589889" y="4919674"/>
                      <a:pt x="3609947" y="5027859"/>
                      <a:pt x="3533296" y="5060100"/>
                    </a:cubicBezTo>
                    <a:cubicBezTo>
                      <a:pt x="3518969" y="5066189"/>
                      <a:pt x="3511626" y="5069234"/>
                      <a:pt x="3504284" y="5069145"/>
                    </a:cubicBezTo>
                    <a:close/>
                    <a:moveTo>
                      <a:pt x="3649624" y="4947364"/>
                    </a:moveTo>
                    <a:cubicBezTo>
                      <a:pt x="3637356" y="4948383"/>
                      <a:pt x="3624283" y="4946547"/>
                      <a:pt x="3611209" y="4941353"/>
                    </a:cubicBezTo>
                    <a:cubicBezTo>
                      <a:pt x="3601896" y="4937771"/>
                      <a:pt x="3588285" y="4924158"/>
                      <a:pt x="3580405" y="4911262"/>
                    </a:cubicBezTo>
                    <a:cubicBezTo>
                      <a:pt x="3538856" y="4846064"/>
                      <a:pt x="3611209" y="4772986"/>
                      <a:pt x="3680696" y="4808809"/>
                    </a:cubicBezTo>
                    <a:cubicBezTo>
                      <a:pt x="3707201" y="4822421"/>
                      <a:pt x="3716514" y="4839616"/>
                      <a:pt x="3716514" y="4874723"/>
                    </a:cubicBezTo>
                    <a:cubicBezTo>
                      <a:pt x="3715977" y="4915560"/>
                      <a:pt x="3686427" y="4944308"/>
                      <a:pt x="3649624" y="4947364"/>
                    </a:cubicBezTo>
                    <a:close/>
                    <a:moveTo>
                      <a:pt x="6664126" y="4898441"/>
                    </a:moveTo>
                    <a:cubicBezTo>
                      <a:pt x="6640486" y="4898441"/>
                      <a:pt x="6629740" y="4894143"/>
                      <a:pt x="6613264" y="4877664"/>
                    </a:cubicBezTo>
                    <a:cubicBezTo>
                      <a:pt x="6556671" y="4821064"/>
                      <a:pt x="6621144" y="4727208"/>
                      <a:pt x="6694929" y="4758016"/>
                    </a:cubicBezTo>
                    <a:cubicBezTo>
                      <a:pt x="6721435" y="4768763"/>
                      <a:pt x="6742926" y="4800287"/>
                      <a:pt x="6742926" y="4826796"/>
                    </a:cubicBezTo>
                    <a:cubicBezTo>
                      <a:pt x="6742926" y="4847573"/>
                      <a:pt x="6723584" y="4881963"/>
                      <a:pt x="6707824" y="4891277"/>
                    </a:cubicBezTo>
                    <a:cubicBezTo>
                      <a:pt x="6699944" y="4894859"/>
                      <a:pt x="6680602" y="4898441"/>
                      <a:pt x="6664126" y="4898441"/>
                    </a:cubicBezTo>
                    <a:close/>
                    <a:moveTo>
                      <a:pt x="6807182" y="4797776"/>
                    </a:moveTo>
                    <a:cubicBezTo>
                      <a:pt x="6796280" y="4795828"/>
                      <a:pt x="6785714" y="4791306"/>
                      <a:pt x="6776401" y="4783962"/>
                    </a:cubicBezTo>
                    <a:cubicBezTo>
                      <a:pt x="6731271" y="4748139"/>
                      <a:pt x="6739151" y="4679360"/>
                      <a:pt x="6790012" y="4657866"/>
                    </a:cubicBezTo>
                    <a:cubicBezTo>
                      <a:pt x="6821532" y="4644253"/>
                      <a:pt x="6850187" y="4649985"/>
                      <a:pt x="6873827" y="4673628"/>
                    </a:cubicBezTo>
                    <a:cubicBezTo>
                      <a:pt x="6896034" y="4695838"/>
                      <a:pt x="6901765" y="4723780"/>
                      <a:pt x="6889587" y="4752438"/>
                    </a:cubicBezTo>
                    <a:cubicBezTo>
                      <a:pt x="6875618" y="4786291"/>
                      <a:pt x="6839889" y="4803620"/>
                      <a:pt x="6807182" y="4797776"/>
                    </a:cubicBezTo>
                    <a:close/>
                    <a:moveTo>
                      <a:pt x="6972641" y="4651896"/>
                    </a:moveTo>
                    <a:cubicBezTo>
                      <a:pt x="6963782" y="4651442"/>
                      <a:pt x="6954581" y="4649315"/>
                      <a:pt x="6945268" y="4645195"/>
                    </a:cubicBezTo>
                    <a:cubicBezTo>
                      <a:pt x="6915897" y="4631583"/>
                      <a:pt x="6897272" y="4596476"/>
                      <a:pt x="6903003" y="4565669"/>
                    </a:cubicBezTo>
                    <a:cubicBezTo>
                      <a:pt x="6914464" y="4506203"/>
                      <a:pt x="6986817" y="4483276"/>
                      <a:pt x="7029799" y="4525547"/>
                    </a:cubicBezTo>
                    <a:cubicBezTo>
                      <a:pt x="7079945" y="4576326"/>
                      <a:pt x="7034657" y="4655080"/>
                      <a:pt x="6972641" y="4651896"/>
                    </a:cubicBezTo>
                    <a:close/>
                    <a:moveTo>
                      <a:pt x="7233637" y="4597456"/>
                    </a:moveTo>
                    <a:cubicBezTo>
                      <a:pt x="7221638" y="4596919"/>
                      <a:pt x="7209639" y="4592620"/>
                      <a:pt x="7196386" y="4584381"/>
                    </a:cubicBezTo>
                    <a:cubicBezTo>
                      <a:pt x="7131913" y="4544976"/>
                      <a:pt x="7162717" y="4447538"/>
                      <a:pt x="7238651" y="4447538"/>
                    </a:cubicBezTo>
                    <a:cubicBezTo>
                      <a:pt x="7312437" y="4447538"/>
                      <a:pt x="7336793" y="4553573"/>
                      <a:pt x="7270888" y="4587963"/>
                    </a:cubicBezTo>
                    <a:cubicBezTo>
                      <a:pt x="7257635" y="4594769"/>
                      <a:pt x="7245636" y="4597993"/>
                      <a:pt x="7233637" y="4597456"/>
                    </a:cubicBezTo>
                    <a:close/>
                    <a:moveTo>
                      <a:pt x="6470698" y="4883151"/>
                    </a:moveTo>
                    <a:cubicBezTo>
                      <a:pt x="6456997" y="4885211"/>
                      <a:pt x="6442670" y="4881629"/>
                      <a:pt x="6426552" y="4872673"/>
                    </a:cubicBezTo>
                    <a:cubicBezTo>
                      <a:pt x="6399330" y="4858344"/>
                      <a:pt x="6382854" y="4823954"/>
                      <a:pt x="6387868" y="4793863"/>
                    </a:cubicBezTo>
                    <a:cubicBezTo>
                      <a:pt x="6393599" y="4764488"/>
                      <a:pt x="6428701" y="4733681"/>
                      <a:pt x="6457356" y="4733681"/>
                    </a:cubicBezTo>
                    <a:cubicBezTo>
                      <a:pt x="6530425" y="4733681"/>
                      <a:pt x="6561945" y="4808909"/>
                      <a:pt x="6511083" y="4859777"/>
                    </a:cubicBezTo>
                    <a:cubicBezTo>
                      <a:pt x="6497472" y="4873389"/>
                      <a:pt x="6484398" y="4881091"/>
                      <a:pt x="6470698" y="4883151"/>
                    </a:cubicBezTo>
                    <a:close/>
                    <a:moveTo>
                      <a:pt x="5582351" y="4876982"/>
                    </a:moveTo>
                    <a:cubicBezTo>
                      <a:pt x="5563726" y="4876982"/>
                      <a:pt x="5545100" y="4871966"/>
                      <a:pt x="5536504" y="4864085"/>
                    </a:cubicBezTo>
                    <a:cubicBezTo>
                      <a:pt x="5527908" y="4857637"/>
                      <a:pt x="5517162" y="4844741"/>
                      <a:pt x="5512864" y="4836144"/>
                    </a:cubicBezTo>
                    <a:cubicBezTo>
                      <a:pt x="5484210" y="4779544"/>
                      <a:pt x="5547249" y="4710047"/>
                      <a:pt x="5605991" y="4733690"/>
                    </a:cubicBezTo>
                    <a:cubicBezTo>
                      <a:pt x="5684075" y="4765931"/>
                      <a:pt x="5665449" y="4876982"/>
                      <a:pt x="5582351" y="4876982"/>
                    </a:cubicBezTo>
                    <a:close/>
                    <a:moveTo>
                      <a:pt x="6251922" y="4876289"/>
                    </a:moveTo>
                    <a:cubicBezTo>
                      <a:pt x="6236879" y="4876356"/>
                      <a:pt x="6229089" y="4871788"/>
                      <a:pt x="6214045" y="4858355"/>
                    </a:cubicBezTo>
                    <a:cubicBezTo>
                      <a:pt x="6182525" y="4829697"/>
                      <a:pt x="6178226" y="4795307"/>
                      <a:pt x="6200434" y="4762350"/>
                    </a:cubicBezTo>
                    <a:cubicBezTo>
                      <a:pt x="6242699" y="4699302"/>
                      <a:pt x="6335110" y="4726527"/>
                      <a:pt x="6335110" y="4802472"/>
                    </a:cubicBezTo>
                    <a:cubicBezTo>
                      <a:pt x="6335110" y="4845459"/>
                      <a:pt x="6312903" y="4869818"/>
                      <a:pt x="6269921" y="4874834"/>
                    </a:cubicBezTo>
                    <a:cubicBezTo>
                      <a:pt x="6262757" y="4875729"/>
                      <a:pt x="6256937" y="4876267"/>
                      <a:pt x="6251922" y="4876289"/>
                    </a:cubicBezTo>
                    <a:close/>
                    <a:moveTo>
                      <a:pt x="3801687" y="4860349"/>
                    </a:moveTo>
                    <a:cubicBezTo>
                      <a:pt x="3789296" y="4861110"/>
                      <a:pt x="3776670" y="4858558"/>
                      <a:pt x="3765029" y="4851931"/>
                    </a:cubicBezTo>
                    <a:cubicBezTo>
                      <a:pt x="3718466" y="4826138"/>
                      <a:pt x="3712735" y="4764523"/>
                      <a:pt x="3752851" y="4730849"/>
                    </a:cubicBezTo>
                    <a:cubicBezTo>
                      <a:pt x="3802280" y="4689295"/>
                      <a:pt x="3873916" y="4721536"/>
                      <a:pt x="3873916" y="4784584"/>
                    </a:cubicBezTo>
                    <a:cubicBezTo>
                      <a:pt x="3873916" y="4825959"/>
                      <a:pt x="3838860" y="4858065"/>
                      <a:pt x="3801687" y="4860349"/>
                    </a:cubicBezTo>
                    <a:close/>
                    <a:moveTo>
                      <a:pt x="1988129" y="5278832"/>
                    </a:moveTo>
                    <a:cubicBezTo>
                      <a:pt x="1980160" y="5278832"/>
                      <a:pt x="1972100" y="5277937"/>
                      <a:pt x="1965653" y="5276146"/>
                    </a:cubicBezTo>
                    <a:cubicBezTo>
                      <a:pt x="1895450" y="5257518"/>
                      <a:pt x="1896166" y="5157930"/>
                      <a:pt x="1966370" y="5134287"/>
                    </a:cubicBezTo>
                    <a:cubicBezTo>
                      <a:pt x="2012217" y="5119242"/>
                      <a:pt x="2063795" y="5157930"/>
                      <a:pt x="2063795" y="5207366"/>
                    </a:cubicBezTo>
                    <a:cubicBezTo>
                      <a:pt x="2063795" y="5220978"/>
                      <a:pt x="2040155" y="5270414"/>
                      <a:pt x="2033708" y="5270414"/>
                    </a:cubicBezTo>
                    <a:cubicBezTo>
                      <a:pt x="2032275" y="5270414"/>
                      <a:pt x="2021530" y="5273280"/>
                      <a:pt x="2010068" y="5276146"/>
                    </a:cubicBezTo>
                    <a:cubicBezTo>
                      <a:pt x="2003979" y="5277937"/>
                      <a:pt x="1996099" y="5278832"/>
                      <a:pt x="1988129" y="5278832"/>
                    </a:cubicBezTo>
                    <a:close/>
                    <a:moveTo>
                      <a:pt x="2684719" y="5241278"/>
                    </a:moveTo>
                    <a:cubicBezTo>
                      <a:pt x="2675765" y="5241278"/>
                      <a:pt x="2667526" y="5237874"/>
                      <a:pt x="2654632" y="5231068"/>
                    </a:cubicBezTo>
                    <a:cubicBezTo>
                      <a:pt x="2624545" y="5215306"/>
                      <a:pt x="2615232" y="5199544"/>
                      <a:pt x="2614516" y="5164438"/>
                    </a:cubicBezTo>
                    <a:cubicBezTo>
                      <a:pt x="2614516" y="5099957"/>
                      <a:pt x="2685436" y="5067716"/>
                      <a:pt x="2734865" y="5109270"/>
                    </a:cubicBezTo>
                    <a:cubicBezTo>
                      <a:pt x="2776414" y="5143660"/>
                      <a:pt x="2767817" y="5211007"/>
                      <a:pt x="2719105" y="5231068"/>
                    </a:cubicBezTo>
                    <a:cubicBezTo>
                      <a:pt x="2703345" y="5237874"/>
                      <a:pt x="2693674" y="5241278"/>
                      <a:pt x="2684719" y="5241278"/>
                    </a:cubicBezTo>
                    <a:close/>
                    <a:moveTo>
                      <a:pt x="3018458" y="5170994"/>
                    </a:moveTo>
                    <a:cubicBezTo>
                      <a:pt x="3002183" y="5170232"/>
                      <a:pt x="2985706" y="5163650"/>
                      <a:pt x="2971558" y="5149500"/>
                    </a:cubicBezTo>
                    <a:cubicBezTo>
                      <a:pt x="2925711" y="5103647"/>
                      <a:pt x="2958664" y="5019822"/>
                      <a:pt x="3022420" y="5019822"/>
                    </a:cubicBezTo>
                    <a:cubicBezTo>
                      <a:pt x="3048926" y="5019822"/>
                      <a:pt x="3080446" y="5041316"/>
                      <a:pt x="3091191" y="5067824"/>
                    </a:cubicBezTo>
                    <a:cubicBezTo>
                      <a:pt x="3114294" y="5123170"/>
                      <a:pt x="3067283" y="5173277"/>
                      <a:pt x="3018458" y="5170994"/>
                    </a:cubicBezTo>
                    <a:close/>
                    <a:moveTo>
                      <a:pt x="3188238" y="5074329"/>
                    </a:moveTo>
                    <a:cubicBezTo>
                      <a:pt x="3172299" y="5075851"/>
                      <a:pt x="3156181" y="5074418"/>
                      <a:pt x="3147584" y="5069403"/>
                    </a:cubicBezTo>
                    <a:cubicBezTo>
                      <a:pt x="3121795" y="5054357"/>
                      <a:pt x="3108184" y="5031431"/>
                      <a:pt x="3108184" y="5000623"/>
                    </a:cubicBezTo>
                    <a:cubicBezTo>
                      <a:pt x="3108184" y="4958352"/>
                      <a:pt x="3130391" y="4933993"/>
                      <a:pt x="3173373" y="4928978"/>
                    </a:cubicBezTo>
                    <a:cubicBezTo>
                      <a:pt x="3200595" y="4926112"/>
                      <a:pt x="3209191" y="4928261"/>
                      <a:pt x="3227817" y="4944023"/>
                    </a:cubicBezTo>
                    <a:cubicBezTo>
                      <a:pt x="3239995" y="4954770"/>
                      <a:pt x="3252173" y="4971965"/>
                      <a:pt x="3255039" y="4983428"/>
                    </a:cubicBezTo>
                    <a:cubicBezTo>
                      <a:pt x="3260053" y="5006355"/>
                      <a:pt x="3245726" y="5046476"/>
                      <a:pt x="3227817" y="5061522"/>
                    </a:cubicBezTo>
                    <a:cubicBezTo>
                      <a:pt x="3219937" y="5068328"/>
                      <a:pt x="3204177" y="5072806"/>
                      <a:pt x="3188238" y="5074329"/>
                    </a:cubicBezTo>
                    <a:close/>
                    <a:moveTo>
                      <a:pt x="3348475" y="5011615"/>
                    </a:moveTo>
                    <a:cubicBezTo>
                      <a:pt x="3339811" y="5012096"/>
                      <a:pt x="3331125" y="5010932"/>
                      <a:pt x="3322887" y="5007887"/>
                    </a:cubicBezTo>
                    <a:cubicBezTo>
                      <a:pt x="3317156" y="5005737"/>
                      <a:pt x="3303545" y="4995707"/>
                      <a:pt x="3292800" y="4985677"/>
                    </a:cubicBezTo>
                    <a:cubicBezTo>
                      <a:pt x="3264145" y="4959168"/>
                      <a:pt x="3264145" y="4912598"/>
                      <a:pt x="3293516" y="4883223"/>
                    </a:cubicBezTo>
                    <a:cubicBezTo>
                      <a:pt x="3351541" y="4825191"/>
                      <a:pt x="3450400" y="4896120"/>
                      <a:pt x="3413149" y="4969198"/>
                    </a:cubicBezTo>
                    <a:cubicBezTo>
                      <a:pt x="3400254" y="4993916"/>
                      <a:pt x="3374466" y="5010171"/>
                      <a:pt x="3348475" y="5011615"/>
                    </a:cubicBezTo>
                    <a:close/>
                    <a:moveTo>
                      <a:pt x="716175" y="5120751"/>
                    </a:moveTo>
                    <a:cubicBezTo>
                      <a:pt x="699329" y="5120381"/>
                      <a:pt x="682271" y="5113933"/>
                      <a:pt x="667765" y="5099425"/>
                    </a:cubicBezTo>
                    <a:cubicBezTo>
                      <a:pt x="609739" y="5041392"/>
                      <a:pt x="680659" y="4942521"/>
                      <a:pt x="753729" y="4979777"/>
                    </a:cubicBezTo>
                    <a:cubicBezTo>
                      <a:pt x="765907" y="4986225"/>
                      <a:pt x="780950" y="5001270"/>
                      <a:pt x="787398" y="5013450"/>
                    </a:cubicBezTo>
                    <a:cubicBezTo>
                      <a:pt x="815335" y="5068258"/>
                      <a:pt x="766712" y="5121859"/>
                      <a:pt x="716175" y="5120751"/>
                    </a:cubicBezTo>
                    <a:close/>
                    <a:moveTo>
                      <a:pt x="1697386" y="5084434"/>
                    </a:moveTo>
                    <a:cubicBezTo>
                      <a:pt x="1680194" y="5084434"/>
                      <a:pt x="1661568" y="5080136"/>
                      <a:pt x="1655837" y="5075120"/>
                    </a:cubicBezTo>
                    <a:cubicBezTo>
                      <a:pt x="1636495" y="5060075"/>
                      <a:pt x="1620019" y="5032133"/>
                      <a:pt x="1620019" y="5014222"/>
                    </a:cubicBezTo>
                    <a:cubicBezTo>
                      <a:pt x="1620019" y="4986280"/>
                      <a:pt x="1640794" y="4954756"/>
                      <a:pt x="1668015" y="4944009"/>
                    </a:cubicBezTo>
                    <a:cubicBezTo>
                      <a:pt x="1700968" y="4929680"/>
                      <a:pt x="1729623" y="4936844"/>
                      <a:pt x="1752546" y="4964070"/>
                    </a:cubicBezTo>
                    <a:cubicBezTo>
                      <a:pt x="1794095" y="5013505"/>
                      <a:pt x="1761859" y="5084434"/>
                      <a:pt x="1697386" y="5084434"/>
                    </a:cubicBezTo>
                    <a:close/>
                    <a:moveTo>
                      <a:pt x="2487703" y="5063781"/>
                    </a:moveTo>
                    <a:cubicBezTo>
                      <a:pt x="2471136" y="5063154"/>
                      <a:pt x="2454660" y="5054736"/>
                      <a:pt x="2438542" y="5038616"/>
                    </a:cubicBezTo>
                    <a:cubicBezTo>
                      <a:pt x="2419917" y="5019988"/>
                      <a:pt x="2414186" y="5008524"/>
                      <a:pt x="2414186" y="4987747"/>
                    </a:cubicBezTo>
                    <a:cubicBezTo>
                      <a:pt x="2414186" y="4966970"/>
                      <a:pt x="2419917" y="4955507"/>
                      <a:pt x="2438542" y="4936879"/>
                    </a:cubicBezTo>
                    <a:cubicBezTo>
                      <a:pt x="2470778" y="4904638"/>
                      <a:pt x="2504448" y="4903205"/>
                      <a:pt x="2537400" y="4933297"/>
                    </a:cubicBezTo>
                    <a:cubicBezTo>
                      <a:pt x="2557458" y="4951208"/>
                      <a:pt x="2561040" y="4959089"/>
                      <a:pt x="2561040" y="4987747"/>
                    </a:cubicBezTo>
                    <a:cubicBezTo>
                      <a:pt x="2561040" y="5016405"/>
                      <a:pt x="2557458" y="5024286"/>
                      <a:pt x="2537400" y="5042198"/>
                    </a:cubicBezTo>
                    <a:cubicBezTo>
                      <a:pt x="2520924" y="5057243"/>
                      <a:pt x="2504268" y="5064408"/>
                      <a:pt x="2487703" y="5063781"/>
                    </a:cubicBezTo>
                    <a:close/>
                    <a:moveTo>
                      <a:pt x="2154962" y="4942424"/>
                    </a:moveTo>
                    <a:cubicBezTo>
                      <a:pt x="2137993" y="4941898"/>
                      <a:pt x="2120710" y="4935270"/>
                      <a:pt x="2105846" y="4920583"/>
                    </a:cubicBezTo>
                    <a:cubicBezTo>
                      <a:pt x="2060715" y="4875446"/>
                      <a:pt x="2091519" y="4795920"/>
                      <a:pt x="2153842" y="4795920"/>
                    </a:cubicBezTo>
                    <a:cubicBezTo>
                      <a:pt x="2190377" y="4795920"/>
                      <a:pt x="2211151" y="4807383"/>
                      <a:pt x="2225479" y="4835325"/>
                    </a:cubicBezTo>
                    <a:cubicBezTo>
                      <a:pt x="2253954" y="4890671"/>
                      <a:pt x="2205868" y="4944003"/>
                      <a:pt x="2154962" y="4942424"/>
                    </a:cubicBezTo>
                    <a:close/>
                    <a:moveTo>
                      <a:pt x="3229907" y="4869827"/>
                    </a:moveTo>
                    <a:cubicBezTo>
                      <a:pt x="3215579" y="4869827"/>
                      <a:pt x="3196954" y="4864812"/>
                      <a:pt x="3187641" y="4858364"/>
                    </a:cubicBezTo>
                    <a:cubicBezTo>
                      <a:pt x="3166150" y="4843318"/>
                      <a:pt x="3151107" y="4807495"/>
                      <a:pt x="3156121" y="4782419"/>
                    </a:cubicBezTo>
                    <a:cubicBezTo>
                      <a:pt x="3161136" y="4757343"/>
                      <a:pt x="3189790" y="4728685"/>
                      <a:pt x="3215579" y="4722954"/>
                    </a:cubicBezTo>
                    <a:cubicBezTo>
                      <a:pt x="3270739" y="4710774"/>
                      <a:pt x="3320168" y="4770956"/>
                      <a:pt x="3298677" y="4822541"/>
                    </a:cubicBezTo>
                    <a:cubicBezTo>
                      <a:pt x="3285783" y="4853349"/>
                      <a:pt x="3262143" y="4869827"/>
                      <a:pt x="3229907" y="4869827"/>
                    </a:cubicBezTo>
                    <a:close/>
                    <a:moveTo>
                      <a:pt x="3453929" y="4848152"/>
                    </a:moveTo>
                    <a:cubicBezTo>
                      <a:pt x="3442445" y="4850379"/>
                      <a:pt x="3430222" y="4850155"/>
                      <a:pt x="3418044" y="4846931"/>
                    </a:cubicBezTo>
                    <a:cubicBezTo>
                      <a:pt x="3347841" y="4828303"/>
                      <a:pt x="3348557" y="4728716"/>
                      <a:pt x="3418761" y="4705073"/>
                    </a:cubicBezTo>
                    <a:cubicBezTo>
                      <a:pt x="3464608" y="4690027"/>
                      <a:pt x="3516186" y="4728716"/>
                      <a:pt x="3516186" y="4776719"/>
                    </a:cubicBezTo>
                    <a:cubicBezTo>
                      <a:pt x="3516186" y="4812720"/>
                      <a:pt x="3488382" y="4841468"/>
                      <a:pt x="3453929" y="4848152"/>
                    </a:cubicBezTo>
                    <a:close/>
                    <a:moveTo>
                      <a:pt x="3617606" y="4754746"/>
                    </a:moveTo>
                    <a:cubicBezTo>
                      <a:pt x="3602473" y="4756268"/>
                      <a:pt x="3586893" y="4752507"/>
                      <a:pt x="3571849" y="4743193"/>
                    </a:cubicBezTo>
                    <a:cubicBezTo>
                      <a:pt x="3561819" y="4736745"/>
                      <a:pt x="3549641" y="4723849"/>
                      <a:pt x="3545343" y="4714535"/>
                    </a:cubicBezTo>
                    <a:cubicBezTo>
                      <a:pt x="3510241" y="4637874"/>
                      <a:pt x="3598354" y="4569811"/>
                      <a:pt x="3660678" y="4625694"/>
                    </a:cubicBezTo>
                    <a:cubicBezTo>
                      <a:pt x="3680736" y="4643606"/>
                      <a:pt x="3684318" y="4651487"/>
                      <a:pt x="3684318" y="4680145"/>
                    </a:cubicBezTo>
                    <a:cubicBezTo>
                      <a:pt x="3684318" y="4708803"/>
                      <a:pt x="3680736" y="4716684"/>
                      <a:pt x="3660678" y="4734596"/>
                    </a:cubicBezTo>
                    <a:cubicBezTo>
                      <a:pt x="3647425" y="4746417"/>
                      <a:pt x="3632740" y="4753224"/>
                      <a:pt x="3617606" y="4754746"/>
                    </a:cubicBezTo>
                    <a:close/>
                    <a:moveTo>
                      <a:pt x="6595904" y="4711734"/>
                    </a:moveTo>
                    <a:cubicBezTo>
                      <a:pt x="6581308" y="4713883"/>
                      <a:pt x="6566444" y="4711375"/>
                      <a:pt x="6553191" y="4703853"/>
                    </a:cubicBezTo>
                    <a:cubicBezTo>
                      <a:pt x="6527402" y="4690240"/>
                      <a:pt x="6513791" y="4666597"/>
                      <a:pt x="6513791" y="4637222"/>
                    </a:cubicBezTo>
                    <a:cubicBezTo>
                      <a:pt x="6513791" y="4570592"/>
                      <a:pt x="6587576" y="4538352"/>
                      <a:pt x="6637005" y="4582772"/>
                    </a:cubicBezTo>
                    <a:cubicBezTo>
                      <a:pt x="6657063" y="4600683"/>
                      <a:pt x="6660645" y="4608564"/>
                      <a:pt x="6660645" y="4637222"/>
                    </a:cubicBezTo>
                    <a:cubicBezTo>
                      <a:pt x="6660645" y="4665881"/>
                      <a:pt x="6657063" y="4673762"/>
                      <a:pt x="6637005" y="4691673"/>
                    </a:cubicBezTo>
                    <a:cubicBezTo>
                      <a:pt x="6624827" y="4702778"/>
                      <a:pt x="6610500" y="4709584"/>
                      <a:pt x="6595904" y="4711734"/>
                    </a:cubicBezTo>
                    <a:close/>
                    <a:moveTo>
                      <a:pt x="6784360" y="4625937"/>
                    </a:moveTo>
                    <a:cubicBezTo>
                      <a:pt x="6772204" y="4627101"/>
                      <a:pt x="6759265" y="4625355"/>
                      <a:pt x="6746370" y="4620161"/>
                    </a:cubicBezTo>
                    <a:cubicBezTo>
                      <a:pt x="6718432" y="4608697"/>
                      <a:pt x="6703388" y="4583621"/>
                      <a:pt x="6703388" y="4549948"/>
                    </a:cubicBezTo>
                    <a:cubicBezTo>
                      <a:pt x="6703388" y="4522723"/>
                      <a:pt x="6706970" y="4514841"/>
                      <a:pt x="6727028" y="4496930"/>
                    </a:cubicBezTo>
                    <a:cubicBezTo>
                      <a:pt x="6776457" y="4452510"/>
                      <a:pt x="6850243" y="4484750"/>
                      <a:pt x="6850243" y="4551381"/>
                    </a:cubicBezTo>
                    <a:cubicBezTo>
                      <a:pt x="6850243" y="4592756"/>
                      <a:pt x="6820827" y="4622444"/>
                      <a:pt x="6784360" y="4625937"/>
                    </a:cubicBezTo>
                    <a:close/>
                    <a:moveTo>
                      <a:pt x="7085718" y="4490063"/>
                    </a:moveTo>
                    <a:cubicBezTo>
                      <a:pt x="7073898" y="4490332"/>
                      <a:pt x="7062257" y="4487466"/>
                      <a:pt x="7050437" y="4481376"/>
                    </a:cubicBezTo>
                    <a:cubicBezTo>
                      <a:pt x="7040408" y="4476361"/>
                      <a:pt x="7026797" y="4460599"/>
                      <a:pt x="7019634" y="4445553"/>
                    </a:cubicBezTo>
                    <a:cubicBezTo>
                      <a:pt x="6987397" y="4379639"/>
                      <a:pt x="7055452" y="4316591"/>
                      <a:pt x="7122074" y="4350981"/>
                    </a:cubicBezTo>
                    <a:cubicBezTo>
                      <a:pt x="7148579" y="4364594"/>
                      <a:pt x="7157892" y="4381789"/>
                      <a:pt x="7157892" y="4415462"/>
                    </a:cubicBezTo>
                    <a:cubicBezTo>
                      <a:pt x="7157892" y="4449136"/>
                      <a:pt x="7148579" y="4466331"/>
                      <a:pt x="7122074" y="4479943"/>
                    </a:cubicBezTo>
                    <a:cubicBezTo>
                      <a:pt x="7109538" y="4486391"/>
                      <a:pt x="7097538" y="4489795"/>
                      <a:pt x="7085718" y="4490063"/>
                    </a:cubicBezTo>
                    <a:close/>
                    <a:moveTo>
                      <a:pt x="7735896" y="4439902"/>
                    </a:moveTo>
                    <a:cubicBezTo>
                      <a:pt x="7734464" y="4439185"/>
                      <a:pt x="7726584" y="4437036"/>
                      <a:pt x="7717987" y="4435603"/>
                    </a:cubicBezTo>
                    <a:cubicBezTo>
                      <a:pt x="7696496" y="4431304"/>
                      <a:pt x="7667125" y="4402646"/>
                      <a:pt x="7661395" y="4380436"/>
                    </a:cubicBezTo>
                    <a:cubicBezTo>
                      <a:pt x="7651366" y="4340314"/>
                      <a:pt x="7680736" y="4295894"/>
                      <a:pt x="7721569" y="4288013"/>
                    </a:cubicBezTo>
                    <a:cubicBezTo>
                      <a:pt x="7746642" y="4282998"/>
                      <a:pt x="7782460" y="4298043"/>
                      <a:pt x="7797504" y="4319537"/>
                    </a:cubicBezTo>
                    <a:cubicBezTo>
                      <a:pt x="7812547" y="4341031"/>
                      <a:pt x="7812547" y="4382585"/>
                      <a:pt x="7797504" y="4404079"/>
                    </a:cubicBezTo>
                    <a:cubicBezTo>
                      <a:pt x="7787475" y="4417692"/>
                      <a:pt x="7743060" y="4443484"/>
                      <a:pt x="7735896" y="4439902"/>
                    </a:cubicBezTo>
                    <a:close/>
                    <a:moveTo>
                      <a:pt x="7337558" y="4432298"/>
                    </a:moveTo>
                    <a:cubicBezTo>
                      <a:pt x="7329140" y="4432746"/>
                      <a:pt x="7321619" y="4430596"/>
                      <a:pt x="7310873" y="4426298"/>
                    </a:cubicBezTo>
                    <a:cubicBezTo>
                      <a:pt x="7263593" y="4406954"/>
                      <a:pt x="7249982" y="4340323"/>
                      <a:pt x="7285800" y="4303784"/>
                    </a:cubicBezTo>
                    <a:cubicBezTo>
                      <a:pt x="7325917" y="4264379"/>
                      <a:pt x="7399702" y="4285156"/>
                      <a:pt x="7411880" y="4339607"/>
                    </a:cubicBezTo>
                    <a:cubicBezTo>
                      <a:pt x="7419044" y="4371847"/>
                      <a:pt x="7398986" y="4410536"/>
                      <a:pt x="7369615" y="4422716"/>
                    </a:cubicBezTo>
                    <a:cubicBezTo>
                      <a:pt x="7355287" y="4428805"/>
                      <a:pt x="7345975" y="4431850"/>
                      <a:pt x="7337558" y="4432298"/>
                    </a:cubicBezTo>
                    <a:close/>
                    <a:moveTo>
                      <a:pt x="7527687" y="4426308"/>
                    </a:moveTo>
                    <a:cubicBezTo>
                      <a:pt x="7514793" y="4426308"/>
                      <a:pt x="7499033" y="4422725"/>
                      <a:pt x="7491869" y="4418427"/>
                    </a:cubicBezTo>
                    <a:cubicBezTo>
                      <a:pt x="7474676" y="4408396"/>
                      <a:pt x="7458200" y="4374006"/>
                      <a:pt x="7458200" y="4348214"/>
                    </a:cubicBezTo>
                    <a:cubicBezTo>
                      <a:pt x="7458200" y="4318123"/>
                      <a:pt x="7490436" y="4283733"/>
                      <a:pt x="7522673" y="4278718"/>
                    </a:cubicBezTo>
                    <a:cubicBezTo>
                      <a:pt x="7541298" y="4275852"/>
                      <a:pt x="7554193" y="4278718"/>
                      <a:pt x="7572818" y="4291614"/>
                    </a:cubicBezTo>
                    <a:cubicBezTo>
                      <a:pt x="7637291" y="4335318"/>
                      <a:pt x="7606487" y="4427024"/>
                      <a:pt x="7527687" y="4426308"/>
                    </a:cubicBezTo>
                    <a:close/>
                    <a:moveTo>
                      <a:pt x="6354331" y="4698679"/>
                    </a:moveTo>
                    <a:cubicBezTo>
                      <a:pt x="6336780" y="4698141"/>
                      <a:pt x="6319587" y="4690977"/>
                      <a:pt x="6305618" y="4677364"/>
                    </a:cubicBezTo>
                    <a:cubicBezTo>
                      <a:pt x="6263352" y="4634377"/>
                      <a:pt x="6285560" y="4562015"/>
                      <a:pt x="6344301" y="4551268"/>
                    </a:cubicBezTo>
                    <a:cubicBezTo>
                      <a:pt x="6418087" y="4536939"/>
                      <a:pt x="6462501" y="4631511"/>
                      <a:pt x="6405192" y="4680230"/>
                    </a:cubicBezTo>
                    <a:cubicBezTo>
                      <a:pt x="6389791" y="4693126"/>
                      <a:pt x="6371882" y="4699216"/>
                      <a:pt x="6354331" y="4698679"/>
                    </a:cubicBezTo>
                    <a:close/>
                    <a:moveTo>
                      <a:pt x="5937935" y="4683837"/>
                    </a:moveTo>
                    <a:cubicBezTo>
                      <a:pt x="5917160" y="4683837"/>
                      <a:pt x="5905698" y="4678106"/>
                      <a:pt x="5887073" y="4659478"/>
                    </a:cubicBezTo>
                    <a:cubicBezTo>
                      <a:pt x="5868447" y="4640850"/>
                      <a:pt x="5862716" y="4629387"/>
                      <a:pt x="5862716" y="4608609"/>
                    </a:cubicBezTo>
                    <a:cubicBezTo>
                      <a:pt x="5862716" y="4587832"/>
                      <a:pt x="5868447" y="4576369"/>
                      <a:pt x="5887073" y="4557741"/>
                    </a:cubicBezTo>
                    <a:cubicBezTo>
                      <a:pt x="5905698" y="4539113"/>
                      <a:pt x="5917160" y="4533381"/>
                      <a:pt x="5937935" y="4533381"/>
                    </a:cubicBezTo>
                    <a:cubicBezTo>
                      <a:pt x="5958709" y="4533381"/>
                      <a:pt x="5970171" y="4539113"/>
                      <a:pt x="5988796" y="4557741"/>
                    </a:cubicBezTo>
                    <a:cubicBezTo>
                      <a:pt x="6007422" y="4576369"/>
                      <a:pt x="6013153" y="4587832"/>
                      <a:pt x="6013153" y="4608609"/>
                    </a:cubicBezTo>
                    <a:cubicBezTo>
                      <a:pt x="6013153" y="4629387"/>
                      <a:pt x="6007422" y="4640850"/>
                      <a:pt x="5988796" y="4659478"/>
                    </a:cubicBezTo>
                    <a:cubicBezTo>
                      <a:pt x="5970171" y="4678106"/>
                      <a:pt x="5958709" y="4683837"/>
                      <a:pt x="5937935" y="4683837"/>
                    </a:cubicBezTo>
                    <a:close/>
                    <a:moveTo>
                      <a:pt x="6153826" y="4683521"/>
                    </a:moveTo>
                    <a:cubicBezTo>
                      <a:pt x="6137350" y="4683253"/>
                      <a:pt x="6120157" y="4677029"/>
                      <a:pt x="6104576" y="4663058"/>
                    </a:cubicBezTo>
                    <a:cubicBezTo>
                      <a:pt x="6058729" y="4622220"/>
                      <a:pt x="6079503" y="4547708"/>
                      <a:pt x="6140394" y="4536245"/>
                    </a:cubicBezTo>
                    <a:cubicBezTo>
                      <a:pt x="6171198" y="4530513"/>
                      <a:pt x="6207732" y="4547708"/>
                      <a:pt x="6219910" y="4573501"/>
                    </a:cubicBezTo>
                    <a:cubicBezTo>
                      <a:pt x="6246237" y="4631534"/>
                      <a:pt x="6203255" y="4684327"/>
                      <a:pt x="6153826" y="4683521"/>
                    </a:cubicBezTo>
                    <a:close/>
                    <a:moveTo>
                      <a:pt x="6459070" y="4547292"/>
                    </a:moveTo>
                    <a:cubicBezTo>
                      <a:pt x="6444295" y="4549173"/>
                      <a:pt x="6429073" y="4546128"/>
                      <a:pt x="6414387" y="4537889"/>
                    </a:cubicBezTo>
                    <a:cubicBezTo>
                      <a:pt x="6392897" y="4526425"/>
                      <a:pt x="6378569" y="4500633"/>
                      <a:pt x="6377853" y="4474124"/>
                    </a:cubicBezTo>
                    <a:cubicBezTo>
                      <a:pt x="6377137" y="4407494"/>
                      <a:pt x="6450922" y="4373820"/>
                      <a:pt x="6501067" y="4418241"/>
                    </a:cubicBezTo>
                    <a:cubicBezTo>
                      <a:pt x="6521126" y="4436152"/>
                      <a:pt x="6524707" y="4444033"/>
                      <a:pt x="6524707" y="4472691"/>
                    </a:cubicBezTo>
                    <a:cubicBezTo>
                      <a:pt x="6524707" y="4501349"/>
                      <a:pt x="6521126" y="4509230"/>
                      <a:pt x="6501067" y="4527142"/>
                    </a:cubicBezTo>
                    <a:cubicBezTo>
                      <a:pt x="6488173" y="4538605"/>
                      <a:pt x="6473845" y="4545411"/>
                      <a:pt x="6459070" y="4547292"/>
                    </a:cubicBezTo>
                    <a:close/>
                    <a:moveTo>
                      <a:pt x="6638350" y="4496266"/>
                    </a:moveTo>
                    <a:cubicBezTo>
                      <a:pt x="6624482" y="4494173"/>
                      <a:pt x="6610602" y="4487994"/>
                      <a:pt x="6598245" y="4477068"/>
                    </a:cubicBezTo>
                    <a:cubicBezTo>
                      <a:pt x="6578187" y="4459156"/>
                      <a:pt x="6574605" y="4451275"/>
                      <a:pt x="6574605" y="4422617"/>
                    </a:cubicBezTo>
                    <a:cubicBezTo>
                      <a:pt x="6574605" y="4393959"/>
                      <a:pt x="6578187" y="4386078"/>
                      <a:pt x="6598245" y="4368166"/>
                    </a:cubicBezTo>
                    <a:cubicBezTo>
                      <a:pt x="6646958" y="4324462"/>
                      <a:pt x="6721460" y="4357419"/>
                      <a:pt x="6721460" y="4422617"/>
                    </a:cubicBezTo>
                    <a:cubicBezTo>
                      <a:pt x="6721460" y="4472052"/>
                      <a:pt x="6679956" y="4502546"/>
                      <a:pt x="6638350" y="4496266"/>
                    </a:cubicBezTo>
                    <a:close/>
                    <a:moveTo>
                      <a:pt x="6865619" y="4453044"/>
                    </a:moveTo>
                    <a:cubicBezTo>
                      <a:pt x="6856575" y="4453044"/>
                      <a:pt x="6847442" y="4451342"/>
                      <a:pt x="6838666" y="4447760"/>
                    </a:cubicBezTo>
                    <a:cubicBezTo>
                      <a:pt x="6812877" y="4437729"/>
                      <a:pt x="6792819" y="4405489"/>
                      <a:pt x="6792819" y="4374681"/>
                    </a:cubicBezTo>
                    <a:cubicBezTo>
                      <a:pt x="6792819" y="4301603"/>
                      <a:pt x="6893826" y="4276527"/>
                      <a:pt x="6931077" y="4340291"/>
                    </a:cubicBezTo>
                    <a:cubicBezTo>
                      <a:pt x="6946121" y="4365367"/>
                      <a:pt x="6946121" y="4384712"/>
                      <a:pt x="6932510" y="4411937"/>
                    </a:cubicBezTo>
                    <a:cubicBezTo>
                      <a:pt x="6919078" y="4437729"/>
                      <a:pt x="6892752" y="4453044"/>
                      <a:pt x="6865619" y="4453044"/>
                    </a:cubicBezTo>
                    <a:close/>
                    <a:moveTo>
                      <a:pt x="6999416" y="4320347"/>
                    </a:moveTo>
                    <a:cubicBezTo>
                      <a:pt x="6981059" y="4319720"/>
                      <a:pt x="6962434" y="4311122"/>
                      <a:pt x="6945957" y="4294644"/>
                    </a:cubicBezTo>
                    <a:cubicBezTo>
                      <a:pt x="6908706" y="4257388"/>
                      <a:pt x="6918019" y="4203654"/>
                      <a:pt x="6965299" y="4178578"/>
                    </a:cubicBezTo>
                    <a:cubicBezTo>
                      <a:pt x="7038368" y="4141322"/>
                      <a:pt x="7109288" y="4240193"/>
                      <a:pt x="7051262" y="4298226"/>
                    </a:cubicBezTo>
                    <a:cubicBezTo>
                      <a:pt x="7035861" y="4313630"/>
                      <a:pt x="7017773" y="4320974"/>
                      <a:pt x="6999416" y="4320347"/>
                    </a:cubicBezTo>
                    <a:close/>
                    <a:moveTo>
                      <a:pt x="7194435" y="4314964"/>
                    </a:moveTo>
                    <a:cubicBezTo>
                      <a:pt x="7185576" y="4314508"/>
                      <a:pt x="7176375" y="4312381"/>
                      <a:pt x="7167062" y="4308261"/>
                    </a:cubicBezTo>
                    <a:cubicBezTo>
                      <a:pt x="7129811" y="4292499"/>
                      <a:pt x="7111902" y="4244497"/>
                      <a:pt x="7129811" y="4209391"/>
                    </a:cubicBezTo>
                    <a:cubicBezTo>
                      <a:pt x="7143422" y="4182165"/>
                      <a:pt x="7166346" y="4168553"/>
                      <a:pt x="7199298" y="4168553"/>
                    </a:cubicBezTo>
                    <a:cubicBezTo>
                      <a:pt x="7224371" y="4168553"/>
                      <a:pt x="7234400" y="4172851"/>
                      <a:pt x="7251593" y="4189330"/>
                    </a:cubicBezTo>
                    <a:cubicBezTo>
                      <a:pt x="7301739" y="4239481"/>
                      <a:pt x="7256451" y="4318157"/>
                      <a:pt x="7194435" y="4314964"/>
                    </a:cubicBezTo>
                    <a:close/>
                    <a:moveTo>
                      <a:pt x="7885421" y="4262580"/>
                    </a:moveTo>
                    <a:cubicBezTo>
                      <a:pt x="7867871" y="4262132"/>
                      <a:pt x="7850678" y="4254968"/>
                      <a:pt x="7836709" y="4240997"/>
                    </a:cubicBezTo>
                    <a:cubicBezTo>
                      <a:pt x="7808770" y="4213055"/>
                      <a:pt x="7808054" y="4172217"/>
                      <a:pt x="7833843" y="4141409"/>
                    </a:cubicBezTo>
                    <a:cubicBezTo>
                      <a:pt x="7869661" y="4098422"/>
                      <a:pt x="7935567" y="4107736"/>
                      <a:pt x="7956341" y="4158604"/>
                    </a:cubicBezTo>
                    <a:cubicBezTo>
                      <a:pt x="7970668" y="4192278"/>
                      <a:pt x="7964221" y="4220936"/>
                      <a:pt x="7936283" y="4243863"/>
                    </a:cubicBezTo>
                    <a:cubicBezTo>
                      <a:pt x="7920881" y="4256759"/>
                      <a:pt x="7902972" y="4263028"/>
                      <a:pt x="7885421" y="4262580"/>
                    </a:cubicBezTo>
                    <a:close/>
                    <a:moveTo>
                      <a:pt x="8577009" y="4167885"/>
                    </a:moveTo>
                    <a:cubicBezTo>
                      <a:pt x="8566890" y="4167706"/>
                      <a:pt x="8556861" y="4164124"/>
                      <a:pt x="8544324" y="4157318"/>
                    </a:cubicBezTo>
                    <a:cubicBezTo>
                      <a:pt x="8476270" y="4120778"/>
                      <a:pt x="8499910" y="4019042"/>
                      <a:pt x="8576561" y="4018325"/>
                    </a:cubicBezTo>
                    <a:cubicBezTo>
                      <a:pt x="8611663" y="4018325"/>
                      <a:pt x="8628855" y="4027639"/>
                      <a:pt x="8642466" y="4054148"/>
                    </a:cubicBezTo>
                    <a:cubicBezTo>
                      <a:pt x="8663957" y="4096419"/>
                      <a:pt x="8651779" y="4136540"/>
                      <a:pt x="8610230" y="4158034"/>
                    </a:cubicBezTo>
                    <a:cubicBezTo>
                      <a:pt x="8597335" y="4164840"/>
                      <a:pt x="8587127" y="4168064"/>
                      <a:pt x="8577009" y="4167885"/>
                    </a:cubicBezTo>
                    <a:close/>
                    <a:moveTo>
                      <a:pt x="7654660" y="4255339"/>
                    </a:moveTo>
                    <a:cubicBezTo>
                      <a:pt x="7638385" y="4254577"/>
                      <a:pt x="7621908" y="4247995"/>
                      <a:pt x="7607760" y="4233845"/>
                    </a:cubicBezTo>
                    <a:cubicBezTo>
                      <a:pt x="7561913" y="4187992"/>
                      <a:pt x="7594866" y="4104167"/>
                      <a:pt x="7658622" y="4104167"/>
                    </a:cubicBezTo>
                    <a:cubicBezTo>
                      <a:pt x="7685128" y="4104167"/>
                      <a:pt x="7716648" y="4125661"/>
                      <a:pt x="7727393" y="4152169"/>
                    </a:cubicBezTo>
                    <a:cubicBezTo>
                      <a:pt x="7750496" y="4207515"/>
                      <a:pt x="7703485" y="4257622"/>
                      <a:pt x="7654660" y="4255339"/>
                    </a:cubicBezTo>
                    <a:close/>
                    <a:moveTo>
                      <a:pt x="7435846" y="4239690"/>
                    </a:moveTo>
                    <a:cubicBezTo>
                      <a:pt x="7426622" y="4239600"/>
                      <a:pt x="7417489" y="4236018"/>
                      <a:pt x="7403161" y="4228853"/>
                    </a:cubicBezTo>
                    <a:cubicBezTo>
                      <a:pt x="7390983" y="4222405"/>
                      <a:pt x="7375223" y="4206643"/>
                      <a:pt x="7368776" y="4193031"/>
                    </a:cubicBezTo>
                    <a:cubicBezTo>
                      <a:pt x="7346569" y="4145745"/>
                      <a:pt x="7382387" y="4089861"/>
                      <a:pt x="7436114" y="4089861"/>
                    </a:cubicBezTo>
                    <a:cubicBezTo>
                      <a:pt x="7515631" y="4089861"/>
                      <a:pt x="7539987" y="4195180"/>
                      <a:pt x="7469067" y="4229570"/>
                    </a:cubicBezTo>
                    <a:cubicBezTo>
                      <a:pt x="7454381" y="4236376"/>
                      <a:pt x="7445069" y="4239780"/>
                      <a:pt x="7435846" y="4239690"/>
                    </a:cubicBezTo>
                    <a:close/>
                    <a:moveTo>
                      <a:pt x="7809390" y="4098116"/>
                    </a:moveTo>
                    <a:cubicBezTo>
                      <a:pt x="7796193" y="4097064"/>
                      <a:pt x="7782896" y="4092228"/>
                      <a:pt x="7770897" y="4082914"/>
                    </a:cubicBezTo>
                    <a:cubicBezTo>
                      <a:pt x="7743675" y="4061421"/>
                      <a:pt x="7733646" y="4025598"/>
                      <a:pt x="7747257" y="3994790"/>
                    </a:cubicBezTo>
                    <a:cubicBezTo>
                      <a:pt x="7779493" y="3917413"/>
                      <a:pt x="7886948" y="3940340"/>
                      <a:pt x="7887664" y="4024165"/>
                    </a:cubicBezTo>
                    <a:cubicBezTo>
                      <a:pt x="7887664" y="4070376"/>
                      <a:pt x="7848980" y="4101273"/>
                      <a:pt x="7809390" y="4098116"/>
                    </a:cubicBezTo>
                    <a:close/>
                    <a:moveTo>
                      <a:pt x="3704849" y="4611148"/>
                    </a:moveTo>
                    <a:cubicBezTo>
                      <a:pt x="3691037" y="4608943"/>
                      <a:pt x="3677202" y="4602629"/>
                      <a:pt x="3664845" y="4591524"/>
                    </a:cubicBezTo>
                    <a:cubicBezTo>
                      <a:pt x="3644787" y="4573613"/>
                      <a:pt x="3641205" y="4565732"/>
                      <a:pt x="3641205" y="4537790"/>
                    </a:cubicBezTo>
                    <a:cubicBezTo>
                      <a:pt x="3641205" y="4496236"/>
                      <a:pt x="3664845" y="4469727"/>
                      <a:pt x="3707827" y="4463995"/>
                    </a:cubicBezTo>
                    <a:cubicBezTo>
                      <a:pt x="3734332" y="4460413"/>
                      <a:pt x="3740063" y="4462562"/>
                      <a:pt x="3762987" y="4485489"/>
                    </a:cubicBezTo>
                    <a:cubicBezTo>
                      <a:pt x="3783045" y="4505549"/>
                      <a:pt x="3788060" y="4516296"/>
                      <a:pt x="3788060" y="4538506"/>
                    </a:cubicBezTo>
                    <a:cubicBezTo>
                      <a:pt x="3787522" y="4587404"/>
                      <a:pt x="3746287" y="4617764"/>
                      <a:pt x="3704849" y="4611148"/>
                    </a:cubicBezTo>
                    <a:close/>
                    <a:moveTo>
                      <a:pt x="6211188" y="4490497"/>
                    </a:moveTo>
                    <a:cubicBezTo>
                      <a:pt x="6197622" y="4488672"/>
                      <a:pt x="6184011" y="4482985"/>
                      <a:pt x="6171833" y="4472776"/>
                    </a:cubicBezTo>
                    <a:cubicBezTo>
                      <a:pt x="6129567" y="4436954"/>
                      <a:pt x="6138164" y="4375338"/>
                      <a:pt x="6187593" y="4351695"/>
                    </a:cubicBezTo>
                    <a:cubicBezTo>
                      <a:pt x="6239171" y="4327336"/>
                      <a:pt x="6292182" y="4362442"/>
                      <a:pt x="6292182" y="4420475"/>
                    </a:cubicBezTo>
                    <a:cubicBezTo>
                      <a:pt x="6292182" y="4466686"/>
                      <a:pt x="6251886" y="4495971"/>
                      <a:pt x="6211188" y="4490497"/>
                    </a:cubicBezTo>
                    <a:close/>
                    <a:moveTo>
                      <a:pt x="6360596" y="4383833"/>
                    </a:moveTo>
                    <a:cubicBezTo>
                      <a:pt x="6342328" y="4383743"/>
                      <a:pt x="6324240" y="4378012"/>
                      <a:pt x="6312062" y="4366907"/>
                    </a:cubicBezTo>
                    <a:cubicBezTo>
                      <a:pt x="6264065" y="4322486"/>
                      <a:pt x="6284840" y="4250841"/>
                      <a:pt x="6349313" y="4236512"/>
                    </a:cubicBezTo>
                    <a:cubicBezTo>
                      <a:pt x="6374385" y="4230780"/>
                      <a:pt x="6408771" y="4247259"/>
                      <a:pt x="6425247" y="4272335"/>
                    </a:cubicBezTo>
                    <a:cubicBezTo>
                      <a:pt x="6442440" y="4298127"/>
                      <a:pt x="6434560" y="4346130"/>
                      <a:pt x="6410204" y="4366907"/>
                    </a:cubicBezTo>
                    <a:cubicBezTo>
                      <a:pt x="6397310" y="4378370"/>
                      <a:pt x="6378863" y="4383922"/>
                      <a:pt x="6360596" y="4383833"/>
                    </a:cubicBezTo>
                    <a:close/>
                    <a:moveTo>
                      <a:pt x="6535342" y="4340463"/>
                    </a:moveTo>
                    <a:cubicBezTo>
                      <a:pt x="6511702" y="4340463"/>
                      <a:pt x="6500957" y="4336164"/>
                      <a:pt x="6484480" y="4319685"/>
                    </a:cubicBezTo>
                    <a:cubicBezTo>
                      <a:pt x="6430753" y="4265235"/>
                      <a:pt x="6485197" y="4177111"/>
                      <a:pt x="6559699" y="4197888"/>
                    </a:cubicBezTo>
                    <a:cubicBezTo>
                      <a:pt x="6588353" y="4205769"/>
                      <a:pt x="6614142" y="4238726"/>
                      <a:pt x="6614142" y="4267384"/>
                    </a:cubicBezTo>
                    <a:cubicBezTo>
                      <a:pt x="6614142" y="4289594"/>
                      <a:pt x="6595517" y="4323984"/>
                      <a:pt x="6579040" y="4333298"/>
                    </a:cubicBezTo>
                    <a:cubicBezTo>
                      <a:pt x="6571160" y="4336880"/>
                      <a:pt x="6551819" y="4340463"/>
                      <a:pt x="6535342" y="4340463"/>
                    </a:cubicBezTo>
                    <a:close/>
                    <a:moveTo>
                      <a:pt x="6717956" y="4297597"/>
                    </a:moveTo>
                    <a:cubicBezTo>
                      <a:pt x="6704122" y="4295258"/>
                      <a:pt x="6690197" y="4288765"/>
                      <a:pt x="6677661" y="4277481"/>
                    </a:cubicBezTo>
                    <a:cubicBezTo>
                      <a:pt x="6659036" y="4261002"/>
                      <a:pt x="6654737" y="4251688"/>
                      <a:pt x="6654737" y="4228762"/>
                    </a:cubicBezTo>
                    <a:cubicBezTo>
                      <a:pt x="6654737" y="4190073"/>
                      <a:pt x="6666916" y="4169296"/>
                      <a:pt x="6697719" y="4157116"/>
                    </a:cubicBezTo>
                    <a:cubicBezTo>
                      <a:pt x="6749297" y="4134906"/>
                      <a:pt x="6800159" y="4167863"/>
                      <a:pt x="6800159" y="4223746"/>
                    </a:cubicBezTo>
                    <a:cubicBezTo>
                      <a:pt x="6800159" y="4274256"/>
                      <a:pt x="6759461" y="4304616"/>
                      <a:pt x="6717956" y="4297597"/>
                    </a:cubicBezTo>
                    <a:close/>
                    <a:moveTo>
                      <a:pt x="6872025" y="4186436"/>
                    </a:moveTo>
                    <a:cubicBezTo>
                      <a:pt x="6863079" y="4185912"/>
                      <a:pt x="6853788" y="4183707"/>
                      <a:pt x="6844386" y="4179498"/>
                    </a:cubicBezTo>
                    <a:cubicBezTo>
                      <a:pt x="6816448" y="4167318"/>
                      <a:pt x="6797106" y="4127196"/>
                      <a:pt x="6803553" y="4096389"/>
                    </a:cubicBezTo>
                    <a:cubicBezTo>
                      <a:pt x="6815731" y="4041938"/>
                      <a:pt x="6889517" y="4021161"/>
                      <a:pt x="6929633" y="4060566"/>
                    </a:cubicBezTo>
                    <a:cubicBezTo>
                      <a:pt x="6980406" y="4111345"/>
                      <a:pt x="6934648" y="4190099"/>
                      <a:pt x="6872025" y="4186436"/>
                    </a:cubicBezTo>
                    <a:close/>
                    <a:moveTo>
                      <a:pt x="7256978" y="4139630"/>
                    </a:moveTo>
                    <a:cubicBezTo>
                      <a:pt x="7247934" y="4139630"/>
                      <a:pt x="7239338" y="4136227"/>
                      <a:pt x="7226443" y="4129421"/>
                    </a:cubicBezTo>
                    <a:cubicBezTo>
                      <a:pt x="7196356" y="4113659"/>
                      <a:pt x="7187043" y="4097897"/>
                      <a:pt x="7186327" y="4062790"/>
                    </a:cubicBezTo>
                    <a:cubicBezTo>
                      <a:pt x="7185610" y="3980398"/>
                      <a:pt x="7294498" y="3960337"/>
                      <a:pt x="7326734" y="4036998"/>
                    </a:cubicBezTo>
                    <a:cubicBezTo>
                      <a:pt x="7341778" y="4072821"/>
                      <a:pt x="7326018" y="4112226"/>
                      <a:pt x="7290199" y="4129421"/>
                    </a:cubicBezTo>
                    <a:cubicBezTo>
                      <a:pt x="7275514" y="4136227"/>
                      <a:pt x="7266022" y="4139630"/>
                      <a:pt x="7256978" y="4139630"/>
                    </a:cubicBezTo>
                    <a:close/>
                    <a:moveTo>
                      <a:pt x="7595663" y="4068627"/>
                    </a:moveTo>
                    <a:cubicBezTo>
                      <a:pt x="7570591" y="4068627"/>
                      <a:pt x="7560562" y="4064328"/>
                      <a:pt x="7543369" y="4047850"/>
                    </a:cubicBezTo>
                    <a:cubicBezTo>
                      <a:pt x="7497522" y="4001997"/>
                      <a:pt x="7529042" y="3923187"/>
                      <a:pt x="7593514" y="3923187"/>
                    </a:cubicBezTo>
                    <a:cubicBezTo>
                      <a:pt x="7618587" y="3923187"/>
                      <a:pt x="7628616" y="3927485"/>
                      <a:pt x="7646525" y="3946113"/>
                    </a:cubicBezTo>
                    <a:cubicBezTo>
                      <a:pt x="7694522" y="3993399"/>
                      <a:pt x="7663002" y="4068627"/>
                      <a:pt x="7595663" y="4068627"/>
                    </a:cubicBezTo>
                    <a:close/>
                    <a:moveTo>
                      <a:pt x="7915362" y="3931942"/>
                    </a:moveTo>
                    <a:cubicBezTo>
                      <a:pt x="7901494" y="3931774"/>
                      <a:pt x="7893972" y="3926266"/>
                      <a:pt x="7876779" y="3909071"/>
                    </a:cubicBezTo>
                    <a:cubicBezTo>
                      <a:pt x="7856721" y="3889010"/>
                      <a:pt x="7851707" y="3878263"/>
                      <a:pt x="7851707" y="3856770"/>
                    </a:cubicBezTo>
                    <a:cubicBezTo>
                      <a:pt x="7852423" y="3790856"/>
                      <a:pt x="7925492" y="3758615"/>
                      <a:pt x="7974921" y="3803035"/>
                    </a:cubicBezTo>
                    <a:cubicBezTo>
                      <a:pt x="7994979" y="3820947"/>
                      <a:pt x="7998561" y="3828828"/>
                      <a:pt x="7998561" y="3856770"/>
                    </a:cubicBezTo>
                    <a:cubicBezTo>
                      <a:pt x="7998561" y="3898324"/>
                      <a:pt x="7974921" y="3924833"/>
                      <a:pt x="7931939" y="3930565"/>
                    </a:cubicBezTo>
                    <a:cubicBezTo>
                      <a:pt x="7925313" y="3931460"/>
                      <a:pt x="7919985" y="3931998"/>
                      <a:pt x="7915362" y="3931942"/>
                    </a:cubicBezTo>
                    <a:close/>
                    <a:moveTo>
                      <a:pt x="8097738" y="3910359"/>
                    </a:moveTo>
                    <a:cubicBezTo>
                      <a:pt x="8090395" y="3910359"/>
                      <a:pt x="8083232" y="3907314"/>
                      <a:pt x="8069263" y="3901225"/>
                    </a:cubicBezTo>
                    <a:cubicBezTo>
                      <a:pt x="8039892" y="3888328"/>
                      <a:pt x="8023415" y="3863969"/>
                      <a:pt x="8023415" y="3832445"/>
                    </a:cubicBezTo>
                    <a:cubicBezTo>
                      <a:pt x="8023415" y="3781576"/>
                      <a:pt x="8069263" y="3747903"/>
                      <a:pt x="8119408" y="3761516"/>
                    </a:cubicBezTo>
                    <a:cubicBezTo>
                      <a:pt x="8148063" y="3769397"/>
                      <a:pt x="8173852" y="3802354"/>
                      <a:pt x="8173852" y="3831012"/>
                    </a:cubicBezTo>
                    <a:cubicBezTo>
                      <a:pt x="8173852" y="3858954"/>
                      <a:pt x="8153077" y="3890478"/>
                      <a:pt x="8127288" y="3901225"/>
                    </a:cubicBezTo>
                    <a:cubicBezTo>
                      <a:pt x="8112603" y="3907314"/>
                      <a:pt x="8105081" y="3910359"/>
                      <a:pt x="8097738" y="3910359"/>
                    </a:cubicBezTo>
                    <a:close/>
                    <a:moveTo>
                      <a:pt x="7389586" y="4017746"/>
                    </a:moveTo>
                    <a:cubicBezTo>
                      <a:pt x="7375718" y="4015328"/>
                      <a:pt x="7361838" y="4008880"/>
                      <a:pt x="7349481" y="3997775"/>
                    </a:cubicBezTo>
                    <a:cubicBezTo>
                      <a:pt x="7329423" y="3979863"/>
                      <a:pt x="7325841" y="3971982"/>
                      <a:pt x="7325841" y="3944041"/>
                    </a:cubicBezTo>
                    <a:cubicBezTo>
                      <a:pt x="7325841" y="3918248"/>
                      <a:pt x="7330139" y="3907501"/>
                      <a:pt x="7345899" y="3891739"/>
                    </a:cubicBezTo>
                    <a:cubicBezTo>
                      <a:pt x="7361659" y="3875977"/>
                      <a:pt x="7372405" y="3871679"/>
                      <a:pt x="7398194" y="3871679"/>
                    </a:cubicBezTo>
                    <a:cubicBezTo>
                      <a:pt x="7426132" y="3871679"/>
                      <a:pt x="7434012" y="3875261"/>
                      <a:pt x="7451921" y="3895322"/>
                    </a:cubicBezTo>
                    <a:cubicBezTo>
                      <a:pt x="7467681" y="3912517"/>
                      <a:pt x="7472696" y="3925413"/>
                      <a:pt x="7472696" y="3947623"/>
                    </a:cubicBezTo>
                    <a:cubicBezTo>
                      <a:pt x="7472696" y="3995984"/>
                      <a:pt x="7431191" y="4025000"/>
                      <a:pt x="7389586" y="4017746"/>
                    </a:cubicBezTo>
                    <a:close/>
                    <a:moveTo>
                      <a:pt x="7726593" y="3904099"/>
                    </a:moveTo>
                    <a:cubicBezTo>
                      <a:pt x="7705818" y="3904099"/>
                      <a:pt x="7694356" y="3898368"/>
                      <a:pt x="7675731" y="3879740"/>
                    </a:cubicBezTo>
                    <a:cubicBezTo>
                      <a:pt x="7657105" y="3861112"/>
                      <a:pt x="7651374" y="3849649"/>
                      <a:pt x="7651374" y="3828871"/>
                    </a:cubicBezTo>
                    <a:cubicBezTo>
                      <a:pt x="7651374" y="3808094"/>
                      <a:pt x="7657105" y="3796631"/>
                      <a:pt x="7675731" y="3778003"/>
                    </a:cubicBezTo>
                    <a:cubicBezTo>
                      <a:pt x="7694356" y="3759375"/>
                      <a:pt x="7705818" y="3753643"/>
                      <a:pt x="7726593" y="3753643"/>
                    </a:cubicBezTo>
                    <a:cubicBezTo>
                      <a:pt x="7747367" y="3753643"/>
                      <a:pt x="7758829" y="3759375"/>
                      <a:pt x="7777454" y="3778003"/>
                    </a:cubicBezTo>
                    <a:cubicBezTo>
                      <a:pt x="7796080" y="3796631"/>
                      <a:pt x="7801811" y="3808094"/>
                      <a:pt x="7801811" y="3828871"/>
                    </a:cubicBezTo>
                    <a:cubicBezTo>
                      <a:pt x="7801811" y="3849649"/>
                      <a:pt x="7796080" y="3861112"/>
                      <a:pt x="7777454" y="3879740"/>
                    </a:cubicBezTo>
                    <a:cubicBezTo>
                      <a:pt x="7758829" y="3898368"/>
                      <a:pt x="7747367" y="3904099"/>
                      <a:pt x="7726593" y="3904099"/>
                    </a:cubicBezTo>
                    <a:close/>
                    <a:moveTo>
                      <a:pt x="7074378" y="4137972"/>
                    </a:moveTo>
                    <a:cubicBezTo>
                      <a:pt x="7062457" y="4139718"/>
                      <a:pt x="7050279" y="4138554"/>
                      <a:pt x="7038996" y="4133718"/>
                    </a:cubicBezTo>
                    <a:cubicBezTo>
                      <a:pt x="7016072" y="4123688"/>
                      <a:pt x="6993148" y="4090731"/>
                      <a:pt x="6993148" y="4067088"/>
                    </a:cubicBezTo>
                    <a:cubicBezTo>
                      <a:pt x="6993148" y="4021235"/>
                      <a:pt x="7025385" y="3989711"/>
                      <a:pt x="7072665" y="3989711"/>
                    </a:cubicBezTo>
                    <a:cubicBezTo>
                      <a:pt x="7105618" y="3989711"/>
                      <a:pt x="7143585" y="4029832"/>
                      <a:pt x="7143585" y="4064222"/>
                    </a:cubicBezTo>
                    <a:cubicBezTo>
                      <a:pt x="7143585" y="4101298"/>
                      <a:pt x="7110140" y="4132733"/>
                      <a:pt x="7074378" y="4137972"/>
                    </a:cubicBezTo>
                    <a:close/>
                    <a:moveTo>
                      <a:pt x="5945107" y="4472627"/>
                    </a:moveTo>
                    <a:cubicBezTo>
                      <a:pt x="5937373" y="4471620"/>
                      <a:pt x="5929448" y="4469336"/>
                      <a:pt x="5921389" y="4465754"/>
                    </a:cubicBezTo>
                    <a:cubicBezTo>
                      <a:pt x="5893451" y="4453574"/>
                      <a:pt x="5874109" y="4413453"/>
                      <a:pt x="5880556" y="4382645"/>
                    </a:cubicBezTo>
                    <a:cubicBezTo>
                      <a:pt x="5887720" y="4351121"/>
                      <a:pt x="5922105" y="4326045"/>
                      <a:pt x="5959356" y="4326045"/>
                    </a:cubicBezTo>
                    <a:lnTo>
                      <a:pt x="5990876" y="4326045"/>
                    </a:lnTo>
                    <a:lnTo>
                      <a:pt x="5972251" y="4290939"/>
                    </a:lnTo>
                    <a:cubicBezTo>
                      <a:pt x="5956491" y="4258698"/>
                      <a:pt x="5955058" y="4252967"/>
                      <a:pt x="5962938" y="4229324"/>
                    </a:cubicBezTo>
                    <a:cubicBezTo>
                      <a:pt x="5972251" y="4200665"/>
                      <a:pt x="6005203" y="4175590"/>
                      <a:pt x="6033142" y="4175590"/>
                    </a:cubicBezTo>
                    <a:cubicBezTo>
                      <a:pt x="6055349" y="4175590"/>
                      <a:pt x="6089734" y="4194217"/>
                      <a:pt x="6099047" y="4210696"/>
                    </a:cubicBezTo>
                    <a:cubicBezTo>
                      <a:pt x="6102629" y="4218577"/>
                      <a:pt x="6106211" y="4237921"/>
                      <a:pt x="6106211" y="4254400"/>
                    </a:cubicBezTo>
                    <a:cubicBezTo>
                      <a:pt x="6106211" y="4297387"/>
                      <a:pt x="6076840" y="4326045"/>
                      <a:pt x="6031709" y="4326045"/>
                    </a:cubicBezTo>
                    <a:cubicBezTo>
                      <a:pt x="6013800" y="4326045"/>
                      <a:pt x="5998756" y="4328195"/>
                      <a:pt x="5998756" y="4330344"/>
                    </a:cubicBezTo>
                    <a:cubicBezTo>
                      <a:pt x="5998756" y="4332493"/>
                      <a:pt x="6005203" y="4342524"/>
                      <a:pt x="6013083" y="4352554"/>
                    </a:cubicBezTo>
                    <a:cubicBezTo>
                      <a:pt x="6034574" y="4379779"/>
                      <a:pt x="6032425" y="4420617"/>
                      <a:pt x="6008069" y="4447843"/>
                    </a:cubicBezTo>
                    <a:cubicBezTo>
                      <a:pt x="5989802" y="4467187"/>
                      <a:pt x="5968311" y="4475650"/>
                      <a:pt x="5945107" y="4472627"/>
                    </a:cubicBezTo>
                    <a:close/>
                    <a:moveTo>
                      <a:pt x="6196624" y="4276631"/>
                    </a:moveTo>
                    <a:cubicBezTo>
                      <a:pt x="6179779" y="4276261"/>
                      <a:pt x="6162720" y="4269813"/>
                      <a:pt x="6148214" y="4255305"/>
                    </a:cubicBezTo>
                    <a:cubicBezTo>
                      <a:pt x="6090188" y="4197272"/>
                      <a:pt x="6161108" y="4098401"/>
                      <a:pt x="6234178" y="4135657"/>
                    </a:cubicBezTo>
                    <a:cubicBezTo>
                      <a:pt x="6246356" y="4142105"/>
                      <a:pt x="6261399" y="4157150"/>
                      <a:pt x="6267847" y="4169330"/>
                    </a:cubicBezTo>
                    <a:cubicBezTo>
                      <a:pt x="6295785" y="4224138"/>
                      <a:pt x="6247161" y="4277739"/>
                      <a:pt x="6196624" y="4276631"/>
                    </a:cubicBezTo>
                    <a:close/>
                    <a:moveTo>
                      <a:pt x="6382645" y="4197942"/>
                    </a:moveTo>
                    <a:cubicBezTo>
                      <a:pt x="6365800" y="4197572"/>
                      <a:pt x="6348741" y="4191124"/>
                      <a:pt x="6334235" y="4176616"/>
                    </a:cubicBezTo>
                    <a:cubicBezTo>
                      <a:pt x="6276209" y="4118583"/>
                      <a:pt x="6347129" y="4019712"/>
                      <a:pt x="6420199" y="4056968"/>
                    </a:cubicBezTo>
                    <a:cubicBezTo>
                      <a:pt x="6432377" y="4063416"/>
                      <a:pt x="6447420" y="4078461"/>
                      <a:pt x="6453868" y="4090641"/>
                    </a:cubicBezTo>
                    <a:cubicBezTo>
                      <a:pt x="6481806" y="4145449"/>
                      <a:pt x="6433182" y="4199050"/>
                      <a:pt x="6382645" y="4197942"/>
                    </a:cubicBezTo>
                    <a:close/>
                    <a:moveTo>
                      <a:pt x="6580303" y="4146514"/>
                    </a:moveTo>
                    <a:cubicBezTo>
                      <a:pt x="6567666" y="4146559"/>
                      <a:pt x="6554279" y="4143201"/>
                      <a:pt x="6541026" y="4135857"/>
                    </a:cubicBezTo>
                    <a:cubicBezTo>
                      <a:pt x="6494463" y="4110781"/>
                      <a:pt x="6488732" y="4049166"/>
                      <a:pt x="6528848" y="4015492"/>
                    </a:cubicBezTo>
                    <a:cubicBezTo>
                      <a:pt x="6578993" y="3973221"/>
                      <a:pt x="6649913" y="4005462"/>
                      <a:pt x="6649913" y="4069943"/>
                    </a:cubicBezTo>
                    <a:cubicBezTo>
                      <a:pt x="6649376" y="4115617"/>
                      <a:pt x="6618214" y="4146380"/>
                      <a:pt x="6580303" y="4146514"/>
                    </a:cubicBezTo>
                    <a:close/>
                    <a:moveTo>
                      <a:pt x="6742111" y="4061477"/>
                    </a:moveTo>
                    <a:cubicBezTo>
                      <a:pt x="6726351" y="4061477"/>
                      <a:pt x="6712740" y="4054313"/>
                      <a:pt x="6695547" y="4037118"/>
                    </a:cubicBezTo>
                    <a:cubicBezTo>
                      <a:pt x="6676922" y="4018490"/>
                      <a:pt x="6671191" y="4007027"/>
                      <a:pt x="6671191" y="3986249"/>
                    </a:cubicBezTo>
                    <a:cubicBezTo>
                      <a:pt x="6671191" y="3965472"/>
                      <a:pt x="6676922" y="3954009"/>
                      <a:pt x="6695547" y="3935381"/>
                    </a:cubicBezTo>
                    <a:cubicBezTo>
                      <a:pt x="6714172" y="3916753"/>
                      <a:pt x="6725634" y="3911021"/>
                      <a:pt x="6746409" y="3911021"/>
                    </a:cubicBezTo>
                    <a:cubicBezTo>
                      <a:pt x="6767183" y="3911021"/>
                      <a:pt x="6778645" y="3916753"/>
                      <a:pt x="6797271" y="3935381"/>
                    </a:cubicBezTo>
                    <a:cubicBezTo>
                      <a:pt x="6847416" y="3985533"/>
                      <a:pt x="6814463" y="4061477"/>
                      <a:pt x="6742111" y="4061477"/>
                    </a:cubicBezTo>
                    <a:close/>
                    <a:moveTo>
                      <a:pt x="6939891" y="3990925"/>
                    </a:moveTo>
                    <a:cubicBezTo>
                      <a:pt x="6923505" y="3990163"/>
                      <a:pt x="6906804" y="3983491"/>
                      <a:pt x="6892298" y="3969162"/>
                    </a:cubicBezTo>
                    <a:cubicBezTo>
                      <a:pt x="6850748" y="3927608"/>
                      <a:pt x="6871523" y="3855246"/>
                      <a:pt x="6928832" y="3843066"/>
                    </a:cubicBezTo>
                    <a:cubicBezTo>
                      <a:pt x="6960352" y="3835901"/>
                      <a:pt x="6999036" y="3855962"/>
                      <a:pt x="7011214" y="3885337"/>
                    </a:cubicBezTo>
                    <a:cubicBezTo>
                      <a:pt x="7035391" y="3942295"/>
                      <a:pt x="6989052" y="3993208"/>
                      <a:pt x="6939891" y="3990925"/>
                    </a:cubicBezTo>
                    <a:close/>
                    <a:moveTo>
                      <a:pt x="7155345" y="3954721"/>
                    </a:moveTo>
                    <a:cubicBezTo>
                      <a:pt x="7138500" y="3954351"/>
                      <a:pt x="7121441" y="3947903"/>
                      <a:pt x="7106935" y="3933395"/>
                    </a:cubicBezTo>
                    <a:cubicBezTo>
                      <a:pt x="7048909" y="3875362"/>
                      <a:pt x="7119829" y="3776491"/>
                      <a:pt x="7192899" y="3813747"/>
                    </a:cubicBezTo>
                    <a:cubicBezTo>
                      <a:pt x="7205077" y="3820195"/>
                      <a:pt x="7220120" y="3835240"/>
                      <a:pt x="7226568" y="3847420"/>
                    </a:cubicBezTo>
                    <a:cubicBezTo>
                      <a:pt x="7254506" y="3902228"/>
                      <a:pt x="7205882" y="3955829"/>
                      <a:pt x="7155345" y="3954721"/>
                    </a:cubicBezTo>
                    <a:close/>
                    <a:moveTo>
                      <a:pt x="7525320" y="3862373"/>
                    </a:moveTo>
                    <a:cubicBezTo>
                      <a:pt x="7512426" y="3861936"/>
                      <a:pt x="7499397" y="3857951"/>
                      <a:pt x="7487577" y="3849712"/>
                    </a:cubicBezTo>
                    <a:cubicBezTo>
                      <a:pt x="7438148" y="3814605"/>
                      <a:pt x="7448893" y="3736512"/>
                      <a:pt x="7505486" y="3717884"/>
                    </a:cubicBezTo>
                    <a:cubicBezTo>
                      <a:pt x="7557064" y="3700689"/>
                      <a:pt x="7601478" y="3733646"/>
                      <a:pt x="7601478" y="3789529"/>
                    </a:cubicBezTo>
                    <a:cubicBezTo>
                      <a:pt x="7601478" y="3833054"/>
                      <a:pt x="7564004" y="3863682"/>
                      <a:pt x="7525320" y="3862373"/>
                    </a:cubicBezTo>
                    <a:close/>
                    <a:moveTo>
                      <a:pt x="7865462" y="3730914"/>
                    </a:moveTo>
                    <a:cubicBezTo>
                      <a:pt x="7854873" y="3731608"/>
                      <a:pt x="7844083" y="3730085"/>
                      <a:pt x="7833875" y="3725966"/>
                    </a:cubicBezTo>
                    <a:cubicBezTo>
                      <a:pt x="7805937" y="3714503"/>
                      <a:pt x="7790893" y="3689427"/>
                      <a:pt x="7790893" y="3655753"/>
                    </a:cubicBezTo>
                    <a:cubicBezTo>
                      <a:pt x="7790893" y="3628528"/>
                      <a:pt x="7794475" y="3620647"/>
                      <a:pt x="7814533" y="3602736"/>
                    </a:cubicBezTo>
                    <a:cubicBezTo>
                      <a:pt x="7869693" y="3553300"/>
                      <a:pt x="7950642" y="3601303"/>
                      <a:pt x="7934166" y="3675098"/>
                    </a:cubicBezTo>
                    <a:cubicBezTo>
                      <a:pt x="7927181" y="3706800"/>
                      <a:pt x="7897229" y="3728831"/>
                      <a:pt x="7865462" y="3730914"/>
                    </a:cubicBezTo>
                    <a:close/>
                    <a:moveTo>
                      <a:pt x="8077161" y="3721590"/>
                    </a:moveTo>
                    <a:cubicBezTo>
                      <a:pt x="8070714" y="3720963"/>
                      <a:pt x="8064267" y="3719530"/>
                      <a:pt x="8059252" y="3717381"/>
                    </a:cubicBezTo>
                    <a:cubicBezTo>
                      <a:pt x="8016986" y="3700186"/>
                      <a:pt x="7999077" y="3658631"/>
                      <a:pt x="8016270" y="3617077"/>
                    </a:cubicBezTo>
                    <a:cubicBezTo>
                      <a:pt x="8028448" y="3587702"/>
                      <a:pt x="8049939" y="3574806"/>
                      <a:pt x="8086474" y="3574806"/>
                    </a:cubicBezTo>
                    <a:cubicBezTo>
                      <a:pt x="8176736" y="3574806"/>
                      <a:pt x="8183899" y="3703052"/>
                      <a:pt x="8095070" y="3720963"/>
                    </a:cubicBezTo>
                    <a:cubicBezTo>
                      <a:pt x="8090055" y="3722037"/>
                      <a:pt x="8083608" y="3722217"/>
                      <a:pt x="8077161" y="3721590"/>
                    </a:cubicBezTo>
                    <a:close/>
                    <a:moveTo>
                      <a:pt x="7315198" y="3832212"/>
                    </a:moveTo>
                    <a:cubicBezTo>
                      <a:pt x="7306055" y="3830848"/>
                      <a:pt x="7296652" y="3827724"/>
                      <a:pt x="7287250" y="3822530"/>
                    </a:cubicBezTo>
                    <a:cubicBezTo>
                      <a:pt x="7246417" y="3800320"/>
                      <a:pt x="7239254" y="3745870"/>
                      <a:pt x="7271490" y="3709330"/>
                    </a:cubicBezTo>
                    <a:cubicBezTo>
                      <a:pt x="7289399" y="3689270"/>
                      <a:pt x="7297279" y="3685687"/>
                      <a:pt x="7325933" y="3685687"/>
                    </a:cubicBezTo>
                    <a:cubicBezTo>
                      <a:pt x="7354588" y="3685687"/>
                      <a:pt x="7362468" y="3689270"/>
                      <a:pt x="7380377" y="3709330"/>
                    </a:cubicBezTo>
                    <a:cubicBezTo>
                      <a:pt x="7430522" y="3765124"/>
                      <a:pt x="7379202" y="3841763"/>
                      <a:pt x="7315198" y="3832212"/>
                    </a:cubicBezTo>
                    <a:close/>
                    <a:moveTo>
                      <a:pt x="7658625" y="3703799"/>
                    </a:moveTo>
                    <a:cubicBezTo>
                      <a:pt x="7648596" y="3703799"/>
                      <a:pt x="7630686" y="3697351"/>
                      <a:pt x="7617792" y="3689470"/>
                    </a:cubicBezTo>
                    <a:cubicBezTo>
                      <a:pt x="7556901" y="3652214"/>
                      <a:pt x="7586272" y="3553343"/>
                      <a:pt x="7658625" y="3553343"/>
                    </a:cubicBezTo>
                    <a:cubicBezTo>
                      <a:pt x="7708770" y="3553343"/>
                      <a:pt x="7742439" y="3600630"/>
                      <a:pt x="7728828" y="3652214"/>
                    </a:cubicBezTo>
                    <a:cubicBezTo>
                      <a:pt x="7721665" y="3678723"/>
                      <a:pt x="7687279" y="3703799"/>
                      <a:pt x="7658625" y="3703799"/>
                    </a:cubicBezTo>
                    <a:close/>
                    <a:moveTo>
                      <a:pt x="8003218" y="3564837"/>
                    </a:moveTo>
                    <a:cubicBezTo>
                      <a:pt x="7986652" y="3566270"/>
                      <a:pt x="7969459" y="3563941"/>
                      <a:pt x="7957639" y="3557135"/>
                    </a:cubicBezTo>
                    <a:cubicBezTo>
                      <a:pt x="7946893" y="3551403"/>
                      <a:pt x="7934715" y="3539940"/>
                      <a:pt x="7930417" y="3532059"/>
                    </a:cubicBezTo>
                    <a:cubicBezTo>
                      <a:pt x="7919671" y="3512715"/>
                      <a:pt x="7921821" y="3466145"/>
                      <a:pt x="7933999" y="3448950"/>
                    </a:cubicBezTo>
                    <a:cubicBezTo>
                      <a:pt x="7948326" y="3427457"/>
                      <a:pt x="7982711" y="3415277"/>
                      <a:pt x="8011366" y="3420292"/>
                    </a:cubicBezTo>
                    <a:cubicBezTo>
                      <a:pt x="8070108" y="3431039"/>
                      <a:pt x="8090166" y="3509133"/>
                      <a:pt x="8045035" y="3549971"/>
                    </a:cubicBezTo>
                    <a:cubicBezTo>
                      <a:pt x="8035723" y="3558210"/>
                      <a:pt x="8019783" y="3563404"/>
                      <a:pt x="8003218" y="3564837"/>
                    </a:cubicBezTo>
                    <a:close/>
                    <a:moveTo>
                      <a:pt x="2476264" y="4804293"/>
                    </a:moveTo>
                    <a:cubicBezTo>
                      <a:pt x="2463996" y="4805312"/>
                      <a:pt x="2450922" y="4803476"/>
                      <a:pt x="2437849" y="4798282"/>
                    </a:cubicBezTo>
                    <a:cubicBezTo>
                      <a:pt x="2428536" y="4794700"/>
                      <a:pt x="2414925" y="4781087"/>
                      <a:pt x="2407045" y="4768191"/>
                    </a:cubicBezTo>
                    <a:cubicBezTo>
                      <a:pt x="2365496" y="4702993"/>
                      <a:pt x="2437849" y="4629915"/>
                      <a:pt x="2507336" y="4665738"/>
                    </a:cubicBezTo>
                    <a:cubicBezTo>
                      <a:pt x="2533841" y="4679350"/>
                      <a:pt x="2543154" y="4696545"/>
                      <a:pt x="2543154" y="4731652"/>
                    </a:cubicBezTo>
                    <a:cubicBezTo>
                      <a:pt x="2542617" y="4772489"/>
                      <a:pt x="2513067" y="4801237"/>
                      <a:pt x="2476264" y="4804293"/>
                    </a:cubicBezTo>
                    <a:close/>
                    <a:moveTo>
                      <a:pt x="3228476" y="4698142"/>
                    </a:moveTo>
                    <a:cubicBezTo>
                      <a:pt x="3209851" y="4698142"/>
                      <a:pt x="3191225" y="4693127"/>
                      <a:pt x="3182629" y="4685246"/>
                    </a:cubicBezTo>
                    <a:cubicBezTo>
                      <a:pt x="3136065" y="4647990"/>
                      <a:pt x="3144662" y="4579927"/>
                      <a:pt x="3199105" y="4557717"/>
                    </a:cubicBezTo>
                    <a:cubicBezTo>
                      <a:pt x="3232058" y="4543388"/>
                      <a:pt x="3260713" y="4550552"/>
                      <a:pt x="3283636" y="4577778"/>
                    </a:cubicBezTo>
                    <a:cubicBezTo>
                      <a:pt x="3325185" y="4627213"/>
                      <a:pt x="3292949" y="4698142"/>
                      <a:pt x="3228476" y="4698142"/>
                    </a:cubicBezTo>
                    <a:close/>
                    <a:moveTo>
                      <a:pt x="3430778" y="4661392"/>
                    </a:moveTo>
                    <a:cubicBezTo>
                      <a:pt x="3422540" y="4661839"/>
                      <a:pt x="3414123" y="4659511"/>
                      <a:pt x="3401586" y="4654496"/>
                    </a:cubicBezTo>
                    <a:cubicBezTo>
                      <a:pt x="3359321" y="4637301"/>
                      <a:pt x="3341412" y="4595747"/>
                      <a:pt x="3358604" y="4554192"/>
                    </a:cubicBezTo>
                    <a:cubicBezTo>
                      <a:pt x="3370783" y="4524817"/>
                      <a:pt x="3392273" y="4511921"/>
                      <a:pt x="3426659" y="4511921"/>
                    </a:cubicBezTo>
                    <a:cubicBezTo>
                      <a:pt x="3506892" y="4512638"/>
                      <a:pt x="3530532" y="4614374"/>
                      <a:pt x="3458895" y="4651630"/>
                    </a:cubicBezTo>
                    <a:cubicBezTo>
                      <a:pt x="3447075" y="4657720"/>
                      <a:pt x="3439016" y="4660944"/>
                      <a:pt x="3430778" y="4661392"/>
                    </a:cubicBezTo>
                    <a:close/>
                    <a:moveTo>
                      <a:pt x="3568605" y="4524937"/>
                    </a:moveTo>
                    <a:cubicBezTo>
                      <a:pt x="3555621" y="4527713"/>
                      <a:pt x="3541831" y="4525743"/>
                      <a:pt x="3526071" y="4519295"/>
                    </a:cubicBezTo>
                    <a:cubicBezTo>
                      <a:pt x="3501714" y="4509981"/>
                      <a:pt x="3480223" y="4477024"/>
                      <a:pt x="3480223" y="4449799"/>
                    </a:cubicBezTo>
                    <a:cubicBezTo>
                      <a:pt x="3480223" y="4413976"/>
                      <a:pt x="3518907" y="4376004"/>
                      <a:pt x="3555442" y="4376004"/>
                    </a:cubicBezTo>
                    <a:cubicBezTo>
                      <a:pt x="3592693" y="4376004"/>
                      <a:pt x="3630660" y="4413976"/>
                      <a:pt x="3630660" y="4451232"/>
                    </a:cubicBezTo>
                    <a:cubicBezTo>
                      <a:pt x="3630660" y="4472009"/>
                      <a:pt x="3624929" y="4483472"/>
                      <a:pt x="3606303" y="4502100"/>
                    </a:cubicBezTo>
                    <a:cubicBezTo>
                      <a:pt x="3593767" y="4514638"/>
                      <a:pt x="3581589" y="4522161"/>
                      <a:pt x="3568605" y="4524937"/>
                    </a:cubicBezTo>
                    <a:close/>
                    <a:moveTo>
                      <a:pt x="5777816" y="4458750"/>
                    </a:moveTo>
                    <a:cubicBezTo>
                      <a:pt x="5768957" y="4458296"/>
                      <a:pt x="5759756" y="4456169"/>
                      <a:pt x="5750443" y="4452049"/>
                    </a:cubicBezTo>
                    <a:cubicBezTo>
                      <a:pt x="5738265" y="4446317"/>
                      <a:pt x="5722505" y="4431272"/>
                      <a:pt x="5716058" y="4419092"/>
                    </a:cubicBezTo>
                    <a:cubicBezTo>
                      <a:pt x="5678091" y="4345297"/>
                      <a:pt x="5776232" y="4274368"/>
                      <a:pt x="5834974" y="4332401"/>
                    </a:cubicBezTo>
                    <a:cubicBezTo>
                      <a:pt x="5885120" y="4383180"/>
                      <a:pt x="5839832" y="4461934"/>
                      <a:pt x="5777816" y="4458750"/>
                    </a:cubicBezTo>
                    <a:close/>
                    <a:moveTo>
                      <a:pt x="4886204" y="4440616"/>
                    </a:moveTo>
                    <a:cubicBezTo>
                      <a:pt x="4865429" y="4440616"/>
                      <a:pt x="4853967" y="4434885"/>
                      <a:pt x="4835342" y="4416257"/>
                    </a:cubicBezTo>
                    <a:cubicBezTo>
                      <a:pt x="4816716" y="4397629"/>
                      <a:pt x="4810985" y="4386166"/>
                      <a:pt x="4810985" y="4365388"/>
                    </a:cubicBezTo>
                    <a:cubicBezTo>
                      <a:pt x="4810985" y="4344611"/>
                      <a:pt x="4816716" y="4333148"/>
                      <a:pt x="4835342" y="4314520"/>
                    </a:cubicBezTo>
                    <a:cubicBezTo>
                      <a:pt x="4853967" y="4295892"/>
                      <a:pt x="4865429" y="4290160"/>
                      <a:pt x="4886204" y="4290160"/>
                    </a:cubicBezTo>
                    <a:cubicBezTo>
                      <a:pt x="4906978" y="4290160"/>
                      <a:pt x="4918440" y="4295892"/>
                      <a:pt x="4937065" y="4314520"/>
                    </a:cubicBezTo>
                    <a:cubicBezTo>
                      <a:pt x="4955691" y="4333148"/>
                      <a:pt x="4961422" y="4344611"/>
                      <a:pt x="4961422" y="4365388"/>
                    </a:cubicBezTo>
                    <a:cubicBezTo>
                      <a:pt x="4961422" y="4386166"/>
                      <a:pt x="4955691" y="4397629"/>
                      <a:pt x="4937065" y="4416257"/>
                    </a:cubicBezTo>
                    <a:cubicBezTo>
                      <a:pt x="4918440" y="4434885"/>
                      <a:pt x="4906978" y="4440616"/>
                      <a:pt x="4886204" y="4440616"/>
                    </a:cubicBezTo>
                    <a:close/>
                    <a:moveTo>
                      <a:pt x="5128626" y="4425087"/>
                    </a:moveTo>
                    <a:cubicBezTo>
                      <a:pt x="5114355" y="4422904"/>
                      <a:pt x="5100610" y="4416635"/>
                      <a:pt x="5089327" y="4405530"/>
                    </a:cubicBezTo>
                    <a:cubicBezTo>
                      <a:pt x="5064254" y="4379738"/>
                      <a:pt x="5061389" y="4342482"/>
                      <a:pt x="5082880" y="4308092"/>
                    </a:cubicBezTo>
                    <a:cubicBezTo>
                      <a:pt x="5119414" y="4249343"/>
                      <a:pt x="5218989" y="4283733"/>
                      <a:pt x="5218989" y="4354662"/>
                    </a:cubicBezTo>
                    <a:cubicBezTo>
                      <a:pt x="5218989" y="4401411"/>
                      <a:pt x="5171441" y="4431636"/>
                      <a:pt x="5128626" y="4425087"/>
                    </a:cubicBezTo>
                    <a:close/>
                    <a:moveTo>
                      <a:pt x="5614830" y="4381865"/>
                    </a:moveTo>
                    <a:cubicBezTo>
                      <a:pt x="5601846" y="4384641"/>
                      <a:pt x="5588056" y="4382671"/>
                      <a:pt x="5572296" y="4376223"/>
                    </a:cubicBezTo>
                    <a:cubicBezTo>
                      <a:pt x="5547939" y="4366909"/>
                      <a:pt x="5526448" y="4333952"/>
                      <a:pt x="5526448" y="4306727"/>
                    </a:cubicBezTo>
                    <a:cubicBezTo>
                      <a:pt x="5526448" y="4273053"/>
                      <a:pt x="5565132" y="4232932"/>
                      <a:pt x="5597368" y="4232932"/>
                    </a:cubicBezTo>
                    <a:cubicBezTo>
                      <a:pt x="5644648" y="4232932"/>
                      <a:pt x="5676885" y="4264456"/>
                      <a:pt x="5676885" y="4312458"/>
                    </a:cubicBezTo>
                    <a:cubicBezTo>
                      <a:pt x="5676885" y="4328220"/>
                      <a:pt x="5669721" y="4341833"/>
                      <a:pt x="5652528" y="4359028"/>
                    </a:cubicBezTo>
                    <a:cubicBezTo>
                      <a:pt x="5639992" y="4371566"/>
                      <a:pt x="5627814" y="4379089"/>
                      <a:pt x="5614830" y="4381865"/>
                    </a:cubicBezTo>
                    <a:close/>
                    <a:moveTo>
                      <a:pt x="5812795" y="4281784"/>
                    </a:moveTo>
                    <a:cubicBezTo>
                      <a:pt x="5802688" y="4280642"/>
                      <a:pt x="5792838" y="4277149"/>
                      <a:pt x="5784062" y="4271059"/>
                    </a:cubicBezTo>
                    <a:cubicBezTo>
                      <a:pt x="5755408" y="4251715"/>
                      <a:pt x="5748961" y="4238819"/>
                      <a:pt x="5748244" y="4205862"/>
                    </a:cubicBezTo>
                    <a:cubicBezTo>
                      <a:pt x="5748244" y="4141381"/>
                      <a:pt x="5819164" y="4109140"/>
                      <a:pt x="5868593" y="4150695"/>
                    </a:cubicBezTo>
                    <a:cubicBezTo>
                      <a:pt x="5895815" y="4173621"/>
                      <a:pt x="5902979" y="4202280"/>
                      <a:pt x="5888651" y="4235237"/>
                    </a:cubicBezTo>
                    <a:cubicBezTo>
                      <a:pt x="5875757" y="4267477"/>
                      <a:pt x="5843118" y="4285209"/>
                      <a:pt x="5812795" y="4281784"/>
                    </a:cubicBezTo>
                    <a:close/>
                    <a:moveTo>
                      <a:pt x="6006557" y="4157781"/>
                    </a:moveTo>
                    <a:cubicBezTo>
                      <a:pt x="5998212" y="4158876"/>
                      <a:pt x="5989347" y="4158585"/>
                      <a:pt x="5980124" y="4156615"/>
                    </a:cubicBezTo>
                    <a:cubicBezTo>
                      <a:pt x="5971527" y="4155182"/>
                      <a:pt x="5955768" y="4144435"/>
                      <a:pt x="5945022" y="4132971"/>
                    </a:cubicBezTo>
                    <a:cubicBezTo>
                      <a:pt x="5899891" y="4085685"/>
                      <a:pt x="5932844" y="4011174"/>
                      <a:pt x="5998749" y="4011174"/>
                    </a:cubicBezTo>
                    <a:cubicBezTo>
                      <a:pt x="6019524" y="4011174"/>
                      <a:pt x="6033135" y="4016189"/>
                      <a:pt x="6049611" y="4031235"/>
                    </a:cubicBezTo>
                    <a:cubicBezTo>
                      <a:pt x="6097876" y="4074490"/>
                      <a:pt x="6064968" y="4150111"/>
                      <a:pt x="6006557" y="4157781"/>
                    </a:cubicBezTo>
                    <a:close/>
                    <a:moveTo>
                      <a:pt x="6187608" y="4088513"/>
                    </a:moveTo>
                    <a:cubicBezTo>
                      <a:pt x="6173740" y="4086420"/>
                      <a:pt x="6159860" y="4080241"/>
                      <a:pt x="6147503" y="4069315"/>
                    </a:cubicBezTo>
                    <a:cubicBezTo>
                      <a:pt x="6127445" y="4051403"/>
                      <a:pt x="6123863" y="4043522"/>
                      <a:pt x="6123863" y="4014864"/>
                    </a:cubicBezTo>
                    <a:cubicBezTo>
                      <a:pt x="6123863" y="3986206"/>
                      <a:pt x="6127445" y="3978325"/>
                      <a:pt x="6147503" y="3960413"/>
                    </a:cubicBezTo>
                    <a:cubicBezTo>
                      <a:pt x="6196216" y="3916709"/>
                      <a:pt x="6270718" y="3949666"/>
                      <a:pt x="6270718" y="4014864"/>
                    </a:cubicBezTo>
                    <a:cubicBezTo>
                      <a:pt x="6270718" y="4064299"/>
                      <a:pt x="6229214" y="4094793"/>
                      <a:pt x="6187608" y="4088513"/>
                    </a:cubicBezTo>
                    <a:close/>
                    <a:moveTo>
                      <a:pt x="6387601" y="4017571"/>
                    </a:moveTo>
                    <a:cubicBezTo>
                      <a:pt x="6380258" y="4017481"/>
                      <a:pt x="6372915" y="4014257"/>
                      <a:pt x="6358588" y="4007809"/>
                    </a:cubicBezTo>
                    <a:cubicBezTo>
                      <a:pt x="6321337" y="3992047"/>
                      <a:pt x="6303428" y="3944045"/>
                      <a:pt x="6321337" y="3908938"/>
                    </a:cubicBezTo>
                    <a:cubicBezTo>
                      <a:pt x="6334948" y="3881713"/>
                      <a:pt x="6357872" y="3868100"/>
                      <a:pt x="6390824" y="3868100"/>
                    </a:cubicBezTo>
                    <a:cubicBezTo>
                      <a:pt x="6473206" y="3868100"/>
                      <a:pt x="6493264" y="3976285"/>
                      <a:pt x="6416613" y="4008526"/>
                    </a:cubicBezTo>
                    <a:cubicBezTo>
                      <a:pt x="6402286" y="4014615"/>
                      <a:pt x="6394943" y="4017660"/>
                      <a:pt x="6387601" y="4017571"/>
                    </a:cubicBezTo>
                    <a:close/>
                    <a:moveTo>
                      <a:pt x="6563948" y="3942008"/>
                    </a:moveTo>
                    <a:cubicBezTo>
                      <a:pt x="6520250" y="3928395"/>
                      <a:pt x="6495894" y="3893289"/>
                      <a:pt x="6503774" y="3854600"/>
                    </a:cubicBezTo>
                    <a:cubicBezTo>
                      <a:pt x="6513803" y="3806598"/>
                      <a:pt x="6579708" y="3780089"/>
                      <a:pt x="6620541" y="3808031"/>
                    </a:cubicBezTo>
                    <a:cubicBezTo>
                      <a:pt x="6642032" y="3823076"/>
                      <a:pt x="6657076" y="3858899"/>
                      <a:pt x="6652061" y="3883975"/>
                    </a:cubicBezTo>
                    <a:cubicBezTo>
                      <a:pt x="6645614" y="3918365"/>
                      <a:pt x="6595468" y="3952038"/>
                      <a:pt x="6563948" y="3942008"/>
                    </a:cubicBezTo>
                    <a:close/>
                    <a:moveTo>
                      <a:pt x="6773278" y="3865791"/>
                    </a:moveTo>
                    <a:cubicBezTo>
                      <a:pt x="6761559" y="3867571"/>
                      <a:pt x="6749784" y="3866541"/>
                      <a:pt x="6739217" y="3861884"/>
                    </a:cubicBezTo>
                    <a:cubicBezTo>
                      <a:pt x="6714861" y="3851138"/>
                      <a:pt x="6699101" y="3828211"/>
                      <a:pt x="6694803" y="3797403"/>
                    </a:cubicBezTo>
                    <a:cubicBezTo>
                      <a:pt x="6691221" y="3771611"/>
                      <a:pt x="6693370" y="3765879"/>
                      <a:pt x="6716294" y="3742953"/>
                    </a:cubicBezTo>
                    <a:cubicBezTo>
                      <a:pt x="6734203" y="3725041"/>
                      <a:pt x="6747814" y="3717877"/>
                      <a:pt x="6763574" y="3717877"/>
                    </a:cubicBezTo>
                    <a:cubicBezTo>
                      <a:pt x="6810854" y="3717877"/>
                      <a:pt x="6843090" y="3749401"/>
                      <a:pt x="6843090" y="3795971"/>
                    </a:cubicBezTo>
                    <a:cubicBezTo>
                      <a:pt x="6843090" y="3829823"/>
                      <a:pt x="6808436" y="3860451"/>
                      <a:pt x="6773278" y="3865791"/>
                    </a:cubicBezTo>
                    <a:close/>
                    <a:moveTo>
                      <a:pt x="6954967" y="3810991"/>
                    </a:moveTo>
                    <a:cubicBezTo>
                      <a:pt x="6941301" y="3808998"/>
                      <a:pt x="6927555" y="3803043"/>
                      <a:pt x="6915198" y="3792475"/>
                    </a:cubicBezTo>
                    <a:cubicBezTo>
                      <a:pt x="6874366" y="3758085"/>
                      <a:pt x="6881529" y="3695753"/>
                      <a:pt x="6928809" y="3671394"/>
                    </a:cubicBezTo>
                    <a:cubicBezTo>
                      <a:pt x="6961762" y="3654199"/>
                      <a:pt x="6984685" y="3657781"/>
                      <a:pt x="7011907" y="3685006"/>
                    </a:cubicBezTo>
                    <a:cubicBezTo>
                      <a:pt x="7031965" y="3705067"/>
                      <a:pt x="7036264" y="3715098"/>
                      <a:pt x="7036264" y="3739457"/>
                    </a:cubicBezTo>
                    <a:cubicBezTo>
                      <a:pt x="7036264" y="3787281"/>
                      <a:pt x="6995968" y="3816969"/>
                      <a:pt x="6954967" y="3810991"/>
                    </a:cubicBezTo>
                    <a:close/>
                    <a:moveTo>
                      <a:pt x="7145919" y="3759953"/>
                    </a:moveTo>
                    <a:cubicBezTo>
                      <a:pt x="7135151" y="3758879"/>
                      <a:pt x="7124137" y="3755476"/>
                      <a:pt x="7113392" y="3749565"/>
                    </a:cubicBezTo>
                    <a:cubicBezTo>
                      <a:pt x="7102646" y="3743833"/>
                      <a:pt x="7090468" y="3733086"/>
                      <a:pt x="7086170" y="3725205"/>
                    </a:cubicBezTo>
                    <a:cubicBezTo>
                      <a:pt x="7076857" y="3708010"/>
                      <a:pt x="7076857" y="3663590"/>
                      <a:pt x="7086170" y="3645678"/>
                    </a:cubicBezTo>
                    <a:cubicBezTo>
                      <a:pt x="7095482" y="3629200"/>
                      <a:pt x="7129868" y="3610572"/>
                      <a:pt x="7152075" y="3610572"/>
                    </a:cubicBezTo>
                    <a:cubicBezTo>
                      <a:pt x="7200071" y="3610572"/>
                      <a:pt x="7240188" y="3667889"/>
                      <a:pt x="7222279" y="3711592"/>
                    </a:cubicBezTo>
                    <a:cubicBezTo>
                      <a:pt x="7208310" y="3745445"/>
                      <a:pt x="7178222" y="3763177"/>
                      <a:pt x="7145919" y="3759953"/>
                    </a:cubicBezTo>
                    <a:close/>
                    <a:moveTo>
                      <a:pt x="7420018" y="3675073"/>
                    </a:moveTo>
                    <a:cubicBezTo>
                      <a:pt x="7406351" y="3673080"/>
                      <a:pt x="7392606" y="3667125"/>
                      <a:pt x="7380249" y="3656557"/>
                    </a:cubicBezTo>
                    <a:cubicBezTo>
                      <a:pt x="7339417" y="3622167"/>
                      <a:pt x="7346580" y="3559835"/>
                      <a:pt x="7393860" y="3535476"/>
                    </a:cubicBezTo>
                    <a:cubicBezTo>
                      <a:pt x="7426813" y="3518281"/>
                      <a:pt x="7449736" y="3521863"/>
                      <a:pt x="7476958" y="3549088"/>
                    </a:cubicBezTo>
                    <a:cubicBezTo>
                      <a:pt x="7497016" y="3569149"/>
                      <a:pt x="7501315" y="3579180"/>
                      <a:pt x="7501315" y="3603539"/>
                    </a:cubicBezTo>
                    <a:cubicBezTo>
                      <a:pt x="7501315" y="3651363"/>
                      <a:pt x="7461019" y="3681051"/>
                      <a:pt x="7420018" y="3675073"/>
                    </a:cubicBezTo>
                    <a:close/>
                    <a:moveTo>
                      <a:pt x="7572767" y="3532113"/>
                    </a:moveTo>
                    <a:cubicBezTo>
                      <a:pt x="7549127" y="3532113"/>
                      <a:pt x="7538382" y="3527814"/>
                      <a:pt x="7521906" y="3511335"/>
                    </a:cubicBezTo>
                    <a:cubicBezTo>
                      <a:pt x="7481789" y="3470497"/>
                      <a:pt x="7500415" y="3399568"/>
                      <a:pt x="7555575" y="3385956"/>
                    </a:cubicBezTo>
                    <a:cubicBezTo>
                      <a:pt x="7627927" y="3367328"/>
                      <a:pt x="7676640" y="3458318"/>
                      <a:pt x="7623629" y="3511335"/>
                    </a:cubicBezTo>
                    <a:cubicBezTo>
                      <a:pt x="7607153" y="3527814"/>
                      <a:pt x="7596407" y="3532113"/>
                      <a:pt x="7572767" y="3532113"/>
                    </a:cubicBezTo>
                    <a:close/>
                    <a:moveTo>
                      <a:pt x="7784905" y="3517413"/>
                    </a:moveTo>
                    <a:cubicBezTo>
                      <a:pt x="7771238" y="3515432"/>
                      <a:pt x="7757493" y="3509566"/>
                      <a:pt x="7745136" y="3499177"/>
                    </a:cubicBezTo>
                    <a:cubicBezTo>
                      <a:pt x="7703587" y="3464787"/>
                      <a:pt x="7711467" y="3402456"/>
                      <a:pt x="7759463" y="3377380"/>
                    </a:cubicBezTo>
                    <a:cubicBezTo>
                      <a:pt x="7808892" y="3352304"/>
                      <a:pt x="7866201" y="3390276"/>
                      <a:pt x="7866201" y="3447592"/>
                    </a:cubicBezTo>
                    <a:cubicBezTo>
                      <a:pt x="7866201" y="3494341"/>
                      <a:pt x="7825906" y="3523358"/>
                      <a:pt x="7784905" y="3517413"/>
                    </a:cubicBezTo>
                    <a:close/>
                    <a:moveTo>
                      <a:pt x="874929" y="5001842"/>
                    </a:moveTo>
                    <a:cubicBezTo>
                      <a:pt x="865786" y="4999995"/>
                      <a:pt x="856496" y="4996166"/>
                      <a:pt x="847362" y="4989987"/>
                    </a:cubicBezTo>
                    <a:cubicBezTo>
                      <a:pt x="813693" y="4967060"/>
                      <a:pt x="803664" y="4929088"/>
                      <a:pt x="821573" y="4895415"/>
                    </a:cubicBezTo>
                    <a:cubicBezTo>
                      <a:pt x="845930" y="4850278"/>
                      <a:pt x="905388" y="4840964"/>
                      <a:pt x="941206" y="4876070"/>
                    </a:cubicBezTo>
                    <a:cubicBezTo>
                      <a:pt x="995739" y="4930610"/>
                      <a:pt x="938933" y="5014771"/>
                      <a:pt x="874929" y="5001842"/>
                    </a:cubicBezTo>
                    <a:close/>
                    <a:moveTo>
                      <a:pt x="1043012" y="4883509"/>
                    </a:moveTo>
                    <a:cubicBezTo>
                      <a:pt x="1028237" y="4885390"/>
                      <a:pt x="1013014" y="4882345"/>
                      <a:pt x="998329" y="4874106"/>
                    </a:cubicBezTo>
                    <a:cubicBezTo>
                      <a:pt x="976839" y="4862642"/>
                      <a:pt x="962511" y="4836850"/>
                      <a:pt x="961795" y="4810341"/>
                    </a:cubicBezTo>
                    <a:cubicBezTo>
                      <a:pt x="961079" y="4743711"/>
                      <a:pt x="1034864" y="4710037"/>
                      <a:pt x="1085009" y="4754458"/>
                    </a:cubicBezTo>
                    <a:cubicBezTo>
                      <a:pt x="1105068" y="4772369"/>
                      <a:pt x="1108649" y="4780250"/>
                      <a:pt x="1108649" y="4808908"/>
                    </a:cubicBezTo>
                    <a:cubicBezTo>
                      <a:pt x="1108649" y="4837566"/>
                      <a:pt x="1105068" y="4845447"/>
                      <a:pt x="1085009" y="4863359"/>
                    </a:cubicBezTo>
                    <a:cubicBezTo>
                      <a:pt x="1072114" y="4874822"/>
                      <a:pt x="1057787" y="4881628"/>
                      <a:pt x="1043012" y="4883509"/>
                    </a:cubicBezTo>
                    <a:close/>
                    <a:moveTo>
                      <a:pt x="1893231" y="4876057"/>
                    </a:moveTo>
                    <a:cubicBezTo>
                      <a:pt x="1884903" y="4876505"/>
                      <a:pt x="1877381" y="4874534"/>
                      <a:pt x="1866994" y="4870594"/>
                    </a:cubicBezTo>
                    <a:cubicBezTo>
                      <a:pt x="1846936" y="4861996"/>
                      <a:pt x="1827594" y="4839070"/>
                      <a:pt x="1821147" y="4815426"/>
                    </a:cubicBezTo>
                    <a:cubicBezTo>
                      <a:pt x="1816132" y="4795366"/>
                      <a:pt x="1814699" y="4794649"/>
                      <a:pt x="1775299" y="4796799"/>
                    </a:cubicBezTo>
                    <a:cubicBezTo>
                      <a:pt x="1738048" y="4799664"/>
                      <a:pt x="1733034" y="4797515"/>
                      <a:pt x="1712976" y="4778171"/>
                    </a:cubicBezTo>
                    <a:cubicBezTo>
                      <a:pt x="1684321" y="4749513"/>
                      <a:pt x="1682889" y="4708675"/>
                      <a:pt x="1709394" y="4677867"/>
                    </a:cubicBezTo>
                    <a:cubicBezTo>
                      <a:pt x="1747361" y="4632730"/>
                      <a:pt x="1810401" y="4644193"/>
                      <a:pt x="1834758" y="4700794"/>
                    </a:cubicBezTo>
                    <a:cubicBezTo>
                      <a:pt x="1849085" y="4731601"/>
                      <a:pt x="1849801" y="4732318"/>
                      <a:pt x="1877739" y="4728735"/>
                    </a:cubicBezTo>
                    <a:cubicBezTo>
                      <a:pt x="1893499" y="4726586"/>
                      <a:pt x="1914990" y="4728735"/>
                      <a:pt x="1926452" y="4733034"/>
                    </a:cubicBezTo>
                    <a:cubicBezTo>
                      <a:pt x="1948659" y="4742348"/>
                      <a:pt x="1970867" y="4774588"/>
                      <a:pt x="1970867" y="4798232"/>
                    </a:cubicBezTo>
                    <a:cubicBezTo>
                      <a:pt x="1970867" y="4824740"/>
                      <a:pt x="1949376" y="4856264"/>
                      <a:pt x="1924303" y="4867011"/>
                    </a:cubicBezTo>
                    <a:cubicBezTo>
                      <a:pt x="1910692" y="4872743"/>
                      <a:pt x="1901558" y="4875609"/>
                      <a:pt x="1893231" y="4876057"/>
                    </a:cubicBezTo>
                    <a:close/>
                    <a:moveTo>
                      <a:pt x="2658965" y="4655219"/>
                    </a:moveTo>
                    <a:cubicBezTo>
                      <a:pt x="2633892" y="4655219"/>
                      <a:pt x="2623863" y="4650921"/>
                      <a:pt x="2606670" y="4634442"/>
                    </a:cubicBezTo>
                    <a:cubicBezTo>
                      <a:pt x="2550078" y="4577842"/>
                      <a:pt x="2614550" y="4483986"/>
                      <a:pt x="2688336" y="4514794"/>
                    </a:cubicBezTo>
                    <a:cubicBezTo>
                      <a:pt x="2765703" y="4547035"/>
                      <a:pt x="2742779" y="4654503"/>
                      <a:pt x="2658965" y="4655219"/>
                    </a:cubicBezTo>
                    <a:close/>
                    <a:moveTo>
                      <a:pt x="3279988" y="4533609"/>
                    </a:moveTo>
                    <a:cubicBezTo>
                      <a:pt x="3256348" y="4533609"/>
                      <a:pt x="3245603" y="4529311"/>
                      <a:pt x="3229127" y="4512832"/>
                    </a:cubicBezTo>
                    <a:cubicBezTo>
                      <a:pt x="3212650" y="4495637"/>
                      <a:pt x="3208352" y="4485607"/>
                      <a:pt x="3208352" y="4460531"/>
                    </a:cubicBezTo>
                    <a:cubicBezTo>
                      <a:pt x="3208352" y="4421842"/>
                      <a:pt x="3221963" y="4401065"/>
                      <a:pt x="3254916" y="4390318"/>
                    </a:cubicBezTo>
                    <a:cubicBezTo>
                      <a:pt x="3289301" y="4378855"/>
                      <a:pt x="3326552" y="4391751"/>
                      <a:pt x="3340879" y="4418977"/>
                    </a:cubicBezTo>
                    <a:cubicBezTo>
                      <a:pt x="3369534" y="4474860"/>
                      <a:pt x="3338014" y="4533609"/>
                      <a:pt x="3279988" y="4533609"/>
                    </a:cubicBezTo>
                    <a:close/>
                    <a:moveTo>
                      <a:pt x="3389720" y="4411017"/>
                    </a:moveTo>
                    <a:cubicBezTo>
                      <a:pt x="3382287" y="4410928"/>
                      <a:pt x="3374766" y="4407704"/>
                      <a:pt x="3360080" y="4401256"/>
                    </a:cubicBezTo>
                    <a:cubicBezTo>
                      <a:pt x="3327844" y="4386927"/>
                      <a:pt x="3311367" y="4347522"/>
                      <a:pt x="3322113" y="4310982"/>
                    </a:cubicBezTo>
                    <a:cubicBezTo>
                      <a:pt x="3345753" y="4232889"/>
                      <a:pt x="3466102" y="4249367"/>
                      <a:pt x="3466102" y="4331043"/>
                    </a:cubicBezTo>
                    <a:cubicBezTo>
                      <a:pt x="3466102" y="4364717"/>
                      <a:pt x="3450342" y="4389076"/>
                      <a:pt x="3418822" y="4401972"/>
                    </a:cubicBezTo>
                    <a:cubicBezTo>
                      <a:pt x="3404495" y="4408062"/>
                      <a:pt x="3397152" y="4411107"/>
                      <a:pt x="3389720" y="4411017"/>
                    </a:cubicBezTo>
                    <a:close/>
                    <a:moveTo>
                      <a:pt x="5054604" y="4284310"/>
                    </a:moveTo>
                    <a:cubicBezTo>
                      <a:pt x="5036068" y="4283415"/>
                      <a:pt x="5017084" y="4276071"/>
                      <a:pt x="5003473" y="4262459"/>
                    </a:cubicBezTo>
                    <a:cubicBezTo>
                      <a:pt x="4986997" y="4245264"/>
                      <a:pt x="4982699" y="4235233"/>
                      <a:pt x="4982699" y="4209441"/>
                    </a:cubicBezTo>
                    <a:cubicBezTo>
                      <a:pt x="4982699" y="4182932"/>
                      <a:pt x="4986997" y="4172902"/>
                      <a:pt x="5004906" y="4154990"/>
                    </a:cubicBezTo>
                    <a:cubicBezTo>
                      <a:pt x="5030695" y="4128481"/>
                      <a:pt x="5060783" y="4125616"/>
                      <a:pt x="5094452" y="4146393"/>
                    </a:cubicBezTo>
                    <a:cubicBezTo>
                      <a:pt x="5137433" y="4172185"/>
                      <a:pt x="5141015" y="4226636"/>
                      <a:pt x="5103048" y="4267474"/>
                    </a:cubicBezTo>
                    <a:cubicBezTo>
                      <a:pt x="5091228" y="4279653"/>
                      <a:pt x="5073140" y="4285206"/>
                      <a:pt x="5054604" y="4284310"/>
                    </a:cubicBezTo>
                    <a:close/>
                    <a:moveTo>
                      <a:pt x="5427852" y="4274182"/>
                    </a:moveTo>
                    <a:cubicBezTo>
                      <a:pt x="5418764" y="4274205"/>
                      <a:pt x="5409541" y="4272503"/>
                      <a:pt x="5400586" y="4268921"/>
                    </a:cubicBezTo>
                    <a:cubicBezTo>
                      <a:pt x="5360469" y="4253159"/>
                      <a:pt x="5343993" y="4202291"/>
                      <a:pt x="5365484" y="4161453"/>
                    </a:cubicBezTo>
                    <a:cubicBezTo>
                      <a:pt x="5379095" y="4135660"/>
                      <a:pt x="5396288" y="4125630"/>
                      <a:pt x="5428524" y="4125630"/>
                    </a:cubicBezTo>
                    <a:cubicBezTo>
                      <a:pt x="5480818" y="4125630"/>
                      <a:pt x="5518786" y="4186529"/>
                      <a:pt x="5495146" y="4231665"/>
                    </a:cubicBezTo>
                    <a:cubicBezTo>
                      <a:pt x="5481177" y="4258532"/>
                      <a:pt x="5455119" y="4274115"/>
                      <a:pt x="5427852" y="4274182"/>
                    </a:cubicBezTo>
                    <a:close/>
                    <a:moveTo>
                      <a:pt x="5618733" y="4186468"/>
                    </a:moveTo>
                    <a:cubicBezTo>
                      <a:pt x="5609744" y="4185588"/>
                      <a:pt x="5600386" y="4182901"/>
                      <a:pt x="5590894" y="4178065"/>
                    </a:cubicBezTo>
                    <a:cubicBezTo>
                      <a:pt x="5544331" y="4154422"/>
                      <a:pt x="5535734" y="4094239"/>
                      <a:pt x="5572985" y="4056984"/>
                    </a:cubicBezTo>
                    <a:cubicBezTo>
                      <a:pt x="5597341" y="4032624"/>
                      <a:pt x="5648920" y="4032624"/>
                      <a:pt x="5673276" y="4056984"/>
                    </a:cubicBezTo>
                    <a:cubicBezTo>
                      <a:pt x="5726556" y="4110270"/>
                      <a:pt x="5681660" y="4192629"/>
                      <a:pt x="5618733" y="4186468"/>
                    </a:cubicBezTo>
                    <a:close/>
                    <a:moveTo>
                      <a:pt x="5791481" y="4090986"/>
                    </a:moveTo>
                    <a:cubicBezTo>
                      <a:pt x="5778318" y="4089911"/>
                      <a:pt x="5765110" y="4085075"/>
                      <a:pt x="5753290" y="4075761"/>
                    </a:cubicBezTo>
                    <a:cubicBezTo>
                      <a:pt x="5726068" y="4054268"/>
                      <a:pt x="5716039" y="4018445"/>
                      <a:pt x="5729650" y="3987637"/>
                    </a:cubicBezTo>
                    <a:cubicBezTo>
                      <a:pt x="5740396" y="3961128"/>
                      <a:pt x="5771916" y="3939635"/>
                      <a:pt x="5798421" y="3939635"/>
                    </a:cubicBezTo>
                    <a:cubicBezTo>
                      <a:pt x="5819196" y="3939635"/>
                      <a:pt x="5853581" y="3958979"/>
                      <a:pt x="5862894" y="3974741"/>
                    </a:cubicBezTo>
                    <a:cubicBezTo>
                      <a:pt x="5866475" y="3982622"/>
                      <a:pt x="5870057" y="4001966"/>
                      <a:pt x="5870057" y="4018445"/>
                    </a:cubicBezTo>
                    <a:cubicBezTo>
                      <a:pt x="5870057" y="4063581"/>
                      <a:pt x="5830971" y="4094210"/>
                      <a:pt x="5791481" y="4090986"/>
                    </a:cubicBezTo>
                    <a:close/>
                    <a:moveTo>
                      <a:pt x="5991411" y="3983410"/>
                    </a:moveTo>
                    <a:cubicBezTo>
                      <a:pt x="5977879" y="3981126"/>
                      <a:pt x="5964895" y="3974723"/>
                      <a:pt x="5954328" y="3963439"/>
                    </a:cubicBezTo>
                    <a:cubicBezTo>
                      <a:pt x="5929972" y="3936930"/>
                      <a:pt x="5924241" y="3916153"/>
                      <a:pt x="5934270" y="3886778"/>
                    </a:cubicBezTo>
                    <a:cubicBezTo>
                      <a:pt x="5947165" y="3845940"/>
                      <a:pt x="5991579" y="3825879"/>
                      <a:pt x="6030979" y="3842358"/>
                    </a:cubicBezTo>
                    <a:cubicBezTo>
                      <a:pt x="6061783" y="3855254"/>
                      <a:pt x="6077543" y="3879614"/>
                      <a:pt x="6077543" y="3913287"/>
                    </a:cubicBezTo>
                    <a:cubicBezTo>
                      <a:pt x="6077543" y="3960036"/>
                      <a:pt x="6032009" y="3990261"/>
                      <a:pt x="5991411" y="3983410"/>
                    </a:cubicBezTo>
                    <a:close/>
                    <a:moveTo>
                      <a:pt x="6204452" y="3904365"/>
                    </a:moveTo>
                    <a:cubicBezTo>
                      <a:pt x="6187618" y="3906066"/>
                      <a:pt x="6170425" y="3902305"/>
                      <a:pt x="6156814" y="3892633"/>
                    </a:cubicBezTo>
                    <a:cubicBezTo>
                      <a:pt x="6108102" y="3858243"/>
                      <a:pt x="6118131" y="3779432"/>
                      <a:pt x="6174007" y="3760805"/>
                    </a:cubicBezTo>
                    <a:cubicBezTo>
                      <a:pt x="6224869" y="3744326"/>
                      <a:pt x="6270716" y="3777283"/>
                      <a:pt x="6270716" y="3830301"/>
                    </a:cubicBezTo>
                    <a:cubicBezTo>
                      <a:pt x="6270716" y="3856093"/>
                      <a:pt x="6266418" y="3866124"/>
                      <a:pt x="6249942" y="3883319"/>
                    </a:cubicBezTo>
                    <a:cubicBezTo>
                      <a:pt x="6237764" y="3895498"/>
                      <a:pt x="6221287" y="3902663"/>
                      <a:pt x="6204452" y="3904365"/>
                    </a:cubicBezTo>
                    <a:close/>
                    <a:moveTo>
                      <a:pt x="6406431" y="3828288"/>
                    </a:moveTo>
                    <a:cubicBezTo>
                      <a:pt x="6393324" y="3829968"/>
                      <a:pt x="6379175" y="3828087"/>
                      <a:pt x="6365027" y="3821818"/>
                    </a:cubicBezTo>
                    <a:cubicBezTo>
                      <a:pt x="6332791" y="3807489"/>
                      <a:pt x="6316314" y="3768084"/>
                      <a:pt x="6327060" y="3730828"/>
                    </a:cubicBezTo>
                    <a:cubicBezTo>
                      <a:pt x="6337805" y="3697155"/>
                      <a:pt x="6358580" y="3682109"/>
                      <a:pt x="6397264" y="3682109"/>
                    </a:cubicBezTo>
                    <a:cubicBezTo>
                      <a:pt x="6435231" y="3682109"/>
                      <a:pt x="6462453" y="3704319"/>
                      <a:pt x="6468183" y="3739426"/>
                    </a:cubicBezTo>
                    <a:cubicBezTo>
                      <a:pt x="6475706" y="3786174"/>
                      <a:pt x="6445753" y="3823251"/>
                      <a:pt x="6406431" y="3828288"/>
                    </a:cubicBezTo>
                    <a:close/>
                    <a:moveTo>
                      <a:pt x="6597052" y="3746766"/>
                    </a:moveTo>
                    <a:cubicBezTo>
                      <a:pt x="6578931" y="3748154"/>
                      <a:pt x="6559275" y="3742243"/>
                      <a:pt x="6541008" y="3725944"/>
                    </a:cubicBezTo>
                    <a:cubicBezTo>
                      <a:pt x="6520950" y="3708033"/>
                      <a:pt x="6517368" y="3700152"/>
                      <a:pt x="6517368" y="3671494"/>
                    </a:cubicBezTo>
                    <a:cubicBezTo>
                      <a:pt x="6517368" y="3642835"/>
                      <a:pt x="6520950" y="3634954"/>
                      <a:pt x="6541008" y="3617043"/>
                    </a:cubicBezTo>
                    <a:cubicBezTo>
                      <a:pt x="6573961" y="3586952"/>
                      <a:pt x="6607630" y="3588385"/>
                      <a:pt x="6639867" y="3620625"/>
                    </a:cubicBezTo>
                    <a:cubicBezTo>
                      <a:pt x="6691982" y="3672748"/>
                      <a:pt x="6651418" y="3742602"/>
                      <a:pt x="6597052" y="3746766"/>
                    </a:cubicBezTo>
                    <a:close/>
                    <a:moveTo>
                      <a:pt x="6777884" y="3675184"/>
                    </a:moveTo>
                    <a:cubicBezTo>
                      <a:pt x="6762124" y="3675184"/>
                      <a:pt x="6748513" y="3668020"/>
                      <a:pt x="6731320" y="3650825"/>
                    </a:cubicBezTo>
                    <a:cubicBezTo>
                      <a:pt x="6712695" y="3632197"/>
                      <a:pt x="6706964" y="3620734"/>
                      <a:pt x="6706964" y="3600673"/>
                    </a:cubicBezTo>
                    <a:cubicBezTo>
                      <a:pt x="6706964" y="3564134"/>
                      <a:pt x="6737051" y="3532609"/>
                      <a:pt x="6776451" y="3526878"/>
                    </a:cubicBezTo>
                    <a:cubicBezTo>
                      <a:pt x="6804389" y="3523296"/>
                      <a:pt x="6809404" y="3525445"/>
                      <a:pt x="6832327" y="3548372"/>
                    </a:cubicBezTo>
                    <a:cubicBezTo>
                      <a:pt x="6883189" y="3599240"/>
                      <a:pt x="6850953" y="3675184"/>
                      <a:pt x="6777884" y="3675184"/>
                    </a:cubicBezTo>
                    <a:close/>
                    <a:moveTo>
                      <a:pt x="6999684" y="3626271"/>
                    </a:moveTo>
                    <a:cubicBezTo>
                      <a:pt x="6980880" y="3626897"/>
                      <a:pt x="6962075" y="3620807"/>
                      <a:pt x="6948106" y="3607911"/>
                    </a:cubicBezTo>
                    <a:cubicBezTo>
                      <a:pt x="6895812" y="3559192"/>
                      <a:pt x="6929481" y="3478233"/>
                      <a:pt x="7001117" y="3478233"/>
                    </a:cubicBezTo>
                    <a:cubicBezTo>
                      <a:pt x="7064873" y="3478233"/>
                      <a:pt x="7096393" y="3559192"/>
                      <a:pt x="7051263" y="3604329"/>
                    </a:cubicBezTo>
                    <a:cubicBezTo>
                      <a:pt x="7037294" y="3618300"/>
                      <a:pt x="7018489" y="3625644"/>
                      <a:pt x="6999684" y="3626271"/>
                    </a:cubicBezTo>
                    <a:close/>
                    <a:moveTo>
                      <a:pt x="7220047" y="3589339"/>
                    </a:moveTo>
                    <a:cubicBezTo>
                      <a:pt x="7197839" y="3589339"/>
                      <a:pt x="7187094" y="3584324"/>
                      <a:pt x="7167036" y="3564263"/>
                    </a:cubicBezTo>
                    <a:cubicBezTo>
                      <a:pt x="7144112" y="3541337"/>
                      <a:pt x="7141963" y="3535605"/>
                      <a:pt x="7145545" y="3509096"/>
                    </a:cubicBezTo>
                    <a:cubicBezTo>
                      <a:pt x="7151276" y="3466109"/>
                      <a:pt x="7177781" y="3442466"/>
                      <a:pt x="7219330" y="3442466"/>
                    </a:cubicBezTo>
                    <a:cubicBezTo>
                      <a:pt x="7247269" y="3442466"/>
                      <a:pt x="7255149" y="3446048"/>
                      <a:pt x="7273058" y="3466109"/>
                    </a:cubicBezTo>
                    <a:cubicBezTo>
                      <a:pt x="7317472" y="3515544"/>
                      <a:pt x="7285236" y="3588623"/>
                      <a:pt x="7220047" y="3589339"/>
                    </a:cubicBezTo>
                    <a:close/>
                    <a:moveTo>
                      <a:pt x="7375181" y="3480817"/>
                    </a:moveTo>
                    <a:cubicBezTo>
                      <a:pt x="7360910" y="3478634"/>
                      <a:pt x="7347165" y="3472365"/>
                      <a:pt x="7335882" y="3461260"/>
                    </a:cubicBezTo>
                    <a:cubicBezTo>
                      <a:pt x="7296482" y="3421138"/>
                      <a:pt x="7317256" y="3347343"/>
                      <a:pt x="7371700" y="3335164"/>
                    </a:cubicBezTo>
                    <a:cubicBezTo>
                      <a:pt x="7415398" y="3325850"/>
                      <a:pt x="7465543" y="3365971"/>
                      <a:pt x="7465543" y="3410391"/>
                    </a:cubicBezTo>
                    <a:cubicBezTo>
                      <a:pt x="7465543" y="3457140"/>
                      <a:pt x="7417994" y="3487365"/>
                      <a:pt x="7375181" y="3480817"/>
                    </a:cubicBezTo>
                    <a:close/>
                    <a:moveTo>
                      <a:pt x="7648258" y="3372195"/>
                    </a:moveTo>
                    <a:cubicBezTo>
                      <a:pt x="7636976" y="3374378"/>
                      <a:pt x="7625693" y="3373841"/>
                      <a:pt x="7615664" y="3369721"/>
                    </a:cubicBezTo>
                    <a:cubicBezTo>
                      <a:pt x="7574115" y="3353243"/>
                      <a:pt x="7554773" y="3302374"/>
                      <a:pt x="7576264" y="3263686"/>
                    </a:cubicBezTo>
                    <a:cubicBezTo>
                      <a:pt x="7613515" y="3193473"/>
                      <a:pt x="7715955" y="3222131"/>
                      <a:pt x="7715955" y="3302374"/>
                    </a:cubicBezTo>
                    <a:cubicBezTo>
                      <a:pt x="7715955" y="3334615"/>
                      <a:pt x="7682107" y="3365646"/>
                      <a:pt x="7648258" y="3372195"/>
                    </a:cubicBezTo>
                    <a:close/>
                    <a:moveTo>
                      <a:pt x="7926361" y="3349549"/>
                    </a:moveTo>
                    <a:cubicBezTo>
                      <a:pt x="7919119" y="3348441"/>
                      <a:pt x="7911866" y="3346112"/>
                      <a:pt x="7904702" y="3342530"/>
                    </a:cubicBezTo>
                    <a:cubicBezTo>
                      <a:pt x="7858139" y="3318887"/>
                      <a:pt x="7848826" y="3256555"/>
                      <a:pt x="7886793" y="3222882"/>
                    </a:cubicBezTo>
                    <a:cubicBezTo>
                      <a:pt x="7926910" y="3187059"/>
                      <a:pt x="7985651" y="3199955"/>
                      <a:pt x="8005710" y="3248674"/>
                    </a:cubicBezTo>
                    <a:cubicBezTo>
                      <a:pt x="8017888" y="3278049"/>
                      <a:pt x="8012157" y="3304558"/>
                      <a:pt x="7988517" y="3327485"/>
                    </a:cubicBezTo>
                    <a:cubicBezTo>
                      <a:pt x="7969712" y="3345217"/>
                      <a:pt x="7948087" y="3352874"/>
                      <a:pt x="7926361" y="3349549"/>
                    </a:cubicBezTo>
                    <a:close/>
                    <a:moveTo>
                      <a:pt x="8344752" y="3274583"/>
                    </a:moveTo>
                    <a:cubicBezTo>
                      <a:pt x="8322545" y="3274583"/>
                      <a:pt x="8311083" y="3269568"/>
                      <a:pt x="8294606" y="3253805"/>
                    </a:cubicBezTo>
                    <a:cubicBezTo>
                      <a:pt x="8237297" y="3195773"/>
                      <a:pt x="8302486" y="3099767"/>
                      <a:pt x="8376272" y="3134874"/>
                    </a:cubicBezTo>
                    <a:cubicBezTo>
                      <a:pt x="8448625" y="3169264"/>
                      <a:pt x="8424985" y="3274583"/>
                      <a:pt x="8344752" y="3274583"/>
                    </a:cubicBezTo>
                    <a:close/>
                    <a:moveTo>
                      <a:pt x="4729877" y="4261383"/>
                    </a:moveTo>
                    <a:cubicBezTo>
                      <a:pt x="4716211" y="4259402"/>
                      <a:pt x="4702465" y="4253536"/>
                      <a:pt x="4690108" y="4243147"/>
                    </a:cubicBezTo>
                    <a:cubicBezTo>
                      <a:pt x="4648559" y="4208757"/>
                      <a:pt x="4656439" y="4146426"/>
                      <a:pt x="4704435" y="4121350"/>
                    </a:cubicBezTo>
                    <a:cubicBezTo>
                      <a:pt x="4753864" y="4096274"/>
                      <a:pt x="4811173" y="4134246"/>
                      <a:pt x="4811173" y="4191562"/>
                    </a:cubicBezTo>
                    <a:cubicBezTo>
                      <a:pt x="4811173" y="4238311"/>
                      <a:pt x="4770878" y="4267328"/>
                      <a:pt x="4729877" y="4261383"/>
                    </a:cubicBezTo>
                    <a:close/>
                    <a:moveTo>
                      <a:pt x="4997822" y="4125856"/>
                    </a:moveTo>
                    <a:cubicBezTo>
                      <a:pt x="4983495" y="4125140"/>
                      <a:pt x="4964153" y="4120841"/>
                      <a:pt x="4954840" y="4115826"/>
                    </a:cubicBezTo>
                    <a:cubicBezTo>
                      <a:pt x="4914008" y="4093616"/>
                      <a:pt x="4906844" y="4039165"/>
                      <a:pt x="4939080" y="4002626"/>
                    </a:cubicBezTo>
                    <a:cubicBezTo>
                      <a:pt x="4956989" y="3982565"/>
                      <a:pt x="4964869" y="3978983"/>
                      <a:pt x="4992807" y="3978983"/>
                    </a:cubicBezTo>
                    <a:cubicBezTo>
                      <a:pt x="5034357" y="3978983"/>
                      <a:pt x="5060862" y="4002626"/>
                      <a:pt x="5066593" y="4044897"/>
                    </a:cubicBezTo>
                    <a:cubicBezTo>
                      <a:pt x="5069458" y="4069973"/>
                      <a:pt x="5067309" y="4077137"/>
                      <a:pt x="5047251" y="4099347"/>
                    </a:cubicBezTo>
                    <a:cubicBezTo>
                      <a:pt x="5028626" y="4120841"/>
                      <a:pt x="5019313" y="4125856"/>
                      <a:pt x="4997822" y="4125856"/>
                    </a:cubicBezTo>
                    <a:close/>
                    <a:moveTo>
                      <a:pt x="5220678" y="4125053"/>
                    </a:moveTo>
                    <a:cubicBezTo>
                      <a:pt x="5209753" y="4124605"/>
                      <a:pt x="5199187" y="4120127"/>
                      <a:pt x="5185218" y="4111530"/>
                    </a:cubicBezTo>
                    <a:cubicBezTo>
                      <a:pt x="5122894" y="4073558"/>
                      <a:pt x="5152982" y="3975403"/>
                      <a:pt x="5227483" y="3975403"/>
                    </a:cubicBezTo>
                    <a:cubicBezTo>
                      <a:pt x="5300552" y="3975403"/>
                      <a:pt x="5324909" y="4082871"/>
                      <a:pt x="5258287" y="4114396"/>
                    </a:cubicBezTo>
                    <a:cubicBezTo>
                      <a:pt x="5242885" y="4121918"/>
                      <a:pt x="5231602" y="4125501"/>
                      <a:pt x="5220678" y="4125053"/>
                    </a:cubicBezTo>
                    <a:close/>
                    <a:moveTo>
                      <a:pt x="5426789" y="4093439"/>
                    </a:moveTo>
                    <a:cubicBezTo>
                      <a:pt x="5417843" y="4092915"/>
                      <a:pt x="5408552" y="4090710"/>
                      <a:pt x="5399150" y="4086501"/>
                    </a:cubicBezTo>
                    <a:cubicBezTo>
                      <a:pt x="5371212" y="4074321"/>
                      <a:pt x="5351870" y="4034199"/>
                      <a:pt x="5358317" y="4003392"/>
                    </a:cubicBezTo>
                    <a:cubicBezTo>
                      <a:pt x="5370495" y="3948941"/>
                      <a:pt x="5444281" y="3928164"/>
                      <a:pt x="5484397" y="3967569"/>
                    </a:cubicBezTo>
                    <a:cubicBezTo>
                      <a:pt x="5535170" y="4018348"/>
                      <a:pt x="5489412" y="4097102"/>
                      <a:pt x="5426789" y="4093439"/>
                    </a:cubicBezTo>
                    <a:close/>
                    <a:moveTo>
                      <a:pt x="5613085" y="3976861"/>
                    </a:moveTo>
                    <a:cubicBezTo>
                      <a:pt x="5602205" y="3978227"/>
                      <a:pt x="5590385" y="3977421"/>
                      <a:pt x="5578028" y="3974197"/>
                    </a:cubicBezTo>
                    <a:cubicBezTo>
                      <a:pt x="5551522" y="3967032"/>
                      <a:pt x="5526449" y="3932642"/>
                      <a:pt x="5526449" y="3903984"/>
                    </a:cubicBezTo>
                    <a:cubicBezTo>
                      <a:pt x="5526449" y="3893953"/>
                      <a:pt x="5532897" y="3876042"/>
                      <a:pt x="5540060" y="3863862"/>
                    </a:cubicBezTo>
                    <a:cubicBezTo>
                      <a:pt x="5581609" y="3796515"/>
                      <a:pt x="5685482" y="3833771"/>
                      <a:pt x="5674737" y="3912581"/>
                    </a:cubicBezTo>
                    <a:cubicBezTo>
                      <a:pt x="5669901" y="3949120"/>
                      <a:pt x="5645724" y="3972763"/>
                      <a:pt x="5613085" y="3976861"/>
                    </a:cubicBezTo>
                    <a:close/>
                    <a:moveTo>
                      <a:pt x="5810831" y="3911319"/>
                    </a:moveTo>
                    <a:cubicBezTo>
                      <a:pt x="5797232" y="3909505"/>
                      <a:pt x="5783531" y="3903729"/>
                      <a:pt x="5771174" y="3893340"/>
                    </a:cubicBezTo>
                    <a:cubicBezTo>
                      <a:pt x="5743952" y="3870414"/>
                      <a:pt x="5736788" y="3841755"/>
                      <a:pt x="5751115" y="3808798"/>
                    </a:cubicBezTo>
                    <a:cubicBezTo>
                      <a:pt x="5783352" y="3731421"/>
                      <a:pt x="5890806" y="3754348"/>
                      <a:pt x="5891523" y="3838173"/>
                    </a:cubicBezTo>
                    <a:cubicBezTo>
                      <a:pt x="5891523" y="3886534"/>
                      <a:pt x="5851631" y="3916759"/>
                      <a:pt x="5810831" y="3911319"/>
                    </a:cubicBezTo>
                    <a:close/>
                    <a:moveTo>
                      <a:pt x="6017628" y="3804384"/>
                    </a:moveTo>
                    <a:cubicBezTo>
                      <a:pt x="6000077" y="3805648"/>
                      <a:pt x="5981183" y="3800185"/>
                      <a:pt x="5963632" y="3785319"/>
                    </a:cubicBezTo>
                    <a:cubicBezTo>
                      <a:pt x="5920650" y="3749496"/>
                      <a:pt x="5930679" y="3685015"/>
                      <a:pt x="5982257" y="3663521"/>
                    </a:cubicBezTo>
                    <a:cubicBezTo>
                      <a:pt x="6015210" y="3649192"/>
                      <a:pt x="6043865" y="3656357"/>
                      <a:pt x="6066788" y="3683582"/>
                    </a:cubicBezTo>
                    <a:cubicBezTo>
                      <a:pt x="6110845" y="3736242"/>
                      <a:pt x="6070280" y="3800588"/>
                      <a:pt x="6017628" y="3804384"/>
                    </a:cubicBezTo>
                    <a:close/>
                    <a:moveTo>
                      <a:pt x="6214250" y="3728372"/>
                    </a:moveTo>
                    <a:cubicBezTo>
                      <a:pt x="6205391" y="3727915"/>
                      <a:pt x="6196190" y="3725788"/>
                      <a:pt x="6186877" y="3721669"/>
                    </a:cubicBezTo>
                    <a:cubicBezTo>
                      <a:pt x="6157506" y="3709490"/>
                      <a:pt x="6138881" y="3673667"/>
                      <a:pt x="6144612" y="3642859"/>
                    </a:cubicBezTo>
                    <a:cubicBezTo>
                      <a:pt x="6156073" y="3583393"/>
                      <a:pt x="6228426" y="3560467"/>
                      <a:pt x="6271408" y="3602738"/>
                    </a:cubicBezTo>
                    <a:cubicBezTo>
                      <a:pt x="6321554" y="3652889"/>
                      <a:pt x="6276266" y="3731565"/>
                      <a:pt x="6214250" y="3728372"/>
                    </a:cubicBezTo>
                    <a:close/>
                    <a:moveTo>
                      <a:pt x="6397764" y="3637323"/>
                    </a:moveTo>
                    <a:cubicBezTo>
                      <a:pt x="6385016" y="3634580"/>
                      <a:pt x="6372882" y="3628490"/>
                      <a:pt x="6362853" y="3618639"/>
                    </a:cubicBezTo>
                    <a:cubicBezTo>
                      <a:pt x="6320587" y="3575651"/>
                      <a:pt x="6343511" y="3503289"/>
                      <a:pt x="6402969" y="3491826"/>
                    </a:cubicBezTo>
                    <a:cubicBezTo>
                      <a:pt x="6451682" y="3482512"/>
                      <a:pt x="6499678" y="3533380"/>
                      <a:pt x="6488933" y="3582816"/>
                    </a:cubicBezTo>
                    <a:cubicBezTo>
                      <a:pt x="6479800" y="3623653"/>
                      <a:pt x="6436012" y="3645550"/>
                      <a:pt x="6397764" y="3637323"/>
                    </a:cubicBezTo>
                    <a:close/>
                    <a:moveTo>
                      <a:pt x="6592568" y="3541408"/>
                    </a:moveTo>
                    <a:cubicBezTo>
                      <a:pt x="6563913" y="3532811"/>
                      <a:pt x="6549586" y="3520631"/>
                      <a:pt x="6538841" y="3498421"/>
                    </a:cubicBezTo>
                    <a:cubicBezTo>
                      <a:pt x="6503739" y="3424626"/>
                      <a:pt x="6599731" y="3359428"/>
                      <a:pt x="6657757" y="3416745"/>
                    </a:cubicBezTo>
                    <a:cubicBezTo>
                      <a:pt x="6686411" y="3445403"/>
                      <a:pt x="6687128" y="3486958"/>
                      <a:pt x="6659190" y="3517049"/>
                    </a:cubicBezTo>
                    <a:cubicBezTo>
                      <a:pt x="6639131" y="3537826"/>
                      <a:pt x="6612626" y="3547856"/>
                      <a:pt x="6592568" y="3541408"/>
                    </a:cubicBezTo>
                    <a:close/>
                    <a:moveTo>
                      <a:pt x="6852671" y="3502066"/>
                    </a:moveTo>
                    <a:cubicBezTo>
                      <a:pt x="6839776" y="3504932"/>
                      <a:pt x="6826165" y="3503141"/>
                      <a:pt x="6810763" y="3497051"/>
                    </a:cubicBezTo>
                    <a:cubicBezTo>
                      <a:pt x="6787123" y="3487021"/>
                      <a:pt x="6770647" y="3463378"/>
                      <a:pt x="6766349" y="3432570"/>
                    </a:cubicBezTo>
                    <a:cubicBezTo>
                      <a:pt x="6762767" y="3406778"/>
                      <a:pt x="6764916" y="3401046"/>
                      <a:pt x="6787840" y="3378120"/>
                    </a:cubicBezTo>
                    <a:cubicBezTo>
                      <a:pt x="6838701" y="3327251"/>
                      <a:pt x="6914636" y="3359492"/>
                      <a:pt x="6914636" y="3432570"/>
                    </a:cubicBezTo>
                    <a:cubicBezTo>
                      <a:pt x="6914636" y="3448332"/>
                      <a:pt x="6907472" y="3461945"/>
                      <a:pt x="6890280" y="3479140"/>
                    </a:cubicBezTo>
                    <a:cubicBezTo>
                      <a:pt x="6877744" y="3491678"/>
                      <a:pt x="6865565" y="3499201"/>
                      <a:pt x="6852671" y="3502066"/>
                    </a:cubicBezTo>
                    <a:close/>
                    <a:moveTo>
                      <a:pt x="7047167" y="3445287"/>
                    </a:moveTo>
                    <a:cubicBezTo>
                      <a:pt x="7038839" y="3444839"/>
                      <a:pt x="7030422" y="3441615"/>
                      <a:pt x="7016095" y="3435525"/>
                    </a:cubicBezTo>
                    <a:cubicBezTo>
                      <a:pt x="6946608" y="3405434"/>
                      <a:pt x="6973113" y="3295816"/>
                      <a:pt x="7049764" y="3295816"/>
                    </a:cubicBezTo>
                    <a:cubicBezTo>
                      <a:pt x="7131429" y="3295816"/>
                      <a:pt x="7154353" y="3411882"/>
                      <a:pt x="7077702" y="3438391"/>
                    </a:cubicBezTo>
                    <a:cubicBezTo>
                      <a:pt x="7063733" y="3443406"/>
                      <a:pt x="7055495" y="3445734"/>
                      <a:pt x="7047167" y="3445287"/>
                    </a:cubicBezTo>
                    <a:close/>
                    <a:moveTo>
                      <a:pt x="7234349" y="3375539"/>
                    </a:moveTo>
                    <a:cubicBezTo>
                      <a:pt x="7216799" y="3375091"/>
                      <a:pt x="7199606" y="3367926"/>
                      <a:pt x="7185637" y="3353955"/>
                    </a:cubicBezTo>
                    <a:cubicBezTo>
                      <a:pt x="7157698" y="3326014"/>
                      <a:pt x="7156982" y="3285176"/>
                      <a:pt x="7182771" y="3254368"/>
                    </a:cubicBezTo>
                    <a:cubicBezTo>
                      <a:pt x="7205695" y="3226426"/>
                      <a:pt x="7234349" y="3219978"/>
                      <a:pt x="7268018" y="3234307"/>
                    </a:cubicBezTo>
                    <a:cubicBezTo>
                      <a:pt x="7318880" y="3255085"/>
                      <a:pt x="7328193" y="3320999"/>
                      <a:pt x="7285211" y="3356821"/>
                    </a:cubicBezTo>
                    <a:cubicBezTo>
                      <a:pt x="7269809" y="3369717"/>
                      <a:pt x="7251900" y="3375986"/>
                      <a:pt x="7234349" y="3375539"/>
                    </a:cubicBezTo>
                    <a:close/>
                    <a:moveTo>
                      <a:pt x="7456143" y="3304003"/>
                    </a:moveTo>
                    <a:cubicBezTo>
                      <a:pt x="7438593" y="3303555"/>
                      <a:pt x="7421400" y="3296390"/>
                      <a:pt x="7407431" y="3282419"/>
                    </a:cubicBezTo>
                    <a:cubicBezTo>
                      <a:pt x="7379492" y="3254478"/>
                      <a:pt x="7378776" y="3213640"/>
                      <a:pt x="7404565" y="3182832"/>
                    </a:cubicBezTo>
                    <a:cubicBezTo>
                      <a:pt x="7427489" y="3154890"/>
                      <a:pt x="7456143" y="3148442"/>
                      <a:pt x="7489812" y="3162771"/>
                    </a:cubicBezTo>
                    <a:cubicBezTo>
                      <a:pt x="7540674" y="3183549"/>
                      <a:pt x="7549987" y="3249463"/>
                      <a:pt x="7507005" y="3285285"/>
                    </a:cubicBezTo>
                    <a:cubicBezTo>
                      <a:pt x="7491603" y="3298181"/>
                      <a:pt x="7473694" y="3304450"/>
                      <a:pt x="7456143" y="3304003"/>
                    </a:cubicBezTo>
                    <a:close/>
                    <a:moveTo>
                      <a:pt x="7654153" y="3166387"/>
                    </a:moveTo>
                    <a:cubicBezTo>
                      <a:pt x="7646810" y="3166387"/>
                      <a:pt x="7639646" y="3163342"/>
                      <a:pt x="7625677" y="3157253"/>
                    </a:cubicBezTo>
                    <a:cubicBezTo>
                      <a:pt x="7595590" y="3143640"/>
                      <a:pt x="7579830" y="3119997"/>
                      <a:pt x="7579830" y="3086323"/>
                    </a:cubicBezTo>
                    <a:cubicBezTo>
                      <a:pt x="7579830" y="3024708"/>
                      <a:pt x="7660063" y="2991751"/>
                      <a:pt x="7703761" y="3035455"/>
                    </a:cubicBezTo>
                    <a:cubicBezTo>
                      <a:pt x="7743161" y="3074144"/>
                      <a:pt x="7732415" y="3136475"/>
                      <a:pt x="7683703" y="3157253"/>
                    </a:cubicBezTo>
                    <a:cubicBezTo>
                      <a:pt x="7669017" y="3163342"/>
                      <a:pt x="7661495" y="3166387"/>
                      <a:pt x="7654153" y="3166387"/>
                    </a:cubicBezTo>
                    <a:close/>
                    <a:moveTo>
                      <a:pt x="1303194" y="4825888"/>
                    </a:moveTo>
                    <a:cubicBezTo>
                      <a:pt x="1291989" y="4823291"/>
                      <a:pt x="1281557" y="4818007"/>
                      <a:pt x="1273140" y="4809768"/>
                    </a:cubicBezTo>
                    <a:cubicBezTo>
                      <a:pt x="1263827" y="4800454"/>
                      <a:pt x="1253798" y="4783259"/>
                      <a:pt x="1251649" y="4771796"/>
                    </a:cubicBezTo>
                    <a:cubicBezTo>
                      <a:pt x="1243053" y="4733824"/>
                      <a:pt x="1243769" y="4734540"/>
                      <a:pt x="1209384" y="4746720"/>
                    </a:cubicBezTo>
                    <a:cubicBezTo>
                      <a:pt x="1180013" y="4757467"/>
                      <a:pt x="1175715" y="4757467"/>
                      <a:pt x="1152075" y="4746720"/>
                    </a:cubicBezTo>
                    <a:cubicBezTo>
                      <a:pt x="1138464" y="4739555"/>
                      <a:pt x="1121987" y="4724510"/>
                      <a:pt x="1115540" y="4711614"/>
                    </a:cubicBezTo>
                    <a:cubicBezTo>
                      <a:pt x="1077573" y="4638535"/>
                      <a:pt x="1175715" y="4567606"/>
                      <a:pt x="1234456" y="4625639"/>
                    </a:cubicBezTo>
                    <a:cubicBezTo>
                      <a:pt x="1245918" y="4637102"/>
                      <a:pt x="1255231" y="4654297"/>
                      <a:pt x="1255231" y="4663611"/>
                    </a:cubicBezTo>
                    <a:cubicBezTo>
                      <a:pt x="1255231" y="4693702"/>
                      <a:pt x="1264544" y="4699434"/>
                      <a:pt x="1289616" y="4686538"/>
                    </a:cubicBezTo>
                    <a:cubicBezTo>
                      <a:pt x="1350507" y="4656447"/>
                      <a:pt x="1417845" y="4720211"/>
                      <a:pt x="1391340" y="4783976"/>
                    </a:cubicBezTo>
                    <a:cubicBezTo>
                      <a:pt x="1377371" y="4817291"/>
                      <a:pt x="1336807" y="4833680"/>
                      <a:pt x="1303194" y="4825888"/>
                    </a:cubicBezTo>
                    <a:close/>
                    <a:moveTo>
                      <a:pt x="1482532" y="4738972"/>
                    </a:moveTo>
                    <a:cubicBezTo>
                      <a:pt x="1469783" y="4736229"/>
                      <a:pt x="1457649" y="4730139"/>
                      <a:pt x="1447620" y="4720288"/>
                    </a:cubicBezTo>
                    <a:cubicBezTo>
                      <a:pt x="1401773" y="4674435"/>
                      <a:pt x="1434726" y="4590610"/>
                      <a:pt x="1498482" y="4590610"/>
                    </a:cubicBezTo>
                    <a:cubicBezTo>
                      <a:pt x="1542897" y="4590610"/>
                      <a:pt x="1583013" y="4640762"/>
                      <a:pt x="1573700" y="4684466"/>
                    </a:cubicBezTo>
                    <a:cubicBezTo>
                      <a:pt x="1564566" y="4725303"/>
                      <a:pt x="1520779" y="4747200"/>
                      <a:pt x="1482532" y="4738972"/>
                    </a:cubicBezTo>
                    <a:close/>
                    <a:moveTo>
                      <a:pt x="1372563" y="4612299"/>
                    </a:moveTo>
                    <a:cubicBezTo>
                      <a:pt x="1356803" y="4612299"/>
                      <a:pt x="1338894" y="4608717"/>
                      <a:pt x="1331730" y="4604418"/>
                    </a:cubicBezTo>
                    <a:cubicBezTo>
                      <a:pt x="1325283" y="4600836"/>
                      <a:pt x="1314537" y="4587940"/>
                      <a:pt x="1308807" y="4576477"/>
                    </a:cubicBezTo>
                    <a:cubicBezTo>
                      <a:pt x="1274421" y="4509846"/>
                      <a:pt x="1340327" y="4438917"/>
                      <a:pt x="1404799" y="4471874"/>
                    </a:cubicBezTo>
                    <a:cubicBezTo>
                      <a:pt x="1452079" y="4496950"/>
                      <a:pt x="1461392" y="4550684"/>
                      <a:pt x="1424141" y="4587940"/>
                    </a:cubicBezTo>
                    <a:cubicBezTo>
                      <a:pt x="1404799" y="4607284"/>
                      <a:pt x="1394054" y="4612299"/>
                      <a:pt x="1372563" y="4612299"/>
                    </a:cubicBezTo>
                    <a:close/>
                    <a:moveTo>
                      <a:pt x="1633083" y="4578410"/>
                    </a:moveTo>
                    <a:cubicBezTo>
                      <a:pt x="1626546" y="4578857"/>
                      <a:pt x="1620457" y="4578678"/>
                      <a:pt x="1616517" y="4577962"/>
                    </a:cubicBezTo>
                    <a:cubicBezTo>
                      <a:pt x="1595026" y="4573663"/>
                      <a:pt x="1564222" y="4541423"/>
                      <a:pt x="1559208" y="4519212"/>
                    </a:cubicBezTo>
                    <a:cubicBezTo>
                      <a:pt x="1547746" y="4466911"/>
                      <a:pt x="1602190" y="4416759"/>
                      <a:pt x="1652335" y="4433238"/>
                    </a:cubicBezTo>
                    <a:cubicBezTo>
                      <a:pt x="1723972" y="4456881"/>
                      <a:pt x="1723972" y="4556468"/>
                      <a:pt x="1652335" y="4575096"/>
                    </a:cubicBezTo>
                    <a:cubicBezTo>
                      <a:pt x="1646604" y="4576887"/>
                      <a:pt x="1639619" y="4577962"/>
                      <a:pt x="1633083" y="4578410"/>
                    </a:cubicBezTo>
                    <a:close/>
                    <a:moveTo>
                      <a:pt x="1851836" y="4554088"/>
                    </a:moveTo>
                    <a:cubicBezTo>
                      <a:pt x="1844403" y="4554178"/>
                      <a:pt x="1837240" y="4551133"/>
                      <a:pt x="1823271" y="4545043"/>
                    </a:cubicBezTo>
                    <a:cubicBezTo>
                      <a:pt x="1793183" y="4531431"/>
                      <a:pt x="1777423" y="4507788"/>
                      <a:pt x="1777423" y="4474114"/>
                    </a:cubicBezTo>
                    <a:cubicBezTo>
                      <a:pt x="1777423" y="4392438"/>
                      <a:pt x="1897772" y="4375960"/>
                      <a:pt x="1921412" y="4454053"/>
                    </a:cubicBezTo>
                    <a:cubicBezTo>
                      <a:pt x="1932874" y="4492026"/>
                      <a:pt x="1915681" y="4530714"/>
                      <a:pt x="1882012" y="4544327"/>
                    </a:cubicBezTo>
                    <a:cubicBezTo>
                      <a:pt x="1866968" y="4550775"/>
                      <a:pt x="1859268" y="4553999"/>
                      <a:pt x="1851836" y="4554088"/>
                    </a:cubicBezTo>
                    <a:close/>
                    <a:moveTo>
                      <a:pt x="2317802" y="4518107"/>
                    </a:moveTo>
                    <a:cubicBezTo>
                      <a:pt x="2302568" y="4519752"/>
                      <a:pt x="2286002" y="4516797"/>
                      <a:pt x="2269705" y="4507841"/>
                    </a:cubicBezTo>
                    <a:cubicBezTo>
                      <a:pt x="2244632" y="4494229"/>
                      <a:pt x="2235320" y="4477034"/>
                      <a:pt x="2235320" y="4442644"/>
                    </a:cubicBezTo>
                    <a:cubicBezTo>
                      <a:pt x="2236036" y="4362401"/>
                      <a:pt x="2344923" y="4341623"/>
                      <a:pt x="2375727" y="4416851"/>
                    </a:cubicBezTo>
                    <a:cubicBezTo>
                      <a:pt x="2397217" y="4466824"/>
                      <a:pt x="2363504" y="4513170"/>
                      <a:pt x="2317802" y="4518107"/>
                    </a:cubicBezTo>
                    <a:close/>
                    <a:moveTo>
                      <a:pt x="2663970" y="4397693"/>
                    </a:moveTo>
                    <a:cubicBezTo>
                      <a:pt x="2648210" y="4397693"/>
                      <a:pt x="2634599" y="4390529"/>
                      <a:pt x="2617406" y="4373334"/>
                    </a:cubicBezTo>
                    <a:cubicBezTo>
                      <a:pt x="2598781" y="4354706"/>
                      <a:pt x="2593050" y="4343243"/>
                      <a:pt x="2593050" y="4323182"/>
                    </a:cubicBezTo>
                    <a:cubicBezTo>
                      <a:pt x="2593050" y="4286643"/>
                      <a:pt x="2623137" y="4255118"/>
                      <a:pt x="2662537" y="4249387"/>
                    </a:cubicBezTo>
                    <a:cubicBezTo>
                      <a:pt x="2690475" y="4245805"/>
                      <a:pt x="2695490" y="4247954"/>
                      <a:pt x="2718413" y="4270881"/>
                    </a:cubicBezTo>
                    <a:cubicBezTo>
                      <a:pt x="2769275" y="4321749"/>
                      <a:pt x="2737039" y="4397693"/>
                      <a:pt x="2663970" y="4397693"/>
                    </a:cubicBezTo>
                    <a:close/>
                    <a:moveTo>
                      <a:pt x="3174816" y="4389824"/>
                    </a:moveTo>
                    <a:cubicBezTo>
                      <a:pt x="3171950" y="4389108"/>
                      <a:pt x="3161921" y="4386959"/>
                      <a:pt x="3153325" y="4385526"/>
                    </a:cubicBezTo>
                    <a:cubicBezTo>
                      <a:pt x="3144728" y="4384093"/>
                      <a:pt x="3128968" y="4372629"/>
                      <a:pt x="3118939" y="4361166"/>
                    </a:cubicBezTo>
                    <a:cubicBezTo>
                      <a:pt x="3077390" y="4311014"/>
                      <a:pt x="3109627" y="4240085"/>
                      <a:pt x="3174099" y="4240085"/>
                    </a:cubicBezTo>
                    <a:cubicBezTo>
                      <a:pt x="3254332" y="4240085"/>
                      <a:pt x="3277972" y="4349703"/>
                      <a:pt x="3204903" y="4380510"/>
                    </a:cubicBezTo>
                    <a:cubicBezTo>
                      <a:pt x="3191292" y="4386242"/>
                      <a:pt x="3177681" y="4389824"/>
                      <a:pt x="3174816" y="4389824"/>
                    </a:cubicBezTo>
                    <a:close/>
                    <a:moveTo>
                      <a:pt x="3899763" y="4253549"/>
                    </a:moveTo>
                    <a:cubicBezTo>
                      <a:pt x="3889734" y="4254086"/>
                      <a:pt x="3879526" y="4251758"/>
                      <a:pt x="3866631" y="4246743"/>
                    </a:cubicBezTo>
                    <a:cubicBezTo>
                      <a:pt x="3838693" y="4235996"/>
                      <a:pt x="3823649" y="4211636"/>
                      <a:pt x="3823649" y="4177246"/>
                    </a:cubicBezTo>
                    <a:cubicBezTo>
                      <a:pt x="3823649" y="4091988"/>
                      <a:pt x="3939700" y="4075510"/>
                      <a:pt x="3966922" y="4157186"/>
                    </a:cubicBezTo>
                    <a:cubicBezTo>
                      <a:pt x="3977667" y="4189426"/>
                      <a:pt x="3961907" y="4228115"/>
                      <a:pt x="3931820" y="4243160"/>
                    </a:cubicBezTo>
                    <a:cubicBezTo>
                      <a:pt x="3919642" y="4249608"/>
                      <a:pt x="3909792" y="4253011"/>
                      <a:pt x="3899763" y="4253549"/>
                    </a:cubicBezTo>
                    <a:close/>
                    <a:moveTo>
                      <a:pt x="2083737" y="4512149"/>
                    </a:moveTo>
                    <a:cubicBezTo>
                      <a:pt x="2066544" y="4512149"/>
                      <a:pt x="2047202" y="4508567"/>
                      <a:pt x="2040038" y="4504268"/>
                    </a:cubicBezTo>
                    <a:cubicBezTo>
                      <a:pt x="2024995" y="4495671"/>
                      <a:pt x="2006369" y="4460564"/>
                      <a:pt x="2006369" y="4440504"/>
                    </a:cubicBezTo>
                    <a:cubicBezTo>
                      <a:pt x="2006369" y="4392501"/>
                      <a:pt x="2057947" y="4353812"/>
                      <a:pt x="2103795" y="4368858"/>
                    </a:cubicBezTo>
                    <a:cubicBezTo>
                      <a:pt x="2185460" y="4396083"/>
                      <a:pt x="2168984" y="4512866"/>
                      <a:pt x="2083737" y="4512149"/>
                    </a:cubicBezTo>
                    <a:close/>
                    <a:moveTo>
                      <a:pt x="530712" y="5034425"/>
                    </a:moveTo>
                    <a:cubicBezTo>
                      <a:pt x="517113" y="5032612"/>
                      <a:pt x="503412" y="5026835"/>
                      <a:pt x="491055" y="5016447"/>
                    </a:cubicBezTo>
                    <a:cubicBezTo>
                      <a:pt x="448073" y="4980624"/>
                      <a:pt x="457386" y="4914710"/>
                      <a:pt x="508248" y="4893933"/>
                    </a:cubicBezTo>
                    <a:cubicBezTo>
                      <a:pt x="540484" y="4880320"/>
                      <a:pt x="564840" y="4885336"/>
                      <a:pt x="592062" y="4911128"/>
                    </a:cubicBezTo>
                    <a:cubicBezTo>
                      <a:pt x="607106" y="4925457"/>
                      <a:pt x="611404" y="4936204"/>
                      <a:pt x="611404" y="4961280"/>
                    </a:cubicBezTo>
                    <a:cubicBezTo>
                      <a:pt x="611404" y="5009641"/>
                      <a:pt x="571511" y="5039866"/>
                      <a:pt x="530712" y="5034425"/>
                    </a:cubicBezTo>
                    <a:close/>
                    <a:moveTo>
                      <a:pt x="718016" y="4910155"/>
                    </a:moveTo>
                    <a:cubicBezTo>
                      <a:pt x="701808" y="4912394"/>
                      <a:pt x="684973" y="4908095"/>
                      <a:pt x="668497" y="4896990"/>
                    </a:cubicBezTo>
                    <a:cubicBezTo>
                      <a:pt x="606890" y="4855435"/>
                      <a:pt x="632679" y="4762296"/>
                      <a:pt x="705748" y="4762296"/>
                    </a:cubicBezTo>
                    <a:cubicBezTo>
                      <a:pt x="741566" y="4762296"/>
                      <a:pt x="758759" y="4771610"/>
                      <a:pt x="772370" y="4798119"/>
                    </a:cubicBezTo>
                    <a:cubicBezTo>
                      <a:pt x="788846" y="4830359"/>
                      <a:pt x="785981" y="4859018"/>
                      <a:pt x="763774" y="4884094"/>
                    </a:cubicBezTo>
                    <a:cubicBezTo>
                      <a:pt x="749804" y="4899139"/>
                      <a:pt x="734223" y="4907916"/>
                      <a:pt x="718016" y="4910155"/>
                    </a:cubicBezTo>
                    <a:close/>
                    <a:moveTo>
                      <a:pt x="872455" y="4783987"/>
                    </a:moveTo>
                    <a:cubicBezTo>
                      <a:pt x="851680" y="4783987"/>
                      <a:pt x="840218" y="4778256"/>
                      <a:pt x="821593" y="4759628"/>
                    </a:cubicBezTo>
                    <a:cubicBezTo>
                      <a:pt x="802967" y="4741000"/>
                      <a:pt x="797236" y="4729537"/>
                      <a:pt x="797236" y="4708759"/>
                    </a:cubicBezTo>
                    <a:cubicBezTo>
                      <a:pt x="797236" y="4671504"/>
                      <a:pt x="835204" y="4633531"/>
                      <a:pt x="872455" y="4633531"/>
                    </a:cubicBezTo>
                    <a:cubicBezTo>
                      <a:pt x="909706" y="4633531"/>
                      <a:pt x="947673" y="4671504"/>
                      <a:pt x="947673" y="4708759"/>
                    </a:cubicBezTo>
                    <a:cubicBezTo>
                      <a:pt x="947673" y="4746015"/>
                      <a:pt x="909706" y="4783987"/>
                      <a:pt x="872455" y="4783987"/>
                    </a:cubicBezTo>
                    <a:close/>
                    <a:moveTo>
                      <a:pt x="1032005" y="4655219"/>
                    </a:moveTo>
                    <a:cubicBezTo>
                      <a:pt x="1013379" y="4655219"/>
                      <a:pt x="994754" y="4650204"/>
                      <a:pt x="986158" y="4642323"/>
                    </a:cubicBezTo>
                    <a:cubicBezTo>
                      <a:pt x="977561" y="4635875"/>
                      <a:pt x="966816" y="4622979"/>
                      <a:pt x="962518" y="4614381"/>
                    </a:cubicBezTo>
                    <a:cubicBezTo>
                      <a:pt x="933863" y="4559214"/>
                      <a:pt x="991889" y="4492584"/>
                      <a:pt x="1052063" y="4511928"/>
                    </a:cubicBezTo>
                    <a:cubicBezTo>
                      <a:pt x="1133728" y="4539153"/>
                      <a:pt x="1117252" y="4655219"/>
                      <a:pt x="1032005" y="4655219"/>
                    </a:cubicBezTo>
                    <a:close/>
                    <a:moveTo>
                      <a:pt x="1195714" y="4553381"/>
                    </a:moveTo>
                    <a:cubicBezTo>
                      <a:pt x="1187978" y="4552891"/>
                      <a:pt x="1180076" y="4551134"/>
                      <a:pt x="1172196" y="4547910"/>
                    </a:cubicBezTo>
                    <a:cubicBezTo>
                      <a:pt x="1119901" y="4527133"/>
                      <a:pt x="1112021" y="4454771"/>
                      <a:pt x="1157869" y="4417515"/>
                    </a:cubicBezTo>
                    <a:cubicBezTo>
                      <a:pt x="1190105" y="4391006"/>
                      <a:pt x="1248847" y="4406052"/>
                      <a:pt x="1268905" y="4445457"/>
                    </a:cubicBezTo>
                    <a:cubicBezTo>
                      <a:pt x="1295857" y="4498116"/>
                      <a:pt x="1249865" y="4556809"/>
                      <a:pt x="1195714" y="4553381"/>
                    </a:cubicBezTo>
                    <a:close/>
                    <a:moveTo>
                      <a:pt x="1480864" y="4461181"/>
                    </a:moveTo>
                    <a:cubicBezTo>
                      <a:pt x="1472895" y="4460465"/>
                      <a:pt x="1464477" y="4457062"/>
                      <a:pt x="1451225" y="4450614"/>
                    </a:cubicBezTo>
                    <a:cubicBezTo>
                      <a:pt x="1423286" y="4437001"/>
                      <a:pt x="1409675" y="4411925"/>
                      <a:pt x="1410392" y="4377535"/>
                    </a:cubicBezTo>
                    <a:cubicBezTo>
                      <a:pt x="1411825" y="4340996"/>
                      <a:pt x="1444777" y="4311621"/>
                      <a:pt x="1484894" y="4311621"/>
                    </a:cubicBezTo>
                    <a:cubicBezTo>
                      <a:pt x="1565843" y="4311621"/>
                      <a:pt x="1584468" y="4426254"/>
                      <a:pt x="1507817" y="4455629"/>
                    </a:cubicBezTo>
                    <a:cubicBezTo>
                      <a:pt x="1496355" y="4459927"/>
                      <a:pt x="1488834" y="4461898"/>
                      <a:pt x="1480864" y="4461181"/>
                    </a:cubicBezTo>
                    <a:close/>
                    <a:moveTo>
                      <a:pt x="1696312" y="4382993"/>
                    </a:moveTo>
                    <a:cubicBezTo>
                      <a:pt x="1682645" y="4381012"/>
                      <a:pt x="1668900" y="4375146"/>
                      <a:pt x="1656543" y="4364757"/>
                    </a:cubicBezTo>
                    <a:cubicBezTo>
                      <a:pt x="1614994" y="4330367"/>
                      <a:pt x="1622874" y="4268036"/>
                      <a:pt x="1670870" y="4242960"/>
                    </a:cubicBezTo>
                    <a:cubicBezTo>
                      <a:pt x="1720299" y="4217884"/>
                      <a:pt x="1777608" y="4255856"/>
                      <a:pt x="1777608" y="4313172"/>
                    </a:cubicBezTo>
                    <a:cubicBezTo>
                      <a:pt x="1777608" y="4359921"/>
                      <a:pt x="1737313" y="4388938"/>
                      <a:pt x="1696312" y="4382993"/>
                    </a:cubicBezTo>
                    <a:close/>
                    <a:moveTo>
                      <a:pt x="1963908" y="4377384"/>
                    </a:moveTo>
                    <a:cubicBezTo>
                      <a:pt x="1953073" y="4378783"/>
                      <a:pt x="1941343" y="4378022"/>
                      <a:pt x="1929165" y="4374798"/>
                    </a:cubicBezTo>
                    <a:cubicBezTo>
                      <a:pt x="1896928" y="4366200"/>
                      <a:pt x="1875437" y="4331810"/>
                      <a:pt x="1880452" y="4295271"/>
                    </a:cubicBezTo>
                    <a:cubicBezTo>
                      <a:pt x="1884034" y="4262314"/>
                      <a:pt x="1899794" y="4243686"/>
                      <a:pt x="1932030" y="4232939"/>
                    </a:cubicBezTo>
                    <a:cubicBezTo>
                      <a:pt x="1952088" y="4225775"/>
                      <a:pt x="1960685" y="4227208"/>
                      <a:pt x="1982892" y="4237955"/>
                    </a:cubicBezTo>
                    <a:cubicBezTo>
                      <a:pt x="2016561" y="4253717"/>
                      <a:pt x="2029455" y="4278076"/>
                      <a:pt x="2025157" y="4314615"/>
                    </a:cubicBezTo>
                    <a:cubicBezTo>
                      <a:pt x="2020859" y="4349542"/>
                      <a:pt x="1996413" y="4373186"/>
                      <a:pt x="1963908" y="4377384"/>
                    </a:cubicBezTo>
                    <a:close/>
                    <a:moveTo>
                      <a:pt x="382635" y="4853529"/>
                    </a:moveTo>
                    <a:cubicBezTo>
                      <a:pt x="366438" y="4856238"/>
                      <a:pt x="348529" y="4853731"/>
                      <a:pt x="330799" y="4844059"/>
                    </a:cubicBezTo>
                    <a:cubicBezTo>
                      <a:pt x="307159" y="4831162"/>
                      <a:pt x="296414" y="4813251"/>
                      <a:pt x="296414" y="4784593"/>
                    </a:cubicBezTo>
                    <a:cubicBezTo>
                      <a:pt x="296414" y="4707216"/>
                      <a:pt x="388108" y="4677124"/>
                      <a:pt x="431090" y="4740889"/>
                    </a:cubicBezTo>
                    <a:cubicBezTo>
                      <a:pt x="464401" y="4790324"/>
                      <a:pt x="431224" y="4845402"/>
                      <a:pt x="382635" y="4853529"/>
                    </a:cubicBezTo>
                    <a:close/>
                    <a:moveTo>
                      <a:pt x="548349" y="4798291"/>
                    </a:moveTo>
                    <a:cubicBezTo>
                      <a:pt x="523276" y="4798291"/>
                      <a:pt x="513247" y="4793992"/>
                      <a:pt x="496055" y="4777513"/>
                    </a:cubicBezTo>
                    <a:cubicBezTo>
                      <a:pt x="449491" y="4730944"/>
                      <a:pt x="485309" y="4650701"/>
                      <a:pt x="551215" y="4652850"/>
                    </a:cubicBezTo>
                    <a:cubicBezTo>
                      <a:pt x="586316" y="4653566"/>
                      <a:pt x="609240" y="4671478"/>
                      <a:pt x="619269" y="4704435"/>
                    </a:cubicBezTo>
                    <a:cubicBezTo>
                      <a:pt x="635029" y="4758169"/>
                      <a:pt x="604942" y="4798291"/>
                      <a:pt x="548349" y="4798291"/>
                    </a:cubicBezTo>
                    <a:close/>
                    <a:moveTo>
                      <a:pt x="706541" y="4683861"/>
                    </a:moveTo>
                    <a:cubicBezTo>
                      <a:pt x="697220" y="4682760"/>
                      <a:pt x="687560" y="4679983"/>
                      <a:pt x="677800" y="4675237"/>
                    </a:cubicBezTo>
                    <a:cubicBezTo>
                      <a:pt x="652011" y="4662340"/>
                      <a:pt x="636251" y="4624368"/>
                      <a:pt x="644131" y="4592844"/>
                    </a:cubicBezTo>
                    <a:cubicBezTo>
                      <a:pt x="658458" y="4534095"/>
                      <a:pt x="729378" y="4516183"/>
                      <a:pt x="770927" y="4562037"/>
                    </a:cubicBezTo>
                    <a:cubicBezTo>
                      <a:pt x="820446" y="4617204"/>
                      <a:pt x="771789" y="4691570"/>
                      <a:pt x="706541" y="4683861"/>
                    </a:cubicBezTo>
                    <a:close/>
                    <a:moveTo>
                      <a:pt x="881288" y="4555136"/>
                    </a:moveTo>
                    <a:cubicBezTo>
                      <a:pt x="867689" y="4553323"/>
                      <a:pt x="853988" y="4547546"/>
                      <a:pt x="841631" y="4537158"/>
                    </a:cubicBezTo>
                    <a:cubicBezTo>
                      <a:pt x="799365" y="4502052"/>
                      <a:pt x="808678" y="4435421"/>
                      <a:pt x="858824" y="4414644"/>
                    </a:cubicBezTo>
                    <a:cubicBezTo>
                      <a:pt x="891060" y="4401031"/>
                      <a:pt x="915416" y="4406047"/>
                      <a:pt x="942638" y="4431839"/>
                    </a:cubicBezTo>
                    <a:cubicBezTo>
                      <a:pt x="957682" y="4446168"/>
                      <a:pt x="961980" y="4456915"/>
                      <a:pt x="961980" y="4481991"/>
                    </a:cubicBezTo>
                    <a:cubicBezTo>
                      <a:pt x="961980" y="4530352"/>
                      <a:pt x="922087" y="4560577"/>
                      <a:pt x="881288" y="4555136"/>
                    </a:cubicBezTo>
                    <a:close/>
                    <a:moveTo>
                      <a:pt x="1057401" y="4432478"/>
                    </a:moveTo>
                    <a:cubicBezTo>
                      <a:pt x="1050058" y="4432388"/>
                      <a:pt x="1042715" y="4429164"/>
                      <a:pt x="1028388" y="4422716"/>
                    </a:cubicBezTo>
                    <a:cubicBezTo>
                      <a:pt x="1004748" y="4412686"/>
                      <a:pt x="983257" y="4380445"/>
                      <a:pt x="983257" y="4354653"/>
                    </a:cubicBezTo>
                    <a:cubicBezTo>
                      <a:pt x="983257" y="4333876"/>
                      <a:pt x="1002599" y="4299486"/>
                      <a:pt x="1018359" y="4290172"/>
                    </a:cubicBezTo>
                    <a:cubicBezTo>
                      <a:pt x="1026239" y="4286590"/>
                      <a:pt x="1045581" y="4283007"/>
                      <a:pt x="1062057" y="4283007"/>
                    </a:cubicBezTo>
                    <a:cubicBezTo>
                      <a:pt x="1086413" y="4283007"/>
                      <a:pt x="1096442" y="4287306"/>
                      <a:pt x="1112919" y="4305217"/>
                    </a:cubicBezTo>
                    <a:cubicBezTo>
                      <a:pt x="1150170" y="4345339"/>
                      <a:pt x="1137275" y="4401939"/>
                      <a:pt x="1086413" y="4423433"/>
                    </a:cubicBezTo>
                    <a:cubicBezTo>
                      <a:pt x="1072086" y="4429522"/>
                      <a:pt x="1064743" y="4432567"/>
                      <a:pt x="1057401" y="4432478"/>
                    </a:cubicBezTo>
                    <a:close/>
                    <a:moveTo>
                      <a:pt x="1293148" y="4382671"/>
                    </a:moveTo>
                    <a:cubicBezTo>
                      <a:pt x="1290282" y="4381955"/>
                      <a:pt x="1280253" y="4379806"/>
                      <a:pt x="1271657" y="4378373"/>
                    </a:cubicBezTo>
                    <a:cubicBezTo>
                      <a:pt x="1263060" y="4376940"/>
                      <a:pt x="1247300" y="4365476"/>
                      <a:pt x="1236555" y="4352580"/>
                    </a:cubicBezTo>
                    <a:cubicBezTo>
                      <a:pt x="1220795" y="4333952"/>
                      <a:pt x="1218646" y="4325355"/>
                      <a:pt x="1221511" y="4298130"/>
                    </a:cubicBezTo>
                    <a:cubicBezTo>
                      <a:pt x="1226526" y="4255142"/>
                      <a:pt x="1250882" y="4232932"/>
                      <a:pt x="1293864" y="4232932"/>
                    </a:cubicBezTo>
                    <a:cubicBezTo>
                      <a:pt x="1370515" y="4232932"/>
                      <a:pt x="1394155" y="4338251"/>
                      <a:pt x="1324667" y="4371208"/>
                    </a:cubicBezTo>
                    <a:cubicBezTo>
                      <a:pt x="1311057" y="4377656"/>
                      <a:pt x="1296729" y="4382671"/>
                      <a:pt x="1293148" y="4382671"/>
                    </a:cubicBezTo>
                    <a:close/>
                    <a:moveTo>
                      <a:pt x="1512795" y="4276083"/>
                    </a:moveTo>
                    <a:cubicBezTo>
                      <a:pt x="1502766" y="4276083"/>
                      <a:pt x="1484857" y="4269635"/>
                      <a:pt x="1471962" y="4261754"/>
                    </a:cubicBezTo>
                    <a:cubicBezTo>
                      <a:pt x="1431129" y="4237395"/>
                      <a:pt x="1427547" y="4172197"/>
                      <a:pt x="1464798" y="4141390"/>
                    </a:cubicBezTo>
                    <a:cubicBezTo>
                      <a:pt x="1484140" y="4124911"/>
                      <a:pt x="1531420" y="4122045"/>
                      <a:pt x="1552911" y="4135658"/>
                    </a:cubicBezTo>
                    <a:cubicBezTo>
                      <a:pt x="1613802" y="4175780"/>
                      <a:pt x="1585147" y="4276083"/>
                      <a:pt x="1512795" y="4276083"/>
                    </a:cubicBezTo>
                    <a:close/>
                    <a:moveTo>
                      <a:pt x="1844331" y="4232535"/>
                    </a:moveTo>
                    <a:cubicBezTo>
                      <a:pt x="1829556" y="4234416"/>
                      <a:pt x="1814333" y="4231371"/>
                      <a:pt x="1799648" y="4223132"/>
                    </a:cubicBezTo>
                    <a:cubicBezTo>
                      <a:pt x="1778158" y="4211668"/>
                      <a:pt x="1763830" y="4185876"/>
                      <a:pt x="1763114" y="4159367"/>
                    </a:cubicBezTo>
                    <a:cubicBezTo>
                      <a:pt x="1762398" y="4092737"/>
                      <a:pt x="1836183" y="4059063"/>
                      <a:pt x="1886328" y="4103484"/>
                    </a:cubicBezTo>
                    <a:cubicBezTo>
                      <a:pt x="1906387" y="4121395"/>
                      <a:pt x="1909968" y="4129276"/>
                      <a:pt x="1909968" y="4157934"/>
                    </a:cubicBezTo>
                    <a:cubicBezTo>
                      <a:pt x="1909968" y="4186592"/>
                      <a:pt x="1906387" y="4194473"/>
                      <a:pt x="1886328" y="4212385"/>
                    </a:cubicBezTo>
                    <a:cubicBezTo>
                      <a:pt x="1873433" y="4223848"/>
                      <a:pt x="1859106" y="4230654"/>
                      <a:pt x="1844331" y="4232535"/>
                    </a:cubicBezTo>
                    <a:close/>
                    <a:moveTo>
                      <a:pt x="3196430" y="4209609"/>
                    </a:moveTo>
                    <a:cubicBezTo>
                      <a:pt x="3188740" y="4208927"/>
                      <a:pt x="3181756" y="4207046"/>
                      <a:pt x="3176204" y="4203822"/>
                    </a:cubicBezTo>
                    <a:cubicBezTo>
                      <a:pt x="3150415" y="4188776"/>
                      <a:pt x="3136804" y="4165850"/>
                      <a:pt x="3136804" y="4136475"/>
                    </a:cubicBezTo>
                    <a:cubicBezTo>
                      <a:pt x="3136804" y="4069844"/>
                      <a:pt x="3210589" y="4037604"/>
                      <a:pt x="3260018" y="4082024"/>
                    </a:cubicBezTo>
                    <a:cubicBezTo>
                      <a:pt x="3280076" y="4099936"/>
                      <a:pt x="3283658" y="4107817"/>
                      <a:pt x="3283658" y="4135758"/>
                    </a:cubicBezTo>
                    <a:cubicBezTo>
                      <a:pt x="3283658" y="4161551"/>
                      <a:pt x="3279360" y="4172298"/>
                      <a:pt x="3265033" y="4187343"/>
                    </a:cubicBezTo>
                    <a:cubicBezTo>
                      <a:pt x="3248915" y="4202926"/>
                      <a:pt x="3219499" y="4211658"/>
                      <a:pt x="3196430" y="4209609"/>
                    </a:cubicBezTo>
                    <a:close/>
                    <a:moveTo>
                      <a:pt x="4584565" y="4074886"/>
                    </a:moveTo>
                    <a:cubicBezTo>
                      <a:pt x="4577222" y="4074796"/>
                      <a:pt x="4569879" y="4071572"/>
                      <a:pt x="4555552" y="4065124"/>
                    </a:cubicBezTo>
                    <a:cubicBezTo>
                      <a:pt x="4531912" y="4055094"/>
                      <a:pt x="4510421" y="4022853"/>
                      <a:pt x="4510421" y="3997061"/>
                    </a:cubicBezTo>
                    <a:cubicBezTo>
                      <a:pt x="4510421" y="3976284"/>
                      <a:pt x="4529763" y="3941894"/>
                      <a:pt x="4545523" y="3932580"/>
                    </a:cubicBezTo>
                    <a:cubicBezTo>
                      <a:pt x="4553403" y="3928997"/>
                      <a:pt x="4574177" y="3925415"/>
                      <a:pt x="4592086" y="3925415"/>
                    </a:cubicBezTo>
                    <a:lnTo>
                      <a:pt x="4625039" y="3925415"/>
                    </a:lnTo>
                    <a:lnTo>
                      <a:pt x="4625039" y="3893891"/>
                    </a:lnTo>
                    <a:cubicBezTo>
                      <a:pt x="4625039" y="3833709"/>
                      <a:pt x="4675184" y="3798602"/>
                      <a:pt x="4728195" y="3820813"/>
                    </a:cubicBezTo>
                    <a:cubicBezTo>
                      <a:pt x="4758999" y="3833709"/>
                      <a:pt x="4779057" y="3871681"/>
                      <a:pt x="4771893" y="3904638"/>
                    </a:cubicBezTo>
                    <a:cubicBezTo>
                      <a:pt x="4764730" y="3936878"/>
                      <a:pt x="4730344" y="3961238"/>
                      <a:pt x="4692377" y="3961238"/>
                    </a:cubicBezTo>
                    <a:lnTo>
                      <a:pt x="4660857" y="3961238"/>
                    </a:lnTo>
                    <a:lnTo>
                      <a:pt x="4660857" y="3992046"/>
                    </a:lnTo>
                    <a:cubicBezTo>
                      <a:pt x="4660857" y="4028585"/>
                      <a:pt x="4645814" y="4052228"/>
                      <a:pt x="4613577" y="4065841"/>
                    </a:cubicBezTo>
                    <a:cubicBezTo>
                      <a:pt x="4599250" y="4071930"/>
                      <a:pt x="4591907" y="4074975"/>
                      <a:pt x="4584565" y="4074886"/>
                    </a:cubicBezTo>
                    <a:close/>
                    <a:moveTo>
                      <a:pt x="5172017" y="3938848"/>
                    </a:moveTo>
                    <a:cubicBezTo>
                      <a:pt x="5162492" y="3938747"/>
                      <a:pt x="5152866" y="3937000"/>
                      <a:pt x="5143732" y="3933418"/>
                    </a:cubicBezTo>
                    <a:cubicBezTo>
                      <a:pt x="5115794" y="3921955"/>
                      <a:pt x="5100750" y="3896879"/>
                      <a:pt x="5100750" y="3863206"/>
                    </a:cubicBezTo>
                    <a:cubicBezTo>
                      <a:pt x="5100750" y="3835980"/>
                      <a:pt x="5104332" y="3828099"/>
                      <a:pt x="5124390" y="3810188"/>
                    </a:cubicBezTo>
                    <a:cubicBezTo>
                      <a:pt x="5187430" y="3753588"/>
                      <a:pt x="5274827" y="3821651"/>
                      <a:pt x="5239009" y="3900461"/>
                    </a:cubicBezTo>
                    <a:cubicBezTo>
                      <a:pt x="5228263" y="3924642"/>
                      <a:pt x="5200594" y="3939150"/>
                      <a:pt x="5172017" y="3938848"/>
                    </a:cubicBezTo>
                    <a:close/>
                    <a:moveTo>
                      <a:pt x="5374863" y="3932713"/>
                    </a:moveTo>
                    <a:cubicBezTo>
                      <a:pt x="5365550" y="3932713"/>
                      <a:pt x="5348357" y="3926265"/>
                      <a:pt x="5335463" y="3918384"/>
                    </a:cubicBezTo>
                    <a:cubicBezTo>
                      <a:pt x="5306092" y="3900473"/>
                      <a:pt x="5293914" y="3861784"/>
                      <a:pt x="5307525" y="3828827"/>
                    </a:cubicBezTo>
                    <a:cubicBezTo>
                      <a:pt x="5335463" y="3762913"/>
                      <a:pt x="5425008" y="3767212"/>
                      <a:pt x="5447932" y="3835275"/>
                    </a:cubicBezTo>
                    <a:cubicBezTo>
                      <a:pt x="5462976" y="3881128"/>
                      <a:pt x="5424292" y="3932713"/>
                      <a:pt x="5374863" y="3932713"/>
                    </a:cubicBezTo>
                    <a:close/>
                    <a:moveTo>
                      <a:pt x="5666861" y="3796079"/>
                    </a:moveTo>
                    <a:cubicBezTo>
                      <a:pt x="5654593" y="3795541"/>
                      <a:pt x="5642415" y="3791063"/>
                      <a:pt x="5628804" y="3782466"/>
                    </a:cubicBezTo>
                    <a:cubicBezTo>
                      <a:pt x="5602299" y="3766704"/>
                      <a:pt x="5590121" y="3733031"/>
                      <a:pt x="5598717" y="3700074"/>
                    </a:cubicBezTo>
                    <a:cubicBezTo>
                      <a:pt x="5620924" y="3619114"/>
                      <a:pt x="5741273" y="3634160"/>
                      <a:pt x="5741273" y="3717985"/>
                    </a:cubicBezTo>
                    <a:cubicBezTo>
                      <a:pt x="5741273" y="3755241"/>
                      <a:pt x="5731961" y="3772436"/>
                      <a:pt x="5705455" y="3786049"/>
                    </a:cubicBezTo>
                    <a:cubicBezTo>
                      <a:pt x="5691486" y="3793213"/>
                      <a:pt x="5679129" y="3796616"/>
                      <a:pt x="5666861" y="3796079"/>
                    </a:cubicBezTo>
                    <a:close/>
                    <a:moveTo>
                      <a:pt x="5834165" y="3718230"/>
                    </a:moveTo>
                    <a:cubicBezTo>
                      <a:pt x="5809808" y="3718230"/>
                      <a:pt x="5800496" y="3713931"/>
                      <a:pt x="5783303" y="3696019"/>
                    </a:cubicBezTo>
                    <a:cubicBezTo>
                      <a:pt x="5753216" y="3663062"/>
                      <a:pt x="5753932" y="3625090"/>
                      <a:pt x="5786885" y="3592133"/>
                    </a:cubicBezTo>
                    <a:cubicBezTo>
                      <a:pt x="5801928" y="3577088"/>
                      <a:pt x="5818405" y="3567774"/>
                      <a:pt x="5829866" y="3567774"/>
                    </a:cubicBezTo>
                    <a:cubicBezTo>
                      <a:pt x="5854223" y="3567774"/>
                      <a:pt x="5853506" y="3562759"/>
                      <a:pt x="5826285" y="3534817"/>
                    </a:cubicBezTo>
                    <a:cubicBezTo>
                      <a:pt x="5794048" y="3501860"/>
                      <a:pt x="5794048" y="3461022"/>
                      <a:pt x="5826285" y="3429498"/>
                    </a:cubicBezTo>
                    <a:cubicBezTo>
                      <a:pt x="5843477" y="3411586"/>
                      <a:pt x="5854223" y="3406571"/>
                      <a:pt x="5877146" y="3406571"/>
                    </a:cubicBezTo>
                    <a:cubicBezTo>
                      <a:pt x="5941619" y="3406571"/>
                      <a:pt x="5975288" y="3485381"/>
                      <a:pt x="5930874" y="3531951"/>
                    </a:cubicBezTo>
                    <a:cubicBezTo>
                      <a:pt x="5920128" y="3542698"/>
                      <a:pt x="5900786" y="3554161"/>
                      <a:pt x="5887175" y="3557027"/>
                    </a:cubicBezTo>
                    <a:cubicBezTo>
                      <a:pt x="5873565" y="3559176"/>
                      <a:pt x="5862819" y="3562759"/>
                      <a:pt x="5862819" y="3564908"/>
                    </a:cubicBezTo>
                    <a:cubicBezTo>
                      <a:pt x="5862819" y="3566341"/>
                      <a:pt x="5872848" y="3577088"/>
                      <a:pt x="5885026" y="3587835"/>
                    </a:cubicBezTo>
                    <a:cubicBezTo>
                      <a:pt x="5900070" y="3601447"/>
                      <a:pt x="5907950" y="3615776"/>
                      <a:pt x="5910815" y="3637270"/>
                    </a:cubicBezTo>
                    <a:cubicBezTo>
                      <a:pt x="5914397" y="3665212"/>
                      <a:pt x="5912248" y="3670227"/>
                      <a:pt x="5889325" y="3693154"/>
                    </a:cubicBezTo>
                    <a:cubicBezTo>
                      <a:pt x="5868550" y="3713931"/>
                      <a:pt x="5859237" y="3718230"/>
                      <a:pt x="5834165" y="3718230"/>
                    </a:cubicBezTo>
                    <a:close/>
                    <a:moveTo>
                      <a:pt x="6050979" y="3631547"/>
                    </a:moveTo>
                    <a:cubicBezTo>
                      <a:pt x="6048113" y="3630831"/>
                      <a:pt x="6038084" y="3628682"/>
                      <a:pt x="6029488" y="3627249"/>
                    </a:cubicBezTo>
                    <a:cubicBezTo>
                      <a:pt x="6020891" y="3625816"/>
                      <a:pt x="6005131" y="3614352"/>
                      <a:pt x="5995102" y="3602889"/>
                    </a:cubicBezTo>
                    <a:cubicBezTo>
                      <a:pt x="5953553" y="3552737"/>
                      <a:pt x="5985790" y="3481808"/>
                      <a:pt x="6050262" y="3481808"/>
                    </a:cubicBezTo>
                    <a:cubicBezTo>
                      <a:pt x="6130495" y="3481808"/>
                      <a:pt x="6154135" y="3591426"/>
                      <a:pt x="6081066" y="3622233"/>
                    </a:cubicBezTo>
                    <a:cubicBezTo>
                      <a:pt x="6067455" y="3627965"/>
                      <a:pt x="6053844" y="3631547"/>
                      <a:pt x="6050979" y="3631547"/>
                    </a:cubicBezTo>
                    <a:close/>
                    <a:moveTo>
                      <a:pt x="6224789" y="3546589"/>
                    </a:moveTo>
                    <a:cubicBezTo>
                      <a:pt x="6213495" y="3545525"/>
                      <a:pt x="6202436" y="3541764"/>
                      <a:pt x="6192586" y="3534958"/>
                    </a:cubicBezTo>
                    <a:cubicBezTo>
                      <a:pt x="6183273" y="3528509"/>
                      <a:pt x="6171811" y="3512031"/>
                      <a:pt x="6166080" y="3499135"/>
                    </a:cubicBezTo>
                    <a:cubicBezTo>
                      <a:pt x="6146739" y="3452565"/>
                      <a:pt x="6184706" y="3395965"/>
                      <a:pt x="6234851" y="3395965"/>
                    </a:cubicBezTo>
                    <a:cubicBezTo>
                      <a:pt x="6282131" y="3395965"/>
                      <a:pt x="6320815" y="3448983"/>
                      <a:pt x="6306488" y="3492687"/>
                    </a:cubicBezTo>
                    <a:cubicBezTo>
                      <a:pt x="6294668" y="3528688"/>
                      <a:pt x="6258671" y="3549779"/>
                      <a:pt x="6224789" y="3546589"/>
                    </a:cubicBezTo>
                    <a:close/>
                    <a:moveTo>
                      <a:pt x="6413714" y="3446268"/>
                    </a:moveTo>
                    <a:cubicBezTo>
                      <a:pt x="6390074" y="3446268"/>
                      <a:pt x="6379328" y="3441970"/>
                      <a:pt x="6362852" y="3425491"/>
                    </a:cubicBezTo>
                    <a:cubicBezTo>
                      <a:pt x="6306259" y="3368891"/>
                      <a:pt x="6370732" y="3275035"/>
                      <a:pt x="6444517" y="3305843"/>
                    </a:cubicBezTo>
                    <a:cubicBezTo>
                      <a:pt x="6471023" y="3316590"/>
                      <a:pt x="6492514" y="3348114"/>
                      <a:pt x="6492514" y="3374623"/>
                    </a:cubicBezTo>
                    <a:cubicBezTo>
                      <a:pt x="6492514" y="3395400"/>
                      <a:pt x="6473172" y="3429790"/>
                      <a:pt x="6457412" y="3439104"/>
                    </a:cubicBezTo>
                    <a:cubicBezTo>
                      <a:pt x="6449532" y="3442686"/>
                      <a:pt x="6430190" y="3446268"/>
                      <a:pt x="6413714" y="3446268"/>
                    </a:cubicBezTo>
                    <a:close/>
                    <a:moveTo>
                      <a:pt x="6717801" y="3371781"/>
                    </a:moveTo>
                    <a:cubicBezTo>
                      <a:pt x="6700608" y="3374020"/>
                      <a:pt x="6683058" y="3371154"/>
                      <a:pt x="6669805" y="3362557"/>
                    </a:cubicBezTo>
                    <a:cubicBezTo>
                      <a:pt x="6659775" y="3356109"/>
                      <a:pt x="6647597" y="3343213"/>
                      <a:pt x="6643299" y="3333899"/>
                    </a:cubicBezTo>
                    <a:cubicBezTo>
                      <a:pt x="6608197" y="3256521"/>
                      <a:pt x="6696310" y="3189175"/>
                      <a:pt x="6758634" y="3245058"/>
                    </a:cubicBezTo>
                    <a:cubicBezTo>
                      <a:pt x="6778692" y="3262969"/>
                      <a:pt x="6782274" y="3270850"/>
                      <a:pt x="6782274" y="3298792"/>
                    </a:cubicBezTo>
                    <a:cubicBezTo>
                      <a:pt x="6782274" y="3324585"/>
                      <a:pt x="6777975" y="3335332"/>
                      <a:pt x="6763648" y="3350377"/>
                    </a:cubicBezTo>
                    <a:cubicBezTo>
                      <a:pt x="6751828" y="3362198"/>
                      <a:pt x="6734994" y="3369542"/>
                      <a:pt x="6717801" y="3371781"/>
                    </a:cubicBezTo>
                    <a:close/>
                    <a:moveTo>
                      <a:pt x="6896656" y="3310353"/>
                    </a:moveTo>
                    <a:cubicBezTo>
                      <a:pt x="6888059" y="3310353"/>
                      <a:pt x="6870150" y="3303189"/>
                      <a:pt x="6856539" y="3293875"/>
                    </a:cubicBezTo>
                    <a:cubicBezTo>
                      <a:pt x="6815707" y="3266649"/>
                      <a:pt x="6810692" y="3212915"/>
                      <a:pt x="6846510" y="3177092"/>
                    </a:cubicBezTo>
                    <a:cubicBezTo>
                      <a:pt x="6859405" y="3164196"/>
                      <a:pt x="6871583" y="3159897"/>
                      <a:pt x="6896656" y="3159897"/>
                    </a:cubicBezTo>
                    <a:cubicBezTo>
                      <a:pt x="6949667" y="3159897"/>
                      <a:pt x="6981903" y="3203601"/>
                      <a:pt x="6966859" y="3255186"/>
                    </a:cubicBezTo>
                    <a:cubicBezTo>
                      <a:pt x="6959696" y="3280262"/>
                      <a:pt x="6921729" y="3310353"/>
                      <a:pt x="6896656" y="3310353"/>
                    </a:cubicBezTo>
                    <a:close/>
                    <a:moveTo>
                      <a:pt x="7092337" y="3238190"/>
                    </a:moveTo>
                    <a:cubicBezTo>
                      <a:pt x="7077831" y="3237921"/>
                      <a:pt x="7062966" y="3235234"/>
                      <a:pt x="7052579" y="3230219"/>
                    </a:cubicBezTo>
                    <a:cubicBezTo>
                      <a:pt x="7044699" y="3226637"/>
                      <a:pt x="7031804" y="3212308"/>
                      <a:pt x="7024641" y="3199412"/>
                    </a:cubicBezTo>
                    <a:cubicBezTo>
                      <a:pt x="6996702" y="3147827"/>
                      <a:pt x="7042550" y="3081913"/>
                      <a:pt x="7100575" y="3091227"/>
                    </a:cubicBezTo>
                    <a:cubicBezTo>
                      <a:pt x="7132812" y="3096242"/>
                      <a:pt x="7165048" y="3130632"/>
                      <a:pt x="7165048" y="3160723"/>
                    </a:cubicBezTo>
                    <a:cubicBezTo>
                      <a:pt x="7165048" y="3187232"/>
                      <a:pt x="7147855" y="3221622"/>
                      <a:pt x="7129946" y="3231652"/>
                    </a:cubicBezTo>
                    <a:cubicBezTo>
                      <a:pt x="7120992" y="3236309"/>
                      <a:pt x="7106843" y="3238458"/>
                      <a:pt x="7092337" y="3238190"/>
                    </a:cubicBezTo>
                    <a:close/>
                    <a:moveTo>
                      <a:pt x="7279809" y="3184732"/>
                    </a:moveTo>
                    <a:cubicBezTo>
                      <a:pt x="7270882" y="3184258"/>
                      <a:pt x="7261602" y="3182119"/>
                      <a:pt x="7252200" y="3178000"/>
                    </a:cubicBezTo>
                    <a:cubicBezTo>
                      <a:pt x="7224262" y="3165820"/>
                      <a:pt x="7204920" y="3126415"/>
                      <a:pt x="7211367" y="3095607"/>
                    </a:cubicBezTo>
                    <a:cubicBezTo>
                      <a:pt x="7223546" y="3038291"/>
                      <a:pt x="7295898" y="3017514"/>
                      <a:pt x="7337447" y="3059068"/>
                    </a:cubicBezTo>
                    <a:cubicBezTo>
                      <a:pt x="7387592" y="3109847"/>
                      <a:pt x="7342305" y="3188053"/>
                      <a:pt x="7279809" y="3184732"/>
                    </a:cubicBezTo>
                    <a:close/>
                    <a:moveTo>
                      <a:pt x="7452920" y="3108967"/>
                    </a:moveTo>
                    <a:cubicBezTo>
                      <a:pt x="7440552" y="3107142"/>
                      <a:pt x="7428732" y="3102171"/>
                      <a:pt x="7418882" y="3093574"/>
                    </a:cubicBezTo>
                    <a:cubicBezTo>
                      <a:pt x="7404554" y="3082110"/>
                      <a:pt x="7398824" y="3068498"/>
                      <a:pt x="7395958" y="3044855"/>
                    </a:cubicBezTo>
                    <a:cubicBezTo>
                      <a:pt x="7393093" y="3017629"/>
                      <a:pt x="7395242" y="3009032"/>
                      <a:pt x="7411002" y="2990404"/>
                    </a:cubicBezTo>
                    <a:cubicBezTo>
                      <a:pt x="7434642" y="2962462"/>
                      <a:pt x="7463296" y="2955298"/>
                      <a:pt x="7496965" y="2969627"/>
                    </a:cubicBezTo>
                    <a:cubicBezTo>
                      <a:pt x="7527769" y="2982523"/>
                      <a:pt x="7547827" y="3020495"/>
                      <a:pt x="7540663" y="3053452"/>
                    </a:cubicBezTo>
                    <a:cubicBezTo>
                      <a:pt x="7532067" y="3091604"/>
                      <a:pt x="7490026" y="3114441"/>
                      <a:pt x="7452920" y="3108967"/>
                    </a:cubicBezTo>
                    <a:close/>
                    <a:moveTo>
                      <a:pt x="7742582" y="2995663"/>
                    </a:moveTo>
                    <a:cubicBezTo>
                      <a:pt x="7728983" y="2993849"/>
                      <a:pt x="7715282" y="2988073"/>
                      <a:pt x="7702925" y="2977684"/>
                    </a:cubicBezTo>
                    <a:cubicBezTo>
                      <a:pt x="7675703" y="2954758"/>
                      <a:pt x="7668539" y="2926099"/>
                      <a:pt x="7682866" y="2893142"/>
                    </a:cubicBezTo>
                    <a:cubicBezTo>
                      <a:pt x="7715103" y="2815765"/>
                      <a:pt x="7822557" y="2838692"/>
                      <a:pt x="7823274" y="2922517"/>
                    </a:cubicBezTo>
                    <a:cubicBezTo>
                      <a:pt x="7823274" y="2970878"/>
                      <a:pt x="7783381" y="3001103"/>
                      <a:pt x="7742582" y="2995663"/>
                    </a:cubicBezTo>
                    <a:close/>
                    <a:moveTo>
                      <a:pt x="6547875" y="3317772"/>
                    </a:moveTo>
                    <a:cubicBezTo>
                      <a:pt x="6531041" y="3319473"/>
                      <a:pt x="6513848" y="3315712"/>
                      <a:pt x="6500237" y="3306040"/>
                    </a:cubicBezTo>
                    <a:cubicBezTo>
                      <a:pt x="6454390" y="3273800"/>
                      <a:pt x="6458688" y="3203587"/>
                      <a:pt x="6508117" y="3179227"/>
                    </a:cubicBezTo>
                    <a:cubicBezTo>
                      <a:pt x="6561128" y="3153435"/>
                      <a:pt x="6614139" y="3185675"/>
                      <a:pt x="6614139" y="3243708"/>
                    </a:cubicBezTo>
                    <a:cubicBezTo>
                      <a:pt x="6614139" y="3269501"/>
                      <a:pt x="6609841" y="3279531"/>
                      <a:pt x="6593364" y="3296726"/>
                    </a:cubicBezTo>
                    <a:cubicBezTo>
                      <a:pt x="6581186" y="3308906"/>
                      <a:pt x="6564710" y="3316070"/>
                      <a:pt x="6547875" y="3317772"/>
                    </a:cubicBezTo>
                    <a:close/>
                    <a:moveTo>
                      <a:pt x="6742217" y="3178994"/>
                    </a:moveTo>
                    <a:cubicBezTo>
                      <a:pt x="6726009" y="3181233"/>
                      <a:pt x="6709175" y="3176934"/>
                      <a:pt x="6692698" y="3165829"/>
                    </a:cubicBezTo>
                    <a:cubicBezTo>
                      <a:pt x="6631091" y="3124274"/>
                      <a:pt x="6656880" y="3031135"/>
                      <a:pt x="6729949" y="3031135"/>
                    </a:cubicBezTo>
                    <a:cubicBezTo>
                      <a:pt x="6765767" y="3031135"/>
                      <a:pt x="6782960" y="3040449"/>
                      <a:pt x="6796571" y="3066958"/>
                    </a:cubicBezTo>
                    <a:cubicBezTo>
                      <a:pt x="6813047" y="3099198"/>
                      <a:pt x="6810182" y="3127857"/>
                      <a:pt x="6787975" y="3152933"/>
                    </a:cubicBezTo>
                    <a:cubicBezTo>
                      <a:pt x="6774006" y="3167978"/>
                      <a:pt x="6758425" y="3176755"/>
                      <a:pt x="6742217" y="3178994"/>
                    </a:cubicBezTo>
                    <a:close/>
                    <a:moveTo>
                      <a:pt x="6936857" y="3113635"/>
                    </a:moveTo>
                    <a:cubicBezTo>
                      <a:pt x="6927795" y="3113044"/>
                      <a:pt x="6918359" y="3110761"/>
                      <a:pt x="6908778" y="3106462"/>
                    </a:cubicBezTo>
                    <a:cubicBezTo>
                      <a:pt x="6880839" y="3094283"/>
                      <a:pt x="6861498" y="3054161"/>
                      <a:pt x="6867945" y="3023354"/>
                    </a:cubicBezTo>
                    <a:cubicBezTo>
                      <a:pt x="6880123" y="2968903"/>
                      <a:pt x="6953908" y="2948126"/>
                      <a:pt x="6994025" y="2987531"/>
                    </a:cubicBezTo>
                    <a:cubicBezTo>
                      <a:pt x="7045424" y="3038936"/>
                      <a:pt x="7000293" y="3117769"/>
                      <a:pt x="6936857" y="3113635"/>
                    </a:cubicBezTo>
                    <a:close/>
                    <a:moveTo>
                      <a:pt x="7143112" y="3038137"/>
                    </a:moveTo>
                    <a:cubicBezTo>
                      <a:pt x="7126121" y="3038338"/>
                      <a:pt x="7108211" y="3032248"/>
                      <a:pt x="7091914" y="3017740"/>
                    </a:cubicBezTo>
                    <a:cubicBezTo>
                      <a:pt x="7071856" y="2999829"/>
                      <a:pt x="7068274" y="2991948"/>
                      <a:pt x="7068274" y="2963290"/>
                    </a:cubicBezTo>
                    <a:cubicBezTo>
                      <a:pt x="7068274" y="2934632"/>
                      <a:pt x="7071856" y="2926751"/>
                      <a:pt x="7091914" y="2908839"/>
                    </a:cubicBezTo>
                    <a:cubicBezTo>
                      <a:pt x="7128449" y="2876599"/>
                      <a:pt x="7179311" y="2883047"/>
                      <a:pt x="7202951" y="2923885"/>
                    </a:cubicBezTo>
                    <a:cubicBezTo>
                      <a:pt x="7236799" y="2980306"/>
                      <a:pt x="7194085" y="3037532"/>
                      <a:pt x="7143112" y="3038137"/>
                    </a:cubicBezTo>
                    <a:close/>
                    <a:moveTo>
                      <a:pt x="7324625" y="2980024"/>
                    </a:moveTo>
                    <a:cubicBezTo>
                      <a:pt x="7315661" y="2979913"/>
                      <a:pt x="7306236" y="2978066"/>
                      <a:pt x="7296565" y="2974126"/>
                    </a:cubicBezTo>
                    <a:cubicBezTo>
                      <a:pt x="7270775" y="2964096"/>
                      <a:pt x="7250717" y="2931855"/>
                      <a:pt x="7250717" y="2901048"/>
                    </a:cubicBezTo>
                    <a:cubicBezTo>
                      <a:pt x="7250717" y="2838716"/>
                      <a:pt x="7323070" y="2807908"/>
                      <a:pt x="7371783" y="2849463"/>
                    </a:cubicBezTo>
                    <a:cubicBezTo>
                      <a:pt x="7427569" y="2896480"/>
                      <a:pt x="7387375" y="2980798"/>
                      <a:pt x="7324625" y="2980024"/>
                    </a:cubicBezTo>
                    <a:close/>
                    <a:moveTo>
                      <a:pt x="7549153" y="2939172"/>
                    </a:moveTo>
                    <a:cubicBezTo>
                      <a:pt x="7531603" y="2938724"/>
                      <a:pt x="7514410" y="2931560"/>
                      <a:pt x="7500441" y="2917589"/>
                    </a:cubicBezTo>
                    <a:cubicBezTo>
                      <a:pt x="7472502" y="2889647"/>
                      <a:pt x="7471786" y="2848809"/>
                      <a:pt x="7497575" y="2818001"/>
                    </a:cubicBezTo>
                    <a:cubicBezTo>
                      <a:pt x="7533393" y="2775014"/>
                      <a:pt x="7599299" y="2784328"/>
                      <a:pt x="7620073" y="2835196"/>
                    </a:cubicBezTo>
                    <a:cubicBezTo>
                      <a:pt x="7634400" y="2868870"/>
                      <a:pt x="7627953" y="2897528"/>
                      <a:pt x="7600015" y="2920455"/>
                    </a:cubicBezTo>
                    <a:cubicBezTo>
                      <a:pt x="7584613" y="2933351"/>
                      <a:pt x="7566704" y="2939620"/>
                      <a:pt x="7549153" y="2939172"/>
                    </a:cubicBezTo>
                    <a:close/>
                    <a:moveTo>
                      <a:pt x="7754058" y="2816130"/>
                    </a:moveTo>
                    <a:cubicBezTo>
                      <a:pt x="7739283" y="2818011"/>
                      <a:pt x="7724061" y="2814966"/>
                      <a:pt x="7709375" y="2806727"/>
                    </a:cubicBezTo>
                    <a:cubicBezTo>
                      <a:pt x="7687885" y="2795263"/>
                      <a:pt x="7673557" y="2769471"/>
                      <a:pt x="7672841" y="2742962"/>
                    </a:cubicBezTo>
                    <a:cubicBezTo>
                      <a:pt x="7672125" y="2676332"/>
                      <a:pt x="7745910" y="2642658"/>
                      <a:pt x="7796055" y="2687079"/>
                    </a:cubicBezTo>
                    <a:cubicBezTo>
                      <a:pt x="7816114" y="2704990"/>
                      <a:pt x="7819695" y="2712871"/>
                      <a:pt x="7819695" y="2741529"/>
                    </a:cubicBezTo>
                    <a:cubicBezTo>
                      <a:pt x="7819695" y="2770187"/>
                      <a:pt x="7816114" y="2778068"/>
                      <a:pt x="7796055" y="2795980"/>
                    </a:cubicBezTo>
                    <a:cubicBezTo>
                      <a:pt x="7783161" y="2807443"/>
                      <a:pt x="7768833" y="2814249"/>
                      <a:pt x="7754058" y="2816130"/>
                    </a:cubicBezTo>
                    <a:close/>
                    <a:moveTo>
                      <a:pt x="6059564" y="3431964"/>
                    </a:moveTo>
                    <a:cubicBezTo>
                      <a:pt x="6038789" y="3431964"/>
                      <a:pt x="6027327" y="3426233"/>
                      <a:pt x="6008702" y="3407605"/>
                    </a:cubicBezTo>
                    <a:cubicBezTo>
                      <a:pt x="5990076" y="3388977"/>
                      <a:pt x="5984345" y="3377514"/>
                      <a:pt x="5984345" y="3356736"/>
                    </a:cubicBezTo>
                    <a:cubicBezTo>
                      <a:pt x="5984345" y="3319481"/>
                      <a:pt x="6022313" y="3281508"/>
                      <a:pt x="6059564" y="3281508"/>
                    </a:cubicBezTo>
                    <a:cubicBezTo>
                      <a:pt x="6096815" y="3281508"/>
                      <a:pt x="6134782" y="3319481"/>
                      <a:pt x="6134782" y="3356736"/>
                    </a:cubicBezTo>
                    <a:cubicBezTo>
                      <a:pt x="6134782" y="3393992"/>
                      <a:pt x="6096815" y="3431964"/>
                      <a:pt x="6059564" y="3431964"/>
                    </a:cubicBezTo>
                    <a:close/>
                    <a:moveTo>
                      <a:pt x="6243534" y="3371994"/>
                    </a:moveTo>
                    <a:cubicBezTo>
                      <a:pt x="6231714" y="3373752"/>
                      <a:pt x="6219805" y="3372767"/>
                      <a:pt x="6209059" y="3368289"/>
                    </a:cubicBezTo>
                    <a:cubicBezTo>
                      <a:pt x="6186135" y="3358258"/>
                      <a:pt x="6163211" y="3325301"/>
                      <a:pt x="6163211" y="3301658"/>
                    </a:cubicBezTo>
                    <a:cubicBezTo>
                      <a:pt x="6163211" y="3242192"/>
                      <a:pt x="6219088" y="3207802"/>
                      <a:pt x="6274248" y="3232878"/>
                    </a:cubicBezTo>
                    <a:cubicBezTo>
                      <a:pt x="6297171" y="3242909"/>
                      <a:pt x="6313648" y="3273000"/>
                      <a:pt x="6313648" y="3302375"/>
                    </a:cubicBezTo>
                    <a:cubicBezTo>
                      <a:pt x="6313648" y="3336765"/>
                      <a:pt x="6278994" y="3366721"/>
                      <a:pt x="6243534" y="3371994"/>
                    </a:cubicBezTo>
                    <a:close/>
                    <a:moveTo>
                      <a:pt x="6339667" y="3231920"/>
                    </a:moveTo>
                    <a:cubicBezTo>
                      <a:pt x="6326538" y="3230499"/>
                      <a:pt x="6313688" y="3225394"/>
                      <a:pt x="6302763" y="3215901"/>
                    </a:cubicBezTo>
                    <a:cubicBezTo>
                      <a:pt x="6264796" y="3182227"/>
                      <a:pt x="6267662" y="3119896"/>
                      <a:pt x="6308494" y="3095536"/>
                    </a:cubicBezTo>
                    <a:cubicBezTo>
                      <a:pt x="6364371" y="3061146"/>
                      <a:pt x="6420963" y="3096253"/>
                      <a:pt x="6420963" y="3164316"/>
                    </a:cubicBezTo>
                    <a:cubicBezTo>
                      <a:pt x="6420963" y="3207304"/>
                      <a:pt x="6379056" y="3236186"/>
                      <a:pt x="6339667" y="3231920"/>
                    </a:cubicBezTo>
                    <a:close/>
                    <a:moveTo>
                      <a:pt x="6511271" y="3136103"/>
                    </a:moveTo>
                    <a:cubicBezTo>
                      <a:pt x="6501018" y="3134278"/>
                      <a:pt x="6491481" y="3130428"/>
                      <a:pt x="6483780" y="3124338"/>
                    </a:cubicBezTo>
                    <a:cubicBezTo>
                      <a:pt x="6446529" y="3094963"/>
                      <a:pt x="6441515" y="3052692"/>
                      <a:pt x="6470886" y="3014720"/>
                    </a:cubicBezTo>
                    <a:cubicBezTo>
                      <a:pt x="6498824" y="2979614"/>
                      <a:pt x="6564013" y="2982480"/>
                      <a:pt x="6589086" y="3021168"/>
                    </a:cubicBezTo>
                    <a:cubicBezTo>
                      <a:pt x="6601264" y="3040513"/>
                      <a:pt x="6603413" y="3082784"/>
                      <a:pt x="6592667" y="3103561"/>
                    </a:cubicBezTo>
                    <a:cubicBezTo>
                      <a:pt x="6579235" y="3128816"/>
                      <a:pt x="6542030" y="3141577"/>
                      <a:pt x="6511271" y="3136103"/>
                    </a:cubicBezTo>
                    <a:close/>
                    <a:moveTo>
                      <a:pt x="6642936" y="3001855"/>
                    </a:moveTo>
                    <a:cubicBezTo>
                      <a:pt x="6629772" y="3001855"/>
                      <a:pt x="6616520" y="2997377"/>
                      <a:pt x="6601834" y="2988421"/>
                    </a:cubicBezTo>
                    <a:cubicBezTo>
                      <a:pt x="6557420" y="2961912"/>
                      <a:pt x="6558136" y="2892416"/>
                      <a:pt x="6602550" y="2862325"/>
                    </a:cubicBezTo>
                    <a:cubicBezTo>
                      <a:pt x="6626190" y="2847279"/>
                      <a:pt x="6674187" y="2852295"/>
                      <a:pt x="6694245" y="2871639"/>
                    </a:cubicBezTo>
                    <a:cubicBezTo>
                      <a:pt x="6727198" y="2905312"/>
                      <a:pt x="6722183" y="2965495"/>
                      <a:pt x="6683500" y="2988421"/>
                    </a:cubicBezTo>
                    <a:cubicBezTo>
                      <a:pt x="6669173" y="2997377"/>
                      <a:pt x="6656099" y="3001855"/>
                      <a:pt x="6642936" y="3001855"/>
                    </a:cubicBezTo>
                    <a:close/>
                    <a:moveTo>
                      <a:pt x="6814647" y="2980394"/>
                    </a:moveTo>
                    <a:cubicBezTo>
                      <a:pt x="6801483" y="2980394"/>
                      <a:pt x="6788231" y="2975916"/>
                      <a:pt x="6773545" y="2966961"/>
                    </a:cubicBezTo>
                    <a:cubicBezTo>
                      <a:pt x="6711222" y="2928989"/>
                      <a:pt x="6741309" y="2830834"/>
                      <a:pt x="6815811" y="2830834"/>
                    </a:cubicBezTo>
                    <a:cubicBezTo>
                      <a:pt x="6886731" y="2830834"/>
                      <a:pt x="6915385" y="2930422"/>
                      <a:pt x="6855211" y="2966961"/>
                    </a:cubicBezTo>
                    <a:cubicBezTo>
                      <a:pt x="6840884" y="2975916"/>
                      <a:pt x="6827810" y="2980394"/>
                      <a:pt x="6814647" y="2980394"/>
                    </a:cubicBezTo>
                    <a:close/>
                    <a:moveTo>
                      <a:pt x="7015318" y="2914883"/>
                    </a:moveTo>
                    <a:cubicBezTo>
                      <a:pt x="7000700" y="2916417"/>
                      <a:pt x="6985164" y="2913685"/>
                      <a:pt x="6970299" y="2905446"/>
                    </a:cubicBezTo>
                    <a:cubicBezTo>
                      <a:pt x="6944510" y="2891833"/>
                      <a:pt x="6935914" y="2874638"/>
                      <a:pt x="6935914" y="2838099"/>
                    </a:cubicBezTo>
                    <a:cubicBezTo>
                      <a:pt x="6935914" y="2753557"/>
                      <a:pt x="7052681" y="2739228"/>
                      <a:pt x="7079186" y="2819471"/>
                    </a:cubicBezTo>
                    <a:cubicBezTo>
                      <a:pt x="7094767" y="2867295"/>
                      <a:pt x="7059173" y="2910282"/>
                      <a:pt x="7015318" y="2914883"/>
                    </a:cubicBezTo>
                    <a:close/>
                    <a:moveTo>
                      <a:pt x="7190352" y="2808799"/>
                    </a:moveTo>
                    <a:cubicBezTo>
                      <a:pt x="7182293" y="2808172"/>
                      <a:pt x="7173518" y="2804948"/>
                      <a:pt x="7159190" y="2798858"/>
                    </a:cubicBezTo>
                    <a:cubicBezTo>
                      <a:pt x="7131252" y="2786678"/>
                      <a:pt x="7111910" y="2747273"/>
                      <a:pt x="7118357" y="2715749"/>
                    </a:cubicBezTo>
                    <a:cubicBezTo>
                      <a:pt x="7125521" y="2684941"/>
                      <a:pt x="7159906" y="2659149"/>
                      <a:pt x="7195008" y="2659149"/>
                    </a:cubicBezTo>
                    <a:cubicBezTo>
                      <a:pt x="7275241" y="2659149"/>
                      <a:pt x="7293866" y="2773782"/>
                      <a:pt x="7217215" y="2803157"/>
                    </a:cubicBezTo>
                    <a:cubicBezTo>
                      <a:pt x="7205754" y="2807455"/>
                      <a:pt x="7198411" y="2809426"/>
                      <a:pt x="7190352" y="2808799"/>
                    </a:cubicBezTo>
                    <a:close/>
                    <a:moveTo>
                      <a:pt x="7386750" y="2803254"/>
                    </a:moveTo>
                    <a:cubicBezTo>
                      <a:pt x="7369378" y="2803522"/>
                      <a:pt x="7351648" y="2796357"/>
                      <a:pt x="7335172" y="2781670"/>
                    </a:cubicBezTo>
                    <a:cubicBezTo>
                      <a:pt x="7315114" y="2763759"/>
                      <a:pt x="7311532" y="2755878"/>
                      <a:pt x="7311532" y="2727936"/>
                    </a:cubicBezTo>
                    <a:cubicBezTo>
                      <a:pt x="7311532" y="2682083"/>
                      <a:pt x="7338037" y="2655574"/>
                      <a:pt x="7383884" y="2655574"/>
                    </a:cubicBezTo>
                    <a:cubicBezTo>
                      <a:pt x="7411823" y="2655574"/>
                      <a:pt x="7419703" y="2659156"/>
                      <a:pt x="7437612" y="2679217"/>
                    </a:cubicBezTo>
                    <a:cubicBezTo>
                      <a:pt x="7466983" y="2712174"/>
                      <a:pt x="7466266" y="2750146"/>
                      <a:pt x="7436179" y="2780237"/>
                    </a:cubicBezTo>
                    <a:cubicBezTo>
                      <a:pt x="7421135" y="2795283"/>
                      <a:pt x="7404122" y="2802985"/>
                      <a:pt x="7386750" y="2803254"/>
                    </a:cubicBezTo>
                    <a:close/>
                    <a:moveTo>
                      <a:pt x="7572480" y="2735719"/>
                    </a:moveTo>
                    <a:cubicBezTo>
                      <a:pt x="7560055" y="2736502"/>
                      <a:pt x="7547340" y="2733950"/>
                      <a:pt x="7535520" y="2727323"/>
                    </a:cubicBezTo>
                    <a:cubicBezTo>
                      <a:pt x="7488957" y="2701531"/>
                      <a:pt x="7483226" y="2639916"/>
                      <a:pt x="7523342" y="2606242"/>
                    </a:cubicBezTo>
                    <a:cubicBezTo>
                      <a:pt x="7572771" y="2564688"/>
                      <a:pt x="7644407" y="2595495"/>
                      <a:pt x="7644407" y="2658543"/>
                    </a:cubicBezTo>
                    <a:cubicBezTo>
                      <a:pt x="7644407" y="2700993"/>
                      <a:pt x="7609753" y="2733368"/>
                      <a:pt x="7572480" y="2735719"/>
                    </a:cubicBezTo>
                    <a:close/>
                    <a:moveTo>
                      <a:pt x="5007445" y="3861893"/>
                    </a:moveTo>
                    <a:cubicBezTo>
                      <a:pt x="4991170" y="3861131"/>
                      <a:pt x="4974694" y="3854549"/>
                      <a:pt x="4960546" y="3840399"/>
                    </a:cubicBezTo>
                    <a:cubicBezTo>
                      <a:pt x="4944069" y="3823921"/>
                      <a:pt x="4939771" y="3813174"/>
                      <a:pt x="4939771" y="3789531"/>
                    </a:cubicBezTo>
                    <a:cubicBezTo>
                      <a:pt x="4939771" y="3773053"/>
                      <a:pt x="4943353" y="3753708"/>
                      <a:pt x="4946935" y="3745827"/>
                    </a:cubicBezTo>
                    <a:cubicBezTo>
                      <a:pt x="4956247" y="3730065"/>
                      <a:pt x="4990633" y="3710721"/>
                      <a:pt x="5011407" y="3710721"/>
                    </a:cubicBezTo>
                    <a:cubicBezTo>
                      <a:pt x="5037913" y="3710721"/>
                      <a:pt x="5069433" y="3732215"/>
                      <a:pt x="5080178" y="3758723"/>
                    </a:cubicBezTo>
                    <a:cubicBezTo>
                      <a:pt x="5103281" y="3814069"/>
                      <a:pt x="5056270" y="3864176"/>
                      <a:pt x="5007445" y="3861893"/>
                    </a:cubicBezTo>
                    <a:close/>
                    <a:moveTo>
                      <a:pt x="5484100" y="3772537"/>
                    </a:moveTo>
                    <a:cubicBezTo>
                      <a:pt x="5476791" y="3771798"/>
                      <a:pt x="5470344" y="3770142"/>
                      <a:pt x="5465687" y="3767455"/>
                    </a:cubicBezTo>
                    <a:cubicBezTo>
                      <a:pt x="5439898" y="3752409"/>
                      <a:pt x="5426287" y="3729483"/>
                      <a:pt x="5426287" y="3698675"/>
                    </a:cubicBezTo>
                    <a:cubicBezTo>
                      <a:pt x="5426287" y="3657837"/>
                      <a:pt x="5448494" y="3632761"/>
                      <a:pt x="5488611" y="3627029"/>
                    </a:cubicBezTo>
                    <a:cubicBezTo>
                      <a:pt x="5526578" y="3622014"/>
                      <a:pt x="5552367" y="3637060"/>
                      <a:pt x="5566694" y="3672883"/>
                    </a:cubicBezTo>
                    <a:cubicBezTo>
                      <a:pt x="5578873" y="3701541"/>
                      <a:pt x="5571709" y="3736647"/>
                      <a:pt x="5548069" y="3757424"/>
                    </a:cubicBezTo>
                    <a:cubicBezTo>
                      <a:pt x="5535712" y="3768708"/>
                      <a:pt x="5506028" y="3774754"/>
                      <a:pt x="5484100" y="3772537"/>
                    </a:cubicBezTo>
                    <a:close/>
                    <a:moveTo>
                      <a:pt x="5281945" y="3752560"/>
                    </a:moveTo>
                    <a:cubicBezTo>
                      <a:pt x="5269297" y="3749661"/>
                      <a:pt x="5257118" y="3743302"/>
                      <a:pt x="5246731" y="3733093"/>
                    </a:cubicBezTo>
                    <a:cubicBezTo>
                      <a:pt x="5189422" y="3675060"/>
                      <a:pt x="5254611" y="3581921"/>
                      <a:pt x="5330546" y="3614162"/>
                    </a:cubicBezTo>
                    <a:cubicBezTo>
                      <a:pt x="5359916" y="3626341"/>
                      <a:pt x="5379975" y="3665746"/>
                      <a:pt x="5372811" y="3695838"/>
                    </a:cubicBezTo>
                    <a:cubicBezTo>
                      <a:pt x="5362066" y="3738825"/>
                      <a:pt x="5319890" y="3761259"/>
                      <a:pt x="5281945" y="3752560"/>
                    </a:cubicBezTo>
                    <a:close/>
                    <a:moveTo>
                      <a:pt x="2456131" y="4103772"/>
                    </a:moveTo>
                    <a:cubicBezTo>
                      <a:pt x="2446998" y="4103682"/>
                      <a:pt x="2438222" y="4100100"/>
                      <a:pt x="2424970" y="4092935"/>
                    </a:cubicBezTo>
                    <a:cubicBezTo>
                      <a:pt x="2388435" y="4074308"/>
                      <a:pt x="2374108" y="4036335"/>
                      <a:pt x="2388435" y="4000513"/>
                    </a:cubicBezTo>
                    <a:cubicBezTo>
                      <a:pt x="2401330" y="3970421"/>
                      <a:pt x="2425686" y="3953943"/>
                      <a:pt x="2457206" y="3953943"/>
                    </a:cubicBezTo>
                    <a:cubicBezTo>
                      <a:pt x="2536006" y="3953943"/>
                      <a:pt x="2560362" y="4059978"/>
                      <a:pt x="2489442" y="4093652"/>
                    </a:cubicBezTo>
                    <a:cubicBezTo>
                      <a:pt x="2474756" y="4100458"/>
                      <a:pt x="2465265" y="4103862"/>
                      <a:pt x="2456131" y="4103772"/>
                    </a:cubicBezTo>
                    <a:close/>
                    <a:moveTo>
                      <a:pt x="1661398" y="4152380"/>
                    </a:moveTo>
                    <a:cubicBezTo>
                      <a:pt x="1648649" y="4149637"/>
                      <a:pt x="1636515" y="4143547"/>
                      <a:pt x="1626486" y="4133696"/>
                    </a:cubicBezTo>
                    <a:cubicBezTo>
                      <a:pt x="1580639" y="4087843"/>
                      <a:pt x="1613592" y="4004018"/>
                      <a:pt x="1677348" y="4004018"/>
                    </a:cubicBezTo>
                    <a:cubicBezTo>
                      <a:pt x="1721763" y="4004018"/>
                      <a:pt x="1761879" y="4054170"/>
                      <a:pt x="1752566" y="4097874"/>
                    </a:cubicBezTo>
                    <a:cubicBezTo>
                      <a:pt x="1743432" y="4138711"/>
                      <a:pt x="1699645" y="4160608"/>
                      <a:pt x="1661398" y="4152380"/>
                    </a:cubicBezTo>
                    <a:close/>
                    <a:moveTo>
                      <a:pt x="407045" y="4649141"/>
                    </a:moveTo>
                    <a:cubicBezTo>
                      <a:pt x="390031" y="4648962"/>
                      <a:pt x="373017" y="4640186"/>
                      <a:pt x="355825" y="4622991"/>
                    </a:cubicBezTo>
                    <a:cubicBezTo>
                      <a:pt x="332901" y="4600064"/>
                      <a:pt x="330752" y="4595049"/>
                      <a:pt x="334334" y="4567107"/>
                    </a:cubicBezTo>
                    <a:cubicBezTo>
                      <a:pt x="345079" y="4490446"/>
                      <a:pt x="436774" y="4472535"/>
                      <a:pt x="471876" y="4540598"/>
                    </a:cubicBezTo>
                    <a:cubicBezTo>
                      <a:pt x="489068" y="4573555"/>
                      <a:pt x="485487" y="4596482"/>
                      <a:pt x="458265" y="4623707"/>
                    </a:cubicBezTo>
                    <a:cubicBezTo>
                      <a:pt x="441072" y="4640902"/>
                      <a:pt x="424058" y="4649320"/>
                      <a:pt x="407045" y="4649141"/>
                    </a:cubicBezTo>
                    <a:close/>
                    <a:moveTo>
                      <a:pt x="538109" y="4569930"/>
                    </a:moveTo>
                    <a:cubicBezTo>
                      <a:pt x="527380" y="4569930"/>
                      <a:pt x="518114" y="4563425"/>
                      <a:pt x="506410" y="4547815"/>
                    </a:cubicBezTo>
                    <a:cubicBezTo>
                      <a:pt x="486902" y="4521799"/>
                      <a:pt x="484952" y="4499034"/>
                      <a:pt x="499582" y="4467164"/>
                    </a:cubicBezTo>
                    <a:cubicBezTo>
                      <a:pt x="523479" y="4414480"/>
                      <a:pt x="581026" y="4429439"/>
                      <a:pt x="590292" y="4490579"/>
                    </a:cubicBezTo>
                    <a:cubicBezTo>
                      <a:pt x="596633" y="4533506"/>
                      <a:pt x="572736" y="4569930"/>
                      <a:pt x="538109" y="4569930"/>
                    </a:cubicBezTo>
                    <a:close/>
                    <a:moveTo>
                      <a:pt x="733802" y="4473056"/>
                    </a:moveTo>
                    <a:cubicBezTo>
                      <a:pt x="724942" y="4472602"/>
                      <a:pt x="715742" y="4470475"/>
                      <a:pt x="706429" y="4466355"/>
                    </a:cubicBezTo>
                    <a:cubicBezTo>
                      <a:pt x="669178" y="4449877"/>
                      <a:pt x="651269" y="4401874"/>
                      <a:pt x="669178" y="4366768"/>
                    </a:cubicBezTo>
                    <a:cubicBezTo>
                      <a:pt x="682789" y="4339543"/>
                      <a:pt x="705713" y="4325930"/>
                      <a:pt x="738665" y="4325930"/>
                    </a:cubicBezTo>
                    <a:cubicBezTo>
                      <a:pt x="763738" y="4325930"/>
                      <a:pt x="773767" y="4330229"/>
                      <a:pt x="790960" y="4346707"/>
                    </a:cubicBezTo>
                    <a:cubicBezTo>
                      <a:pt x="841105" y="4397486"/>
                      <a:pt x="795818" y="4476240"/>
                      <a:pt x="733802" y="4473056"/>
                    </a:cubicBezTo>
                    <a:close/>
                    <a:moveTo>
                      <a:pt x="888190" y="4326694"/>
                    </a:moveTo>
                    <a:cubicBezTo>
                      <a:pt x="870639" y="4326157"/>
                      <a:pt x="853446" y="4318992"/>
                      <a:pt x="839477" y="4305380"/>
                    </a:cubicBezTo>
                    <a:cubicBezTo>
                      <a:pt x="800077" y="4265974"/>
                      <a:pt x="815837" y="4197911"/>
                      <a:pt x="868132" y="4182149"/>
                    </a:cubicBezTo>
                    <a:cubicBezTo>
                      <a:pt x="946216" y="4158506"/>
                      <a:pt x="1001376" y="4255944"/>
                      <a:pt x="939052" y="4308245"/>
                    </a:cubicBezTo>
                    <a:cubicBezTo>
                      <a:pt x="923650" y="4321141"/>
                      <a:pt x="905741" y="4327231"/>
                      <a:pt x="888190" y="4326694"/>
                    </a:cubicBezTo>
                    <a:close/>
                    <a:moveTo>
                      <a:pt x="1133517" y="4237988"/>
                    </a:moveTo>
                    <a:cubicBezTo>
                      <a:pt x="1116772" y="4238883"/>
                      <a:pt x="1099221" y="4235301"/>
                      <a:pt x="1085610" y="4226704"/>
                    </a:cubicBezTo>
                    <a:cubicBezTo>
                      <a:pt x="1061970" y="4211658"/>
                      <a:pt x="1052658" y="4192314"/>
                      <a:pt x="1053374" y="4159357"/>
                    </a:cubicBezTo>
                    <a:cubicBezTo>
                      <a:pt x="1054807" y="4115653"/>
                      <a:pt x="1097072" y="4084129"/>
                      <a:pt x="1142920" y="4092726"/>
                    </a:cubicBezTo>
                    <a:cubicBezTo>
                      <a:pt x="1201661" y="4103473"/>
                      <a:pt x="1221719" y="4181567"/>
                      <a:pt x="1176589" y="4222405"/>
                    </a:cubicBezTo>
                    <a:cubicBezTo>
                      <a:pt x="1166201" y="4231719"/>
                      <a:pt x="1150262" y="4237092"/>
                      <a:pt x="1133517" y="4237988"/>
                    </a:cubicBezTo>
                    <a:close/>
                    <a:moveTo>
                      <a:pt x="1329634" y="4183087"/>
                    </a:moveTo>
                    <a:cubicBezTo>
                      <a:pt x="1313874" y="4183087"/>
                      <a:pt x="1294532" y="4177355"/>
                      <a:pt x="1286652" y="4170191"/>
                    </a:cubicBezTo>
                    <a:cubicBezTo>
                      <a:pt x="1212867" y="4110725"/>
                      <a:pt x="1288085" y="3996808"/>
                      <a:pt x="1368318" y="4046960"/>
                    </a:cubicBezTo>
                    <a:cubicBezTo>
                      <a:pt x="1412016" y="4074185"/>
                      <a:pt x="1417747" y="4122188"/>
                      <a:pt x="1381212" y="4158727"/>
                    </a:cubicBezTo>
                    <a:cubicBezTo>
                      <a:pt x="1361870" y="4178072"/>
                      <a:pt x="1351125" y="4183087"/>
                      <a:pt x="1329634" y="4183087"/>
                    </a:cubicBezTo>
                    <a:close/>
                    <a:moveTo>
                      <a:pt x="1514223" y="4061474"/>
                    </a:moveTo>
                    <a:cubicBezTo>
                      <a:pt x="1489151" y="4061474"/>
                      <a:pt x="1479122" y="4057176"/>
                      <a:pt x="1461929" y="4040697"/>
                    </a:cubicBezTo>
                    <a:cubicBezTo>
                      <a:pt x="1422529" y="4001292"/>
                      <a:pt x="1439722" y="3936095"/>
                      <a:pt x="1494165" y="3918183"/>
                    </a:cubicBezTo>
                    <a:cubicBezTo>
                      <a:pt x="1557205" y="3897406"/>
                      <a:pt x="1616663" y="3971917"/>
                      <a:pt x="1579412" y="4025652"/>
                    </a:cubicBezTo>
                    <a:cubicBezTo>
                      <a:pt x="1560071" y="4054310"/>
                      <a:pt x="1547176" y="4060758"/>
                      <a:pt x="1514223" y="4061474"/>
                    </a:cubicBezTo>
                    <a:close/>
                    <a:moveTo>
                      <a:pt x="1832061" y="4003712"/>
                    </a:moveTo>
                    <a:cubicBezTo>
                      <a:pt x="1817733" y="4002279"/>
                      <a:pt x="1804301" y="3996010"/>
                      <a:pt x="1791765" y="3984905"/>
                    </a:cubicBezTo>
                    <a:cubicBezTo>
                      <a:pt x="1738038" y="3936186"/>
                      <a:pt x="1772423" y="3853794"/>
                      <a:pt x="1846925" y="3853794"/>
                    </a:cubicBezTo>
                    <a:cubicBezTo>
                      <a:pt x="1875579" y="3853794"/>
                      <a:pt x="1913547" y="3896781"/>
                      <a:pt x="1913547" y="3929022"/>
                    </a:cubicBezTo>
                    <a:cubicBezTo>
                      <a:pt x="1913547" y="3962695"/>
                      <a:pt x="1904234" y="3979890"/>
                      <a:pt x="1877729" y="3993503"/>
                    </a:cubicBezTo>
                    <a:cubicBezTo>
                      <a:pt x="1861610" y="4001742"/>
                      <a:pt x="1846388" y="4005145"/>
                      <a:pt x="1832061" y="4003712"/>
                    </a:cubicBezTo>
                    <a:close/>
                    <a:moveTo>
                      <a:pt x="2462077" y="3919041"/>
                    </a:moveTo>
                    <a:cubicBezTo>
                      <a:pt x="2444626" y="3920463"/>
                      <a:pt x="2425867" y="3915179"/>
                      <a:pt x="2408495" y="3900492"/>
                    </a:cubicBezTo>
                    <a:cubicBezTo>
                      <a:pt x="2380557" y="3877565"/>
                      <a:pt x="2374110" y="3848907"/>
                      <a:pt x="2388437" y="3815233"/>
                    </a:cubicBezTo>
                    <a:cubicBezTo>
                      <a:pt x="2409211" y="3764365"/>
                      <a:pt x="2475117" y="3755051"/>
                      <a:pt x="2510935" y="3798038"/>
                    </a:cubicBezTo>
                    <a:cubicBezTo>
                      <a:pt x="2554991" y="3850161"/>
                      <a:pt x="2514427" y="3914776"/>
                      <a:pt x="2462077" y="3919041"/>
                    </a:cubicBezTo>
                    <a:close/>
                    <a:moveTo>
                      <a:pt x="2641794" y="3918406"/>
                    </a:moveTo>
                    <a:cubicBezTo>
                      <a:pt x="2632481" y="3918406"/>
                      <a:pt x="2615288" y="3911958"/>
                      <a:pt x="2602394" y="3904077"/>
                    </a:cubicBezTo>
                    <a:cubicBezTo>
                      <a:pt x="2541503" y="3867538"/>
                      <a:pt x="2570874" y="3767950"/>
                      <a:pt x="2642510" y="3767950"/>
                    </a:cubicBezTo>
                    <a:cubicBezTo>
                      <a:pt x="2696953" y="3767950"/>
                      <a:pt x="2732772" y="3820968"/>
                      <a:pt x="2711997" y="3870404"/>
                    </a:cubicBezTo>
                    <a:cubicBezTo>
                      <a:pt x="2701252" y="3897629"/>
                      <a:pt x="2669732" y="3918406"/>
                      <a:pt x="2641794" y="3918406"/>
                    </a:cubicBezTo>
                    <a:close/>
                    <a:moveTo>
                      <a:pt x="2017211" y="3862171"/>
                    </a:moveTo>
                    <a:cubicBezTo>
                      <a:pt x="2000847" y="3861399"/>
                      <a:pt x="1984236" y="3854727"/>
                      <a:pt x="1969909" y="3840398"/>
                    </a:cubicBezTo>
                    <a:cubicBezTo>
                      <a:pt x="1953433" y="3823203"/>
                      <a:pt x="1949135" y="3813172"/>
                      <a:pt x="1949135" y="3787380"/>
                    </a:cubicBezTo>
                    <a:cubicBezTo>
                      <a:pt x="1949135" y="3707137"/>
                      <a:pt x="2058738" y="3683494"/>
                      <a:pt x="2089542" y="3757289"/>
                    </a:cubicBezTo>
                    <a:cubicBezTo>
                      <a:pt x="2113182" y="3813710"/>
                      <a:pt x="2066305" y="3864488"/>
                      <a:pt x="2017211" y="3862171"/>
                    </a:cubicBezTo>
                    <a:close/>
                    <a:moveTo>
                      <a:pt x="2338113" y="3766503"/>
                    </a:moveTo>
                    <a:cubicBezTo>
                      <a:pt x="2324278" y="3764465"/>
                      <a:pt x="2310488" y="3758331"/>
                      <a:pt x="2298310" y="3747405"/>
                    </a:cubicBezTo>
                    <a:cubicBezTo>
                      <a:pt x="2278252" y="3729493"/>
                      <a:pt x="2274670" y="3721612"/>
                      <a:pt x="2274670" y="3692954"/>
                    </a:cubicBezTo>
                    <a:cubicBezTo>
                      <a:pt x="2274670" y="3664296"/>
                      <a:pt x="2278252" y="3656415"/>
                      <a:pt x="2298310" y="3638503"/>
                    </a:cubicBezTo>
                    <a:cubicBezTo>
                      <a:pt x="2347739" y="3594799"/>
                      <a:pt x="2421525" y="3627040"/>
                      <a:pt x="2421525" y="3692954"/>
                    </a:cubicBezTo>
                    <a:cubicBezTo>
                      <a:pt x="2421525" y="3741852"/>
                      <a:pt x="2379617" y="3772614"/>
                      <a:pt x="2338113" y="3766503"/>
                    </a:cubicBezTo>
                    <a:close/>
                    <a:moveTo>
                      <a:pt x="2540018" y="3745825"/>
                    </a:moveTo>
                    <a:cubicBezTo>
                      <a:pt x="2531959" y="3745467"/>
                      <a:pt x="2524079" y="3742422"/>
                      <a:pt x="2510826" y="3736691"/>
                    </a:cubicBezTo>
                    <a:cubicBezTo>
                      <a:pt x="2490768" y="3728093"/>
                      <a:pt x="2478590" y="3711615"/>
                      <a:pt x="2468561" y="3680091"/>
                    </a:cubicBezTo>
                    <a:cubicBezTo>
                      <a:pt x="2462830" y="3662179"/>
                      <a:pt x="2480739" y="3622058"/>
                      <a:pt x="2500797" y="3607728"/>
                    </a:cubicBezTo>
                    <a:cubicBezTo>
                      <a:pt x="2510110" y="3601280"/>
                      <a:pt x="2528735" y="3596265"/>
                      <a:pt x="2543063" y="3596265"/>
                    </a:cubicBezTo>
                    <a:cubicBezTo>
                      <a:pt x="2624012" y="3596265"/>
                      <a:pt x="2646219" y="3712331"/>
                      <a:pt x="2570284" y="3738840"/>
                    </a:cubicBezTo>
                    <a:cubicBezTo>
                      <a:pt x="2556315" y="3743855"/>
                      <a:pt x="2548077" y="3746183"/>
                      <a:pt x="2540018" y="3745825"/>
                    </a:cubicBezTo>
                    <a:close/>
                    <a:moveTo>
                      <a:pt x="4284475" y="3737988"/>
                    </a:moveTo>
                    <a:cubicBezTo>
                      <a:pt x="4270607" y="3735894"/>
                      <a:pt x="4256727" y="3729715"/>
                      <a:pt x="4244370" y="3718789"/>
                    </a:cubicBezTo>
                    <a:cubicBezTo>
                      <a:pt x="4224312" y="3700878"/>
                      <a:pt x="4220730" y="3692997"/>
                      <a:pt x="4220730" y="3664339"/>
                    </a:cubicBezTo>
                    <a:cubicBezTo>
                      <a:pt x="4220730" y="3635681"/>
                      <a:pt x="4224312" y="3627800"/>
                      <a:pt x="4244370" y="3609888"/>
                    </a:cubicBezTo>
                    <a:cubicBezTo>
                      <a:pt x="4293799" y="3566184"/>
                      <a:pt x="4367585" y="3598425"/>
                      <a:pt x="4367585" y="3664339"/>
                    </a:cubicBezTo>
                    <a:cubicBezTo>
                      <a:pt x="4367585" y="3713774"/>
                      <a:pt x="4326081" y="3744268"/>
                      <a:pt x="4284475" y="3737988"/>
                    </a:cubicBezTo>
                    <a:close/>
                    <a:moveTo>
                      <a:pt x="5120879" y="3704601"/>
                    </a:moveTo>
                    <a:cubicBezTo>
                      <a:pt x="5103329" y="3705049"/>
                      <a:pt x="5085420" y="3698780"/>
                      <a:pt x="5070018" y="3685884"/>
                    </a:cubicBezTo>
                    <a:cubicBezTo>
                      <a:pt x="5027752" y="3650061"/>
                      <a:pt x="5037065" y="3588446"/>
                      <a:pt x="5087927" y="3564086"/>
                    </a:cubicBezTo>
                    <a:cubicBezTo>
                      <a:pt x="5161712" y="3528980"/>
                      <a:pt x="5227618" y="3624985"/>
                      <a:pt x="5169592" y="3683018"/>
                    </a:cubicBezTo>
                    <a:cubicBezTo>
                      <a:pt x="5155623" y="3696989"/>
                      <a:pt x="5138430" y="3704153"/>
                      <a:pt x="5120879" y="3704601"/>
                    </a:cubicBezTo>
                    <a:close/>
                    <a:moveTo>
                      <a:pt x="5659814" y="3594874"/>
                    </a:moveTo>
                    <a:cubicBezTo>
                      <a:pt x="5650938" y="3595557"/>
                      <a:pt x="5642072" y="3594527"/>
                      <a:pt x="5633834" y="3591482"/>
                    </a:cubicBezTo>
                    <a:cubicBezTo>
                      <a:pt x="5628103" y="3589333"/>
                      <a:pt x="5614493" y="3579302"/>
                      <a:pt x="5603747" y="3569272"/>
                    </a:cubicBezTo>
                    <a:cubicBezTo>
                      <a:pt x="5575093" y="3542763"/>
                      <a:pt x="5575093" y="3496193"/>
                      <a:pt x="5604463" y="3466819"/>
                    </a:cubicBezTo>
                    <a:cubicBezTo>
                      <a:pt x="5662489" y="3409502"/>
                      <a:pt x="5755616" y="3474700"/>
                      <a:pt x="5723380" y="3550644"/>
                    </a:cubicBezTo>
                    <a:cubicBezTo>
                      <a:pt x="5713172" y="3575362"/>
                      <a:pt x="5686443" y="3592825"/>
                      <a:pt x="5659814" y="3594874"/>
                    </a:cubicBezTo>
                    <a:close/>
                    <a:moveTo>
                      <a:pt x="5449671" y="3594056"/>
                    </a:moveTo>
                    <a:cubicBezTo>
                      <a:pt x="5437818" y="3595780"/>
                      <a:pt x="5425819" y="3594706"/>
                      <a:pt x="5414894" y="3590049"/>
                    </a:cubicBezTo>
                    <a:cubicBezTo>
                      <a:pt x="5391970" y="3580018"/>
                      <a:pt x="5369046" y="3547061"/>
                      <a:pt x="5369046" y="3523418"/>
                    </a:cubicBezTo>
                    <a:cubicBezTo>
                      <a:pt x="5369046" y="3465385"/>
                      <a:pt x="5424923" y="3429562"/>
                      <a:pt x="5478650" y="3453922"/>
                    </a:cubicBezTo>
                    <a:cubicBezTo>
                      <a:pt x="5500857" y="3463952"/>
                      <a:pt x="5519483" y="3496193"/>
                      <a:pt x="5519483" y="3524135"/>
                    </a:cubicBezTo>
                    <a:cubicBezTo>
                      <a:pt x="5519483" y="3558525"/>
                      <a:pt x="5485232" y="3588884"/>
                      <a:pt x="5449671" y="3594056"/>
                    </a:cubicBezTo>
                    <a:close/>
                    <a:moveTo>
                      <a:pt x="5240355" y="3560376"/>
                    </a:moveTo>
                    <a:cubicBezTo>
                      <a:pt x="5231212" y="3559012"/>
                      <a:pt x="5221809" y="3555888"/>
                      <a:pt x="5212407" y="3550694"/>
                    </a:cubicBezTo>
                    <a:cubicBezTo>
                      <a:pt x="5171574" y="3528484"/>
                      <a:pt x="5164411" y="3474034"/>
                      <a:pt x="5196647" y="3437494"/>
                    </a:cubicBezTo>
                    <a:cubicBezTo>
                      <a:pt x="5214556" y="3417434"/>
                      <a:pt x="5222436" y="3413851"/>
                      <a:pt x="5251090" y="3413851"/>
                    </a:cubicBezTo>
                    <a:cubicBezTo>
                      <a:pt x="5279745" y="3413851"/>
                      <a:pt x="5287625" y="3417434"/>
                      <a:pt x="5305534" y="3437494"/>
                    </a:cubicBezTo>
                    <a:cubicBezTo>
                      <a:pt x="5355680" y="3493288"/>
                      <a:pt x="5304359" y="3569927"/>
                      <a:pt x="5240355" y="3560376"/>
                    </a:cubicBezTo>
                    <a:close/>
                    <a:moveTo>
                      <a:pt x="5524089" y="3425358"/>
                    </a:moveTo>
                    <a:cubicBezTo>
                      <a:pt x="5507244" y="3424988"/>
                      <a:pt x="5490185" y="3418540"/>
                      <a:pt x="5475679" y="3404032"/>
                    </a:cubicBezTo>
                    <a:cubicBezTo>
                      <a:pt x="5417653" y="3345999"/>
                      <a:pt x="5488573" y="3247128"/>
                      <a:pt x="5561643" y="3284384"/>
                    </a:cubicBezTo>
                    <a:cubicBezTo>
                      <a:pt x="5573821" y="3290832"/>
                      <a:pt x="5588864" y="3305877"/>
                      <a:pt x="5595312" y="3318057"/>
                    </a:cubicBezTo>
                    <a:cubicBezTo>
                      <a:pt x="5623250" y="3372865"/>
                      <a:pt x="5574626" y="3426466"/>
                      <a:pt x="5524089" y="3425358"/>
                    </a:cubicBezTo>
                    <a:close/>
                    <a:moveTo>
                      <a:pt x="5875123" y="3387386"/>
                    </a:moveTo>
                    <a:cubicBezTo>
                      <a:pt x="5868026" y="3387431"/>
                      <a:pt x="5861355" y="3386356"/>
                      <a:pt x="5855624" y="3384028"/>
                    </a:cubicBezTo>
                    <a:cubicBezTo>
                      <a:pt x="5814075" y="3367549"/>
                      <a:pt x="5794733" y="3316681"/>
                      <a:pt x="5816224" y="3277276"/>
                    </a:cubicBezTo>
                    <a:cubicBezTo>
                      <a:pt x="5831268" y="3249334"/>
                      <a:pt x="5857773" y="3236438"/>
                      <a:pt x="5895741" y="3240020"/>
                    </a:cubicBezTo>
                    <a:cubicBezTo>
                      <a:pt x="5950184" y="3244319"/>
                      <a:pt x="5975257" y="3317397"/>
                      <a:pt x="5936573" y="3360385"/>
                    </a:cubicBezTo>
                    <a:cubicBezTo>
                      <a:pt x="5921530" y="3377042"/>
                      <a:pt x="5896412" y="3387252"/>
                      <a:pt x="5875123" y="3387386"/>
                    </a:cubicBezTo>
                    <a:close/>
                    <a:moveTo>
                      <a:pt x="4915897" y="3667637"/>
                    </a:moveTo>
                    <a:cubicBezTo>
                      <a:pt x="4902231" y="3665656"/>
                      <a:pt x="4888485" y="3659790"/>
                      <a:pt x="4876128" y="3649401"/>
                    </a:cubicBezTo>
                    <a:cubicBezTo>
                      <a:pt x="4834579" y="3615011"/>
                      <a:pt x="4842459" y="3552680"/>
                      <a:pt x="4890455" y="3527604"/>
                    </a:cubicBezTo>
                    <a:cubicBezTo>
                      <a:pt x="4939884" y="3502528"/>
                      <a:pt x="4997193" y="3540500"/>
                      <a:pt x="4997193" y="3597816"/>
                    </a:cubicBezTo>
                    <a:cubicBezTo>
                      <a:pt x="4997193" y="3644565"/>
                      <a:pt x="4956898" y="3673582"/>
                      <a:pt x="4915897" y="3667637"/>
                    </a:cubicBezTo>
                    <a:close/>
                    <a:moveTo>
                      <a:pt x="4734648" y="3645305"/>
                    </a:moveTo>
                    <a:cubicBezTo>
                      <a:pt x="4725684" y="3645194"/>
                      <a:pt x="4716259" y="3643347"/>
                      <a:pt x="4706588" y="3639407"/>
                    </a:cubicBezTo>
                    <a:cubicBezTo>
                      <a:pt x="4680798" y="3629377"/>
                      <a:pt x="4660740" y="3597136"/>
                      <a:pt x="4660740" y="3566329"/>
                    </a:cubicBezTo>
                    <a:cubicBezTo>
                      <a:pt x="4660740" y="3503997"/>
                      <a:pt x="4733093" y="3473189"/>
                      <a:pt x="4781806" y="3514744"/>
                    </a:cubicBezTo>
                    <a:cubicBezTo>
                      <a:pt x="4837593" y="3561761"/>
                      <a:pt x="4797398" y="3646079"/>
                      <a:pt x="4734648" y="3645305"/>
                    </a:cubicBezTo>
                    <a:close/>
                    <a:moveTo>
                      <a:pt x="4538219" y="3617331"/>
                    </a:moveTo>
                    <a:cubicBezTo>
                      <a:pt x="4526310" y="3617241"/>
                      <a:pt x="4514490" y="3613659"/>
                      <a:pt x="4501953" y="3606494"/>
                    </a:cubicBezTo>
                    <a:cubicBezTo>
                      <a:pt x="4476164" y="3592882"/>
                      <a:pt x="4467568" y="3575687"/>
                      <a:pt x="4467568" y="3539148"/>
                    </a:cubicBezTo>
                    <a:cubicBezTo>
                      <a:pt x="4467568" y="3515505"/>
                      <a:pt x="4471866" y="3504758"/>
                      <a:pt x="4488343" y="3488279"/>
                    </a:cubicBezTo>
                    <a:cubicBezTo>
                      <a:pt x="4534906" y="3442426"/>
                      <a:pt x="4610841" y="3473950"/>
                      <a:pt x="4610841" y="3539148"/>
                    </a:cubicBezTo>
                    <a:cubicBezTo>
                      <a:pt x="4610841" y="3576403"/>
                      <a:pt x="4601528" y="3593598"/>
                      <a:pt x="4575022" y="3607211"/>
                    </a:cubicBezTo>
                    <a:cubicBezTo>
                      <a:pt x="4562128" y="3614017"/>
                      <a:pt x="4550129" y="3617421"/>
                      <a:pt x="4538219" y="3617331"/>
                    </a:cubicBezTo>
                    <a:close/>
                    <a:moveTo>
                      <a:pt x="5067587" y="3488921"/>
                    </a:moveTo>
                    <a:cubicBezTo>
                      <a:pt x="5045200" y="3492414"/>
                      <a:pt x="5021381" y="3485966"/>
                      <a:pt x="5003472" y="3468413"/>
                    </a:cubicBezTo>
                    <a:cubicBezTo>
                      <a:pt x="4974818" y="3439038"/>
                      <a:pt x="4974101" y="3398200"/>
                      <a:pt x="5003472" y="3365960"/>
                    </a:cubicBezTo>
                    <a:cubicBezTo>
                      <a:pt x="5042156" y="3322256"/>
                      <a:pt x="5110210" y="3339451"/>
                      <a:pt x="5126687" y="3396767"/>
                    </a:cubicBezTo>
                    <a:cubicBezTo>
                      <a:pt x="5134567" y="3421843"/>
                      <a:pt x="5133850" y="3429008"/>
                      <a:pt x="5123105" y="3449785"/>
                    </a:cubicBezTo>
                    <a:cubicBezTo>
                      <a:pt x="5110927" y="3471995"/>
                      <a:pt x="5089973" y="3485428"/>
                      <a:pt x="5067587" y="3488921"/>
                    </a:cubicBezTo>
                    <a:close/>
                    <a:moveTo>
                      <a:pt x="2731186" y="3709629"/>
                    </a:moveTo>
                    <a:cubicBezTo>
                      <a:pt x="2720687" y="3708084"/>
                      <a:pt x="2710971" y="3704323"/>
                      <a:pt x="2703270" y="3698054"/>
                    </a:cubicBezTo>
                    <a:cubicBezTo>
                      <a:pt x="2666019" y="3667963"/>
                      <a:pt x="2661721" y="3622110"/>
                      <a:pt x="2692525" y="3587720"/>
                    </a:cubicBezTo>
                    <a:cubicBezTo>
                      <a:pt x="2710434" y="3567659"/>
                      <a:pt x="2718314" y="3564077"/>
                      <a:pt x="2746968" y="3564077"/>
                    </a:cubicBezTo>
                    <a:cubicBezTo>
                      <a:pt x="2775623" y="3564077"/>
                      <a:pt x="2783503" y="3567659"/>
                      <a:pt x="2801412" y="3587720"/>
                    </a:cubicBezTo>
                    <a:cubicBezTo>
                      <a:pt x="2823619" y="3612796"/>
                      <a:pt x="2827917" y="3640021"/>
                      <a:pt x="2813590" y="3671546"/>
                    </a:cubicBezTo>
                    <a:cubicBezTo>
                      <a:pt x="2801233" y="3698950"/>
                      <a:pt x="2762684" y="3714264"/>
                      <a:pt x="2731186" y="3709629"/>
                    </a:cubicBezTo>
                    <a:close/>
                    <a:moveTo>
                      <a:pt x="1672620" y="3932085"/>
                    </a:moveTo>
                    <a:cubicBezTo>
                      <a:pt x="1657845" y="3933966"/>
                      <a:pt x="1642622" y="3930921"/>
                      <a:pt x="1627937" y="3922682"/>
                    </a:cubicBezTo>
                    <a:cubicBezTo>
                      <a:pt x="1605730" y="3910502"/>
                      <a:pt x="1592119" y="3884710"/>
                      <a:pt x="1591403" y="3855335"/>
                    </a:cubicBezTo>
                    <a:cubicBezTo>
                      <a:pt x="1591403" y="3836707"/>
                      <a:pt x="1597850" y="3824527"/>
                      <a:pt x="1616475" y="3805900"/>
                    </a:cubicBezTo>
                    <a:cubicBezTo>
                      <a:pt x="1639399" y="3782973"/>
                      <a:pt x="1645130" y="3780824"/>
                      <a:pt x="1671635" y="3784406"/>
                    </a:cubicBezTo>
                    <a:cubicBezTo>
                      <a:pt x="1714617" y="3790138"/>
                      <a:pt x="1738257" y="3816646"/>
                      <a:pt x="1738257" y="3858201"/>
                    </a:cubicBezTo>
                    <a:cubicBezTo>
                      <a:pt x="1738257" y="3886143"/>
                      <a:pt x="1734675" y="3894024"/>
                      <a:pt x="1714617" y="3911935"/>
                    </a:cubicBezTo>
                    <a:cubicBezTo>
                      <a:pt x="1701722" y="3923398"/>
                      <a:pt x="1687395" y="3930205"/>
                      <a:pt x="1672620" y="3932085"/>
                    </a:cubicBezTo>
                    <a:close/>
                    <a:moveTo>
                      <a:pt x="1850891" y="3787202"/>
                    </a:moveTo>
                    <a:cubicBezTo>
                      <a:pt x="1839037" y="3788926"/>
                      <a:pt x="1827038" y="3787852"/>
                      <a:pt x="1816114" y="3783195"/>
                    </a:cubicBezTo>
                    <a:cubicBezTo>
                      <a:pt x="1793190" y="3773164"/>
                      <a:pt x="1770266" y="3740207"/>
                      <a:pt x="1770266" y="3716564"/>
                    </a:cubicBezTo>
                    <a:cubicBezTo>
                      <a:pt x="1770266" y="3658531"/>
                      <a:pt x="1826143" y="3622708"/>
                      <a:pt x="1879870" y="3647068"/>
                    </a:cubicBezTo>
                    <a:cubicBezTo>
                      <a:pt x="1902077" y="3657098"/>
                      <a:pt x="1920703" y="3689339"/>
                      <a:pt x="1920703" y="3717281"/>
                    </a:cubicBezTo>
                    <a:cubicBezTo>
                      <a:pt x="1920703" y="3751671"/>
                      <a:pt x="1886452" y="3782030"/>
                      <a:pt x="1850891" y="3787202"/>
                    </a:cubicBezTo>
                    <a:close/>
                    <a:moveTo>
                      <a:pt x="2056477" y="3685461"/>
                    </a:moveTo>
                    <a:cubicBezTo>
                      <a:pt x="2048555" y="3686383"/>
                      <a:pt x="2040171" y="3685913"/>
                      <a:pt x="2031485" y="3683764"/>
                    </a:cubicBezTo>
                    <a:cubicBezTo>
                      <a:pt x="1992085" y="3674450"/>
                      <a:pt x="1967729" y="3635761"/>
                      <a:pt x="1975609" y="3593490"/>
                    </a:cubicBezTo>
                    <a:cubicBezTo>
                      <a:pt x="1986354" y="3539040"/>
                      <a:pt x="2059423" y="3518979"/>
                      <a:pt x="2100256" y="3559817"/>
                    </a:cubicBezTo>
                    <a:cubicBezTo>
                      <a:pt x="2144760" y="3604326"/>
                      <a:pt x="2111931" y="3679006"/>
                      <a:pt x="2056477" y="3685461"/>
                    </a:cubicBezTo>
                    <a:close/>
                    <a:moveTo>
                      <a:pt x="2238719" y="3610266"/>
                    </a:moveTo>
                    <a:cubicBezTo>
                      <a:pt x="2226988" y="3609371"/>
                      <a:pt x="2214989" y="3605072"/>
                      <a:pt x="2202453" y="3597191"/>
                    </a:cubicBezTo>
                    <a:cubicBezTo>
                      <a:pt x="2176664" y="3581429"/>
                      <a:pt x="2160904" y="3543457"/>
                      <a:pt x="2168067" y="3514798"/>
                    </a:cubicBezTo>
                    <a:cubicBezTo>
                      <a:pt x="2175231" y="3485424"/>
                      <a:pt x="2210333" y="3460348"/>
                      <a:pt x="2244002" y="3460348"/>
                    </a:cubicBezTo>
                    <a:cubicBezTo>
                      <a:pt x="2319936" y="3460348"/>
                      <a:pt x="2342860" y="3567816"/>
                      <a:pt x="2273373" y="3602923"/>
                    </a:cubicBezTo>
                    <a:cubicBezTo>
                      <a:pt x="2261911" y="3608654"/>
                      <a:pt x="2250449" y="3611162"/>
                      <a:pt x="2238719" y="3610266"/>
                    </a:cubicBezTo>
                    <a:close/>
                    <a:moveTo>
                      <a:pt x="2446474" y="3539267"/>
                    </a:moveTo>
                    <a:cubicBezTo>
                      <a:pt x="2425699" y="3539267"/>
                      <a:pt x="2414237" y="3533536"/>
                      <a:pt x="2395612" y="3514908"/>
                    </a:cubicBezTo>
                    <a:cubicBezTo>
                      <a:pt x="2376986" y="3496280"/>
                      <a:pt x="2371255" y="3484817"/>
                      <a:pt x="2371255" y="3464039"/>
                    </a:cubicBezTo>
                    <a:cubicBezTo>
                      <a:pt x="2371255" y="3443262"/>
                      <a:pt x="2376986" y="3431799"/>
                      <a:pt x="2395612" y="3413171"/>
                    </a:cubicBezTo>
                    <a:cubicBezTo>
                      <a:pt x="2414237" y="3394543"/>
                      <a:pt x="2425699" y="3388811"/>
                      <a:pt x="2446474" y="3388811"/>
                    </a:cubicBezTo>
                    <a:cubicBezTo>
                      <a:pt x="2467248" y="3388811"/>
                      <a:pt x="2478710" y="3394543"/>
                      <a:pt x="2497335" y="3413171"/>
                    </a:cubicBezTo>
                    <a:cubicBezTo>
                      <a:pt x="2515961" y="3431799"/>
                      <a:pt x="2521692" y="3443262"/>
                      <a:pt x="2521692" y="3464039"/>
                    </a:cubicBezTo>
                    <a:cubicBezTo>
                      <a:pt x="2521692" y="3484817"/>
                      <a:pt x="2515961" y="3496280"/>
                      <a:pt x="2497335" y="3514908"/>
                    </a:cubicBezTo>
                    <a:cubicBezTo>
                      <a:pt x="2478710" y="3533536"/>
                      <a:pt x="2467248" y="3539267"/>
                      <a:pt x="2446474" y="3539267"/>
                    </a:cubicBezTo>
                    <a:close/>
                    <a:moveTo>
                      <a:pt x="4840561" y="3457251"/>
                    </a:moveTo>
                    <a:cubicBezTo>
                      <a:pt x="4831702" y="3456796"/>
                      <a:pt x="4822501" y="3454669"/>
                      <a:pt x="4813188" y="3450550"/>
                    </a:cubicBezTo>
                    <a:cubicBezTo>
                      <a:pt x="4775937" y="3434072"/>
                      <a:pt x="4758028" y="3386069"/>
                      <a:pt x="4775937" y="3350963"/>
                    </a:cubicBezTo>
                    <a:cubicBezTo>
                      <a:pt x="4789548" y="3323738"/>
                      <a:pt x="4812472" y="3310125"/>
                      <a:pt x="4845424" y="3310125"/>
                    </a:cubicBezTo>
                    <a:cubicBezTo>
                      <a:pt x="4870497" y="3310125"/>
                      <a:pt x="4880526" y="3314424"/>
                      <a:pt x="4897719" y="3330902"/>
                    </a:cubicBezTo>
                    <a:cubicBezTo>
                      <a:pt x="4947865" y="3381681"/>
                      <a:pt x="4902577" y="3460435"/>
                      <a:pt x="4840561" y="3457251"/>
                    </a:cubicBezTo>
                    <a:close/>
                    <a:moveTo>
                      <a:pt x="4621290" y="3445262"/>
                    </a:moveTo>
                    <a:cubicBezTo>
                      <a:pt x="4608843" y="3443807"/>
                      <a:pt x="4596754" y="3439284"/>
                      <a:pt x="4586367" y="3431224"/>
                    </a:cubicBezTo>
                    <a:cubicBezTo>
                      <a:pt x="4566308" y="3415462"/>
                      <a:pt x="4554130" y="3381073"/>
                      <a:pt x="4559145" y="3355280"/>
                    </a:cubicBezTo>
                    <a:cubicBezTo>
                      <a:pt x="4563443" y="3333070"/>
                      <a:pt x="4593530" y="3305128"/>
                      <a:pt x="4617887" y="3299397"/>
                    </a:cubicBezTo>
                    <a:cubicBezTo>
                      <a:pt x="4665883" y="3288650"/>
                      <a:pt x="4716028" y="3339518"/>
                      <a:pt x="4706716" y="3388237"/>
                    </a:cubicBezTo>
                    <a:cubicBezTo>
                      <a:pt x="4699194" y="3426388"/>
                      <a:pt x="4658630" y="3449628"/>
                      <a:pt x="4621290" y="3445262"/>
                    </a:cubicBezTo>
                    <a:close/>
                    <a:moveTo>
                      <a:pt x="4979931" y="3303198"/>
                    </a:moveTo>
                    <a:cubicBezTo>
                      <a:pt x="4962738" y="3303198"/>
                      <a:pt x="4944113" y="3297467"/>
                      <a:pt x="4935516" y="3290302"/>
                    </a:cubicBezTo>
                    <a:cubicBezTo>
                      <a:pt x="4898265" y="3260927"/>
                      <a:pt x="4893967" y="3214358"/>
                      <a:pt x="4924054" y="3181401"/>
                    </a:cubicBezTo>
                    <a:cubicBezTo>
                      <a:pt x="4951276" y="3151310"/>
                      <a:pt x="4985662" y="3146294"/>
                      <a:pt x="5018614" y="3168505"/>
                    </a:cubicBezTo>
                    <a:cubicBezTo>
                      <a:pt x="5080938" y="3210775"/>
                      <a:pt x="5054433" y="3303198"/>
                      <a:pt x="4979931" y="3303198"/>
                    </a:cubicBezTo>
                    <a:close/>
                    <a:moveTo>
                      <a:pt x="5957870" y="3239979"/>
                    </a:moveTo>
                    <a:cubicBezTo>
                      <a:pt x="5939513" y="3239173"/>
                      <a:pt x="5922141" y="3231292"/>
                      <a:pt x="5909963" y="3216605"/>
                    </a:cubicBezTo>
                    <a:cubicBezTo>
                      <a:pt x="5857668" y="3154273"/>
                      <a:pt x="5919992" y="3066865"/>
                      <a:pt x="5994493" y="3098389"/>
                    </a:cubicBezTo>
                    <a:cubicBezTo>
                      <a:pt x="6045355" y="3119167"/>
                      <a:pt x="6054668" y="3185081"/>
                      <a:pt x="6011686" y="3220903"/>
                    </a:cubicBezTo>
                    <a:cubicBezTo>
                      <a:pt x="5995568" y="3234516"/>
                      <a:pt x="5976226" y="3240785"/>
                      <a:pt x="5957870" y="3239979"/>
                    </a:cubicBezTo>
                    <a:close/>
                    <a:moveTo>
                      <a:pt x="6144524" y="3223615"/>
                    </a:moveTo>
                    <a:cubicBezTo>
                      <a:pt x="6137182" y="3223615"/>
                      <a:pt x="6130018" y="3220570"/>
                      <a:pt x="6116049" y="3214481"/>
                    </a:cubicBezTo>
                    <a:cubicBezTo>
                      <a:pt x="6041547" y="3182240"/>
                      <a:pt x="6061605" y="3074055"/>
                      <a:pt x="6141838" y="3074055"/>
                    </a:cubicBezTo>
                    <a:cubicBezTo>
                      <a:pt x="6158314" y="3074055"/>
                      <a:pt x="6177656" y="3077637"/>
                      <a:pt x="6185536" y="3081220"/>
                    </a:cubicBezTo>
                    <a:cubicBezTo>
                      <a:pt x="6201296" y="3090534"/>
                      <a:pt x="6220638" y="3124924"/>
                      <a:pt x="6220638" y="3145701"/>
                    </a:cubicBezTo>
                    <a:cubicBezTo>
                      <a:pt x="6220638" y="3172210"/>
                      <a:pt x="6199147" y="3203734"/>
                      <a:pt x="6174074" y="3214481"/>
                    </a:cubicBezTo>
                    <a:cubicBezTo>
                      <a:pt x="6159389" y="3220570"/>
                      <a:pt x="6151867" y="3223615"/>
                      <a:pt x="6144524" y="3223615"/>
                    </a:cubicBezTo>
                    <a:close/>
                    <a:moveTo>
                      <a:pt x="5619912" y="3230858"/>
                    </a:moveTo>
                    <a:cubicBezTo>
                      <a:pt x="5606839" y="3230947"/>
                      <a:pt x="5593765" y="3226648"/>
                      <a:pt x="5579438" y="3218051"/>
                    </a:cubicBezTo>
                    <a:cubicBezTo>
                      <a:pt x="5516398" y="3179363"/>
                      <a:pt x="5545769" y="3081208"/>
                      <a:pt x="5619554" y="3081208"/>
                    </a:cubicBezTo>
                    <a:cubicBezTo>
                      <a:pt x="5692623" y="3081208"/>
                      <a:pt x="5721994" y="3180079"/>
                      <a:pt x="5660387" y="3217335"/>
                    </a:cubicBezTo>
                    <a:cubicBezTo>
                      <a:pt x="5646060" y="3226290"/>
                      <a:pt x="5632986" y="3230768"/>
                      <a:pt x="5619912" y="3230858"/>
                    </a:cubicBezTo>
                    <a:close/>
                    <a:moveTo>
                      <a:pt x="5237409" y="3188294"/>
                    </a:moveTo>
                    <a:cubicBezTo>
                      <a:pt x="5221201" y="3188921"/>
                      <a:pt x="5204904" y="3186592"/>
                      <a:pt x="5195233" y="3180861"/>
                    </a:cubicBezTo>
                    <a:cubicBezTo>
                      <a:pt x="5178756" y="3170830"/>
                      <a:pt x="5161563" y="3136440"/>
                      <a:pt x="5161563" y="3111364"/>
                    </a:cubicBezTo>
                    <a:cubicBezTo>
                      <a:pt x="5161563" y="3071243"/>
                      <a:pt x="5211709" y="3031121"/>
                      <a:pt x="5249676" y="3041152"/>
                    </a:cubicBezTo>
                    <a:cubicBezTo>
                      <a:pt x="5314149" y="3056914"/>
                      <a:pt x="5332774" y="3142888"/>
                      <a:pt x="5279047" y="3177995"/>
                    </a:cubicBezTo>
                    <a:cubicBezTo>
                      <a:pt x="5269735" y="3184085"/>
                      <a:pt x="5253616" y="3187667"/>
                      <a:pt x="5237409" y="3188294"/>
                    </a:cubicBezTo>
                    <a:close/>
                    <a:moveTo>
                      <a:pt x="5437913" y="3159412"/>
                    </a:moveTo>
                    <a:cubicBezTo>
                      <a:pt x="5425645" y="3158874"/>
                      <a:pt x="5413467" y="3154396"/>
                      <a:pt x="5399856" y="3145799"/>
                    </a:cubicBezTo>
                    <a:cubicBezTo>
                      <a:pt x="5373351" y="3130037"/>
                      <a:pt x="5361173" y="3096364"/>
                      <a:pt x="5369769" y="3063407"/>
                    </a:cubicBezTo>
                    <a:cubicBezTo>
                      <a:pt x="5391976" y="2982447"/>
                      <a:pt x="5512325" y="2997493"/>
                      <a:pt x="5512325" y="3081318"/>
                    </a:cubicBezTo>
                    <a:cubicBezTo>
                      <a:pt x="5512325" y="3118574"/>
                      <a:pt x="5503013" y="3135769"/>
                      <a:pt x="5476507" y="3149382"/>
                    </a:cubicBezTo>
                    <a:cubicBezTo>
                      <a:pt x="5462538" y="3156546"/>
                      <a:pt x="5450181" y="3159949"/>
                      <a:pt x="5437913" y="3159412"/>
                    </a:cubicBezTo>
                    <a:close/>
                    <a:moveTo>
                      <a:pt x="5989431" y="3060514"/>
                    </a:moveTo>
                    <a:cubicBezTo>
                      <a:pt x="5972563" y="3060156"/>
                      <a:pt x="5955415" y="3053708"/>
                      <a:pt x="5940729" y="3039200"/>
                    </a:cubicBezTo>
                    <a:cubicBezTo>
                      <a:pt x="5901329" y="2999078"/>
                      <a:pt x="5922104" y="2925283"/>
                      <a:pt x="5976547" y="2913103"/>
                    </a:cubicBezTo>
                    <a:cubicBezTo>
                      <a:pt x="6006634" y="2906655"/>
                      <a:pt x="6045318" y="2925283"/>
                      <a:pt x="6059645" y="2952508"/>
                    </a:cubicBezTo>
                    <a:cubicBezTo>
                      <a:pt x="6088121" y="3007854"/>
                      <a:pt x="6040035" y="3061589"/>
                      <a:pt x="5989431" y="3060514"/>
                    </a:cubicBezTo>
                    <a:close/>
                    <a:moveTo>
                      <a:pt x="6357910" y="3045669"/>
                    </a:moveTo>
                    <a:cubicBezTo>
                      <a:pt x="6332837" y="3045669"/>
                      <a:pt x="6322808" y="3041371"/>
                      <a:pt x="6305615" y="3024892"/>
                    </a:cubicBezTo>
                    <a:cubicBezTo>
                      <a:pt x="6249023" y="2968292"/>
                      <a:pt x="6313495" y="2874436"/>
                      <a:pt x="6387281" y="2905244"/>
                    </a:cubicBezTo>
                    <a:cubicBezTo>
                      <a:pt x="6464648" y="2937485"/>
                      <a:pt x="6441724" y="3044953"/>
                      <a:pt x="6357910" y="3045669"/>
                    </a:cubicBezTo>
                    <a:close/>
                    <a:moveTo>
                      <a:pt x="6458767" y="2919048"/>
                    </a:moveTo>
                    <a:cubicBezTo>
                      <a:pt x="6450171" y="2917615"/>
                      <a:pt x="6435127" y="2907584"/>
                      <a:pt x="6425098" y="2897554"/>
                    </a:cubicBezTo>
                    <a:cubicBezTo>
                      <a:pt x="6379968" y="2852417"/>
                      <a:pt x="6412920" y="2773607"/>
                      <a:pt x="6476677" y="2773607"/>
                    </a:cubicBezTo>
                    <a:cubicBezTo>
                      <a:pt x="6509629" y="2773607"/>
                      <a:pt x="6533986" y="2789369"/>
                      <a:pt x="6546164" y="2819460"/>
                    </a:cubicBezTo>
                    <a:cubicBezTo>
                      <a:pt x="6558342" y="2848835"/>
                      <a:pt x="6552611" y="2875344"/>
                      <a:pt x="6529687" y="2897554"/>
                    </a:cubicBezTo>
                    <a:cubicBezTo>
                      <a:pt x="6508913" y="2916898"/>
                      <a:pt x="6484557" y="2924779"/>
                      <a:pt x="6458767" y="2919048"/>
                    </a:cubicBezTo>
                    <a:close/>
                    <a:moveTo>
                      <a:pt x="6650713" y="2815594"/>
                    </a:moveTo>
                    <a:cubicBezTo>
                      <a:pt x="6642295" y="2816042"/>
                      <a:pt x="6634774" y="2813892"/>
                      <a:pt x="6624028" y="2809594"/>
                    </a:cubicBezTo>
                    <a:cubicBezTo>
                      <a:pt x="6576748" y="2790250"/>
                      <a:pt x="6563137" y="2723619"/>
                      <a:pt x="6598955" y="2687080"/>
                    </a:cubicBezTo>
                    <a:cubicBezTo>
                      <a:pt x="6639072" y="2647675"/>
                      <a:pt x="6712857" y="2668452"/>
                      <a:pt x="6725035" y="2722903"/>
                    </a:cubicBezTo>
                    <a:cubicBezTo>
                      <a:pt x="6732199" y="2755143"/>
                      <a:pt x="6712141" y="2793832"/>
                      <a:pt x="6682770" y="2806012"/>
                    </a:cubicBezTo>
                    <a:cubicBezTo>
                      <a:pt x="6668443" y="2812101"/>
                      <a:pt x="6659130" y="2815146"/>
                      <a:pt x="6650713" y="2815594"/>
                    </a:cubicBezTo>
                    <a:close/>
                    <a:moveTo>
                      <a:pt x="6843707" y="2794935"/>
                    </a:moveTo>
                    <a:cubicBezTo>
                      <a:pt x="6827410" y="2794218"/>
                      <a:pt x="6811471" y="2790636"/>
                      <a:pt x="6802874" y="2784546"/>
                    </a:cubicBezTo>
                    <a:cubicBezTo>
                      <a:pt x="6769205" y="2761620"/>
                      <a:pt x="6762758" y="2697139"/>
                      <a:pt x="6791412" y="2671346"/>
                    </a:cubicBezTo>
                    <a:cubicBezTo>
                      <a:pt x="6827947" y="2638389"/>
                      <a:pt x="6883823" y="2643405"/>
                      <a:pt x="6907463" y="2682810"/>
                    </a:cubicBezTo>
                    <a:cubicBezTo>
                      <a:pt x="6915343" y="2695706"/>
                      <a:pt x="6921790" y="2712901"/>
                      <a:pt x="6921790" y="2722215"/>
                    </a:cubicBezTo>
                    <a:cubicBezTo>
                      <a:pt x="6921790" y="2744425"/>
                      <a:pt x="6903165" y="2778815"/>
                      <a:pt x="6886689" y="2788129"/>
                    </a:cubicBezTo>
                    <a:cubicBezTo>
                      <a:pt x="6876660" y="2793502"/>
                      <a:pt x="6860004" y="2795651"/>
                      <a:pt x="6843707" y="2794935"/>
                    </a:cubicBezTo>
                    <a:close/>
                    <a:moveTo>
                      <a:pt x="7036993" y="2722863"/>
                    </a:moveTo>
                    <a:cubicBezTo>
                      <a:pt x="7014517" y="2727699"/>
                      <a:pt x="6989982" y="2721609"/>
                      <a:pt x="6970998" y="2702981"/>
                    </a:cubicBezTo>
                    <a:cubicBezTo>
                      <a:pt x="6943776" y="2675040"/>
                      <a:pt x="6942344" y="2634202"/>
                      <a:pt x="6968133" y="2603394"/>
                    </a:cubicBezTo>
                    <a:cubicBezTo>
                      <a:pt x="6989624" y="2577602"/>
                      <a:pt x="7015413" y="2569721"/>
                      <a:pt x="7046933" y="2580467"/>
                    </a:cubicBezTo>
                    <a:cubicBezTo>
                      <a:pt x="7087049" y="2593364"/>
                      <a:pt x="7106391" y="2638500"/>
                      <a:pt x="7090631" y="2677189"/>
                    </a:cubicBezTo>
                    <a:cubicBezTo>
                      <a:pt x="7079886" y="2702265"/>
                      <a:pt x="7059469" y="2718027"/>
                      <a:pt x="7036993" y="2722863"/>
                    </a:cubicBezTo>
                    <a:close/>
                    <a:moveTo>
                      <a:pt x="7385056" y="2606977"/>
                    </a:moveTo>
                    <a:cubicBezTo>
                      <a:pt x="7368490" y="2607335"/>
                      <a:pt x="7351297" y="2603574"/>
                      <a:pt x="7338761" y="2595693"/>
                    </a:cubicBezTo>
                    <a:cubicBezTo>
                      <a:pt x="7306525" y="2575632"/>
                      <a:pt x="7294347" y="2531212"/>
                      <a:pt x="7312972" y="2499688"/>
                    </a:cubicBezTo>
                    <a:cubicBezTo>
                      <a:pt x="7348074" y="2440222"/>
                      <a:pt x="7429739" y="2447387"/>
                      <a:pt x="7451230" y="2511868"/>
                    </a:cubicBezTo>
                    <a:cubicBezTo>
                      <a:pt x="7459827" y="2539093"/>
                      <a:pt x="7449081" y="2575632"/>
                      <a:pt x="7427590" y="2593544"/>
                    </a:cubicBezTo>
                    <a:cubicBezTo>
                      <a:pt x="7417561" y="2602141"/>
                      <a:pt x="7401622" y="2606619"/>
                      <a:pt x="7385056" y="2606977"/>
                    </a:cubicBezTo>
                    <a:close/>
                    <a:moveTo>
                      <a:pt x="7197911" y="2579402"/>
                    </a:moveTo>
                    <a:cubicBezTo>
                      <a:pt x="7187905" y="2577286"/>
                      <a:pt x="7178323" y="2572987"/>
                      <a:pt x="7169906" y="2566360"/>
                    </a:cubicBezTo>
                    <a:cubicBezTo>
                      <a:pt x="7099703" y="2511193"/>
                      <a:pt x="7165608" y="2401575"/>
                      <a:pt x="7246557" y="2438831"/>
                    </a:cubicBezTo>
                    <a:cubicBezTo>
                      <a:pt x="7285957" y="2456026"/>
                      <a:pt x="7301717" y="2506895"/>
                      <a:pt x="7279510" y="2543434"/>
                    </a:cubicBezTo>
                    <a:cubicBezTo>
                      <a:pt x="7261780" y="2572450"/>
                      <a:pt x="7227932" y="2585749"/>
                      <a:pt x="7197911" y="2579402"/>
                    </a:cubicBezTo>
                    <a:close/>
                    <a:moveTo>
                      <a:pt x="7918692" y="2436634"/>
                    </a:moveTo>
                    <a:cubicBezTo>
                      <a:pt x="7911349" y="2436545"/>
                      <a:pt x="7904007" y="2433321"/>
                      <a:pt x="7889679" y="2426873"/>
                    </a:cubicBezTo>
                    <a:cubicBezTo>
                      <a:pt x="7849563" y="2409678"/>
                      <a:pt x="7833086" y="2357376"/>
                      <a:pt x="7856726" y="2322987"/>
                    </a:cubicBezTo>
                    <a:cubicBezTo>
                      <a:pt x="7876068" y="2294328"/>
                      <a:pt x="7888963" y="2287880"/>
                      <a:pt x="7921915" y="2287164"/>
                    </a:cubicBezTo>
                    <a:cubicBezTo>
                      <a:pt x="8004297" y="2286447"/>
                      <a:pt x="8024355" y="2395349"/>
                      <a:pt x="7947705" y="2427589"/>
                    </a:cubicBezTo>
                    <a:cubicBezTo>
                      <a:pt x="7933377" y="2433679"/>
                      <a:pt x="7926035" y="2436724"/>
                      <a:pt x="7918692" y="2436634"/>
                    </a:cubicBezTo>
                    <a:close/>
                    <a:moveTo>
                      <a:pt x="6169973" y="3038615"/>
                    </a:moveTo>
                    <a:cubicBezTo>
                      <a:pt x="6156206" y="3036096"/>
                      <a:pt x="6142864" y="3029379"/>
                      <a:pt x="6131760" y="3017737"/>
                    </a:cubicBezTo>
                    <a:cubicBezTo>
                      <a:pt x="6098807" y="2983347"/>
                      <a:pt x="6105971" y="2923165"/>
                      <a:pt x="6146804" y="2901671"/>
                    </a:cubicBezTo>
                    <a:cubicBezTo>
                      <a:pt x="6197665" y="2874446"/>
                      <a:pt x="6256407" y="2909552"/>
                      <a:pt x="6256407" y="2967585"/>
                    </a:cubicBezTo>
                    <a:cubicBezTo>
                      <a:pt x="6256407" y="3015946"/>
                      <a:pt x="6211276" y="3046171"/>
                      <a:pt x="6169973" y="3038615"/>
                    </a:cubicBezTo>
                    <a:close/>
                    <a:moveTo>
                      <a:pt x="5778682" y="3023114"/>
                    </a:moveTo>
                    <a:cubicBezTo>
                      <a:pt x="5766079" y="3023181"/>
                      <a:pt x="5752782" y="3019912"/>
                      <a:pt x="5739708" y="3012748"/>
                    </a:cubicBezTo>
                    <a:cubicBezTo>
                      <a:pt x="5693144" y="2987672"/>
                      <a:pt x="5687413" y="2926057"/>
                      <a:pt x="5728246" y="2891667"/>
                    </a:cubicBezTo>
                    <a:cubicBezTo>
                      <a:pt x="5747588" y="2875189"/>
                      <a:pt x="5756184" y="2873039"/>
                      <a:pt x="5783406" y="2875905"/>
                    </a:cubicBezTo>
                    <a:cubicBezTo>
                      <a:pt x="5826388" y="2880920"/>
                      <a:pt x="5848595" y="2905280"/>
                      <a:pt x="5848595" y="2947551"/>
                    </a:cubicBezTo>
                    <a:cubicBezTo>
                      <a:pt x="5848058" y="2992687"/>
                      <a:pt x="5816493" y="3022913"/>
                      <a:pt x="5778682" y="3023114"/>
                    </a:cubicBezTo>
                    <a:close/>
                    <a:moveTo>
                      <a:pt x="5929627" y="2901973"/>
                    </a:moveTo>
                    <a:cubicBezTo>
                      <a:pt x="5914852" y="2903853"/>
                      <a:pt x="5899630" y="2900808"/>
                      <a:pt x="5884944" y="2892569"/>
                    </a:cubicBezTo>
                    <a:cubicBezTo>
                      <a:pt x="5849843" y="2873225"/>
                      <a:pt x="5836948" y="2813759"/>
                      <a:pt x="5861304" y="2783668"/>
                    </a:cubicBezTo>
                    <a:cubicBezTo>
                      <a:pt x="5891392" y="2746412"/>
                      <a:pt x="5937239" y="2742113"/>
                      <a:pt x="5971624" y="2772921"/>
                    </a:cubicBezTo>
                    <a:cubicBezTo>
                      <a:pt x="5991682" y="2790832"/>
                      <a:pt x="5995264" y="2798714"/>
                      <a:pt x="5995264" y="2827372"/>
                    </a:cubicBezTo>
                    <a:cubicBezTo>
                      <a:pt x="5995264" y="2856030"/>
                      <a:pt x="5991682" y="2863911"/>
                      <a:pt x="5971624" y="2881822"/>
                    </a:cubicBezTo>
                    <a:cubicBezTo>
                      <a:pt x="5958730" y="2893285"/>
                      <a:pt x="5944402" y="2900092"/>
                      <a:pt x="5929627" y="2901973"/>
                    </a:cubicBezTo>
                    <a:close/>
                    <a:moveTo>
                      <a:pt x="6274646" y="2858783"/>
                    </a:moveTo>
                    <a:cubicBezTo>
                      <a:pt x="6266497" y="2858425"/>
                      <a:pt x="6258438" y="2855380"/>
                      <a:pt x="6244827" y="2849649"/>
                    </a:cubicBezTo>
                    <a:cubicBezTo>
                      <a:pt x="6213307" y="2836036"/>
                      <a:pt x="6195398" y="2795198"/>
                      <a:pt x="6206144" y="2762957"/>
                    </a:cubicBezTo>
                    <a:cubicBezTo>
                      <a:pt x="6216889" y="2730000"/>
                      <a:pt x="6244827" y="2709223"/>
                      <a:pt x="6277064" y="2709223"/>
                    </a:cubicBezTo>
                    <a:cubicBezTo>
                      <a:pt x="6358729" y="2709223"/>
                      <a:pt x="6381653" y="2825289"/>
                      <a:pt x="6305002" y="2851798"/>
                    </a:cubicBezTo>
                    <a:cubicBezTo>
                      <a:pt x="6291033" y="2856813"/>
                      <a:pt x="6282795" y="2859141"/>
                      <a:pt x="6274646" y="2858783"/>
                    </a:cubicBezTo>
                    <a:close/>
                    <a:moveTo>
                      <a:pt x="6427198" y="2744451"/>
                    </a:moveTo>
                    <a:cubicBezTo>
                      <a:pt x="6413330" y="2744283"/>
                      <a:pt x="6405808" y="2738775"/>
                      <a:pt x="6388615" y="2721580"/>
                    </a:cubicBezTo>
                    <a:cubicBezTo>
                      <a:pt x="6368557" y="2701519"/>
                      <a:pt x="6363543" y="2690772"/>
                      <a:pt x="6363543" y="2669279"/>
                    </a:cubicBezTo>
                    <a:cubicBezTo>
                      <a:pt x="6364259" y="2603365"/>
                      <a:pt x="6437328" y="2571124"/>
                      <a:pt x="6486757" y="2615544"/>
                    </a:cubicBezTo>
                    <a:cubicBezTo>
                      <a:pt x="6506815" y="2633456"/>
                      <a:pt x="6510397" y="2641337"/>
                      <a:pt x="6510397" y="2669279"/>
                    </a:cubicBezTo>
                    <a:cubicBezTo>
                      <a:pt x="6510397" y="2710833"/>
                      <a:pt x="6486757" y="2737342"/>
                      <a:pt x="6443775" y="2743074"/>
                    </a:cubicBezTo>
                    <a:cubicBezTo>
                      <a:pt x="6437149" y="2743969"/>
                      <a:pt x="6431821" y="2744507"/>
                      <a:pt x="6427198" y="2744451"/>
                    </a:cubicBezTo>
                    <a:close/>
                    <a:moveTo>
                      <a:pt x="6587534" y="2645314"/>
                    </a:moveTo>
                    <a:cubicBezTo>
                      <a:pt x="6572490" y="2645314"/>
                      <a:pt x="6552432" y="2640298"/>
                      <a:pt x="6543119" y="2633850"/>
                    </a:cubicBezTo>
                    <a:cubicBezTo>
                      <a:pt x="6521628" y="2618805"/>
                      <a:pt x="6506585" y="2582982"/>
                      <a:pt x="6511599" y="2557906"/>
                    </a:cubicBezTo>
                    <a:cubicBezTo>
                      <a:pt x="6516614" y="2532114"/>
                      <a:pt x="6545268" y="2504172"/>
                      <a:pt x="6571774" y="2498440"/>
                    </a:cubicBezTo>
                    <a:cubicBezTo>
                      <a:pt x="6583236" y="2495574"/>
                      <a:pt x="6592548" y="2492709"/>
                      <a:pt x="6592548" y="2490559"/>
                    </a:cubicBezTo>
                    <a:cubicBezTo>
                      <a:pt x="6592548" y="2489126"/>
                      <a:pt x="6586101" y="2477663"/>
                      <a:pt x="6578221" y="2464767"/>
                    </a:cubicBezTo>
                    <a:cubicBezTo>
                      <a:pt x="6556014" y="2428227"/>
                      <a:pt x="6559596" y="2397420"/>
                      <a:pt x="6588250" y="2368762"/>
                    </a:cubicBezTo>
                    <a:cubicBezTo>
                      <a:pt x="6601861" y="2355149"/>
                      <a:pt x="6617621" y="2344402"/>
                      <a:pt x="6624068" y="2344402"/>
                    </a:cubicBezTo>
                    <a:cubicBezTo>
                      <a:pt x="6640545" y="2344402"/>
                      <a:pt x="6638396" y="2337238"/>
                      <a:pt x="6614039" y="2316460"/>
                    </a:cubicBezTo>
                    <a:cubicBezTo>
                      <a:pt x="6572490" y="2281354"/>
                      <a:pt x="6573923" y="2219739"/>
                      <a:pt x="6616188" y="2193946"/>
                    </a:cubicBezTo>
                    <a:cubicBezTo>
                      <a:pt x="6645559" y="2176035"/>
                      <a:pt x="6668483" y="2176035"/>
                      <a:pt x="6697854" y="2193946"/>
                    </a:cubicBezTo>
                    <a:cubicBezTo>
                      <a:pt x="6724359" y="2209708"/>
                      <a:pt x="6736537" y="2243382"/>
                      <a:pt x="6727941" y="2276339"/>
                    </a:cubicBezTo>
                    <a:cubicBezTo>
                      <a:pt x="6721494" y="2299982"/>
                      <a:pt x="6691407" y="2330073"/>
                      <a:pt x="6674214" y="2330073"/>
                    </a:cubicBezTo>
                    <a:cubicBezTo>
                      <a:pt x="6657737" y="2330073"/>
                      <a:pt x="6662036" y="2340820"/>
                      <a:pt x="6689257" y="2368045"/>
                    </a:cubicBezTo>
                    <a:cubicBezTo>
                      <a:pt x="6723643" y="2402435"/>
                      <a:pt x="6724359" y="2436108"/>
                      <a:pt x="6689974" y="2470498"/>
                    </a:cubicBezTo>
                    <a:cubicBezTo>
                      <a:pt x="6676363" y="2484111"/>
                      <a:pt x="6659170" y="2494858"/>
                      <a:pt x="6652007" y="2494858"/>
                    </a:cubicBezTo>
                    <a:cubicBezTo>
                      <a:pt x="6629799" y="2494858"/>
                      <a:pt x="6627650" y="2502739"/>
                      <a:pt x="6642694" y="2523516"/>
                    </a:cubicBezTo>
                    <a:cubicBezTo>
                      <a:pt x="6678512" y="2573668"/>
                      <a:pt x="6646276" y="2645314"/>
                      <a:pt x="6587534" y="2645314"/>
                    </a:cubicBezTo>
                    <a:close/>
                    <a:moveTo>
                      <a:pt x="6770311" y="2629791"/>
                    </a:moveTo>
                    <a:cubicBezTo>
                      <a:pt x="6761058" y="2628368"/>
                      <a:pt x="6751555" y="2625211"/>
                      <a:pt x="6742063" y="2620017"/>
                    </a:cubicBezTo>
                    <a:cubicBezTo>
                      <a:pt x="6696933" y="2595658"/>
                      <a:pt x="6697649" y="2526878"/>
                      <a:pt x="6742780" y="2496071"/>
                    </a:cubicBezTo>
                    <a:cubicBezTo>
                      <a:pt x="6775733" y="2473860"/>
                      <a:pt x="6810118" y="2478159"/>
                      <a:pt x="6838056" y="2508967"/>
                    </a:cubicBezTo>
                    <a:cubicBezTo>
                      <a:pt x="6887575" y="2564760"/>
                      <a:pt x="6835079" y="2639753"/>
                      <a:pt x="6770311" y="2629791"/>
                    </a:cubicBezTo>
                    <a:close/>
                    <a:moveTo>
                      <a:pt x="7430526" y="2398280"/>
                    </a:moveTo>
                    <a:cubicBezTo>
                      <a:pt x="7421463" y="2397689"/>
                      <a:pt x="7412027" y="2395406"/>
                      <a:pt x="7402446" y="2391107"/>
                    </a:cubicBezTo>
                    <a:cubicBezTo>
                      <a:pt x="7374508" y="2378927"/>
                      <a:pt x="7355882" y="2341672"/>
                      <a:pt x="7362330" y="2308715"/>
                    </a:cubicBezTo>
                    <a:cubicBezTo>
                      <a:pt x="7373792" y="2253548"/>
                      <a:pt x="7447577" y="2232054"/>
                      <a:pt x="7487693" y="2272176"/>
                    </a:cubicBezTo>
                    <a:cubicBezTo>
                      <a:pt x="7539092" y="2323581"/>
                      <a:pt x="7493961" y="2402414"/>
                      <a:pt x="7430526" y="2398280"/>
                    </a:cubicBezTo>
                    <a:close/>
                    <a:moveTo>
                      <a:pt x="6094618" y="2858695"/>
                    </a:moveTo>
                    <a:cubicBezTo>
                      <a:pt x="6086200" y="2858068"/>
                      <a:pt x="6077783" y="2854307"/>
                      <a:pt x="6063098" y="2846784"/>
                    </a:cubicBezTo>
                    <a:cubicBezTo>
                      <a:pt x="6029428" y="2830306"/>
                      <a:pt x="6015818" y="2791617"/>
                      <a:pt x="6030145" y="2756511"/>
                    </a:cubicBezTo>
                    <a:cubicBezTo>
                      <a:pt x="6061665" y="2681283"/>
                      <a:pt x="6170552" y="2699911"/>
                      <a:pt x="6170552" y="2780871"/>
                    </a:cubicBezTo>
                    <a:cubicBezTo>
                      <a:pt x="6170552" y="2816693"/>
                      <a:pt x="6154792" y="2841769"/>
                      <a:pt x="6126138" y="2851800"/>
                    </a:cubicBezTo>
                    <a:cubicBezTo>
                      <a:pt x="6111453" y="2856815"/>
                      <a:pt x="6103035" y="2859322"/>
                      <a:pt x="6094618" y="2858695"/>
                    </a:cubicBezTo>
                    <a:close/>
                    <a:moveTo>
                      <a:pt x="5593850" y="3022969"/>
                    </a:moveTo>
                    <a:cubicBezTo>
                      <a:pt x="5584347" y="3023003"/>
                      <a:pt x="5574811" y="3021346"/>
                      <a:pt x="5565856" y="3017764"/>
                    </a:cubicBezTo>
                    <a:cubicBezTo>
                      <a:pt x="5537918" y="3006300"/>
                      <a:pt x="5522874" y="2981224"/>
                      <a:pt x="5522874" y="2947551"/>
                    </a:cubicBezTo>
                    <a:cubicBezTo>
                      <a:pt x="5522874" y="2920326"/>
                      <a:pt x="5526456" y="2912445"/>
                      <a:pt x="5546514" y="2894533"/>
                    </a:cubicBezTo>
                    <a:cubicBezTo>
                      <a:pt x="5608838" y="2838650"/>
                      <a:pt x="5696950" y="2906713"/>
                      <a:pt x="5661849" y="2983374"/>
                    </a:cubicBezTo>
                    <a:cubicBezTo>
                      <a:pt x="5650566" y="3007554"/>
                      <a:pt x="5622359" y="3022868"/>
                      <a:pt x="5593850" y="3022969"/>
                    </a:cubicBezTo>
                    <a:close/>
                    <a:moveTo>
                      <a:pt x="4408991" y="3439115"/>
                    </a:moveTo>
                    <a:cubicBezTo>
                      <a:pt x="4383918" y="3439115"/>
                      <a:pt x="4373173" y="3434816"/>
                      <a:pt x="4358845" y="3419770"/>
                    </a:cubicBezTo>
                    <a:cubicBezTo>
                      <a:pt x="4333056" y="3392545"/>
                      <a:pt x="4328042" y="3368185"/>
                      <a:pt x="4341653" y="3335945"/>
                    </a:cubicBezTo>
                    <a:cubicBezTo>
                      <a:pt x="4362427" y="3285793"/>
                      <a:pt x="4429049" y="3276479"/>
                      <a:pt x="4464151" y="3318750"/>
                    </a:cubicBezTo>
                    <a:cubicBezTo>
                      <a:pt x="4505700" y="3368185"/>
                      <a:pt x="4473463" y="3439115"/>
                      <a:pt x="4408991" y="3439115"/>
                    </a:cubicBezTo>
                    <a:close/>
                    <a:moveTo>
                      <a:pt x="224200" y="4612408"/>
                    </a:moveTo>
                    <a:cubicBezTo>
                      <a:pt x="207007" y="4612408"/>
                      <a:pt x="194829" y="4605244"/>
                      <a:pt x="173338" y="4583750"/>
                    </a:cubicBezTo>
                    <a:cubicBezTo>
                      <a:pt x="158295" y="4567272"/>
                      <a:pt x="146116" y="4547211"/>
                      <a:pt x="146116" y="4538613"/>
                    </a:cubicBezTo>
                    <a:cubicBezTo>
                      <a:pt x="146116" y="4514254"/>
                      <a:pt x="185516" y="4471267"/>
                      <a:pt x="212738" y="4465535"/>
                    </a:cubicBezTo>
                    <a:cubicBezTo>
                      <a:pt x="246407" y="4458370"/>
                      <a:pt x="247124" y="4456221"/>
                      <a:pt x="235662" y="4433294"/>
                    </a:cubicBezTo>
                    <a:cubicBezTo>
                      <a:pt x="219186" y="4401054"/>
                      <a:pt x="222051" y="4372396"/>
                      <a:pt x="245691" y="4345887"/>
                    </a:cubicBezTo>
                    <a:cubicBezTo>
                      <a:pt x="263600" y="4325826"/>
                      <a:pt x="271480" y="4322244"/>
                      <a:pt x="299418" y="4322244"/>
                    </a:cubicBezTo>
                    <a:cubicBezTo>
                      <a:pt x="340967" y="4322244"/>
                      <a:pt x="367473" y="4345887"/>
                      <a:pt x="373204" y="4388874"/>
                    </a:cubicBezTo>
                    <a:cubicBezTo>
                      <a:pt x="376785" y="4415383"/>
                      <a:pt x="374636" y="4421115"/>
                      <a:pt x="351713" y="4444041"/>
                    </a:cubicBezTo>
                    <a:cubicBezTo>
                      <a:pt x="336669" y="4459087"/>
                      <a:pt x="319476" y="4469117"/>
                      <a:pt x="309447" y="4469117"/>
                    </a:cubicBezTo>
                    <a:cubicBezTo>
                      <a:pt x="284375" y="4469117"/>
                      <a:pt x="281509" y="4474849"/>
                      <a:pt x="292971" y="4498492"/>
                    </a:cubicBezTo>
                    <a:cubicBezTo>
                      <a:pt x="322342" y="4554375"/>
                      <a:pt x="287240" y="4612408"/>
                      <a:pt x="224200" y="4612408"/>
                    </a:cubicBezTo>
                    <a:close/>
                    <a:moveTo>
                      <a:pt x="967613" y="4125856"/>
                    </a:moveTo>
                    <a:cubicBezTo>
                      <a:pt x="950420" y="4125856"/>
                      <a:pt x="931795" y="4121558"/>
                      <a:pt x="926064" y="4116543"/>
                    </a:cubicBezTo>
                    <a:cubicBezTo>
                      <a:pt x="919617" y="4111527"/>
                      <a:pt x="908871" y="4100064"/>
                      <a:pt x="902424" y="4090034"/>
                    </a:cubicBezTo>
                    <a:cubicBezTo>
                      <a:pt x="865173" y="4036299"/>
                      <a:pt x="924631" y="3961788"/>
                      <a:pt x="987671" y="3982565"/>
                    </a:cubicBezTo>
                    <a:cubicBezTo>
                      <a:pt x="1069337" y="4009791"/>
                      <a:pt x="1052860" y="4126573"/>
                      <a:pt x="967613" y="4125856"/>
                    </a:cubicBezTo>
                    <a:close/>
                    <a:moveTo>
                      <a:pt x="1164720" y="4024726"/>
                    </a:moveTo>
                    <a:cubicBezTo>
                      <a:pt x="1157377" y="4024637"/>
                      <a:pt x="1150034" y="4021412"/>
                      <a:pt x="1135707" y="4014964"/>
                    </a:cubicBezTo>
                    <a:cubicBezTo>
                      <a:pt x="1111351" y="4004934"/>
                      <a:pt x="1090576" y="3972694"/>
                      <a:pt x="1090576" y="3945468"/>
                    </a:cubicBezTo>
                    <a:cubicBezTo>
                      <a:pt x="1090576" y="3936154"/>
                      <a:pt x="1097024" y="3918959"/>
                      <a:pt x="1104904" y="3906063"/>
                    </a:cubicBezTo>
                    <a:cubicBezTo>
                      <a:pt x="1141438" y="3845881"/>
                      <a:pt x="1241013" y="3874539"/>
                      <a:pt x="1241013" y="3945468"/>
                    </a:cubicBezTo>
                    <a:cubicBezTo>
                      <a:pt x="1241013" y="3979142"/>
                      <a:pt x="1224536" y="4002785"/>
                      <a:pt x="1193733" y="4015681"/>
                    </a:cubicBezTo>
                    <a:cubicBezTo>
                      <a:pt x="1179405" y="4021771"/>
                      <a:pt x="1172063" y="4024816"/>
                      <a:pt x="1164720" y="4024726"/>
                    </a:cubicBezTo>
                    <a:close/>
                    <a:moveTo>
                      <a:pt x="1357539" y="3989226"/>
                    </a:moveTo>
                    <a:cubicBezTo>
                      <a:pt x="1354673" y="3988509"/>
                      <a:pt x="1344644" y="3986360"/>
                      <a:pt x="1336048" y="3984927"/>
                    </a:cubicBezTo>
                    <a:cubicBezTo>
                      <a:pt x="1309542" y="3979912"/>
                      <a:pt x="1283753" y="3942656"/>
                      <a:pt x="1283753" y="3909699"/>
                    </a:cubicBezTo>
                    <a:cubicBezTo>
                      <a:pt x="1283753" y="3848084"/>
                      <a:pt x="1355390" y="3816560"/>
                      <a:pt x="1404102" y="3857398"/>
                    </a:cubicBezTo>
                    <a:cubicBezTo>
                      <a:pt x="1432040" y="3881041"/>
                      <a:pt x="1438488" y="3910416"/>
                      <a:pt x="1423444" y="3942656"/>
                    </a:cubicBezTo>
                    <a:cubicBezTo>
                      <a:pt x="1412699" y="3964866"/>
                      <a:pt x="1374731" y="3991375"/>
                      <a:pt x="1357539" y="3989226"/>
                    </a:cubicBezTo>
                    <a:close/>
                    <a:moveTo>
                      <a:pt x="976608" y="3928907"/>
                    </a:moveTo>
                    <a:cubicBezTo>
                      <a:pt x="967662" y="3928383"/>
                      <a:pt x="958371" y="3926178"/>
                      <a:pt x="948969" y="3921969"/>
                    </a:cubicBezTo>
                    <a:cubicBezTo>
                      <a:pt x="921031" y="3909789"/>
                      <a:pt x="901689" y="3869667"/>
                      <a:pt x="908136" y="3838860"/>
                    </a:cubicBezTo>
                    <a:cubicBezTo>
                      <a:pt x="920314" y="3784409"/>
                      <a:pt x="994100" y="3763632"/>
                      <a:pt x="1034216" y="3803037"/>
                    </a:cubicBezTo>
                    <a:cubicBezTo>
                      <a:pt x="1084989" y="3853816"/>
                      <a:pt x="1039231" y="3932570"/>
                      <a:pt x="976608" y="3928907"/>
                    </a:cubicBezTo>
                    <a:close/>
                    <a:moveTo>
                      <a:pt x="1479859" y="3823831"/>
                    </a:moveTo>
                    <a:cubicBezTo>
                      <a:pt x="1465991" y="3821738"/>
                      <a:pt x="1452111" y="3815559"/>
                      <a:pt x="1439754" y="3804633"/>
                    </a:cubicBezTo>
                    <a:cubicBezTo>
                      <a:pt x="1419696" y="3786721"/>
                      <a:pt x="1416114" y="3778840"/>
                      <a:pt x="1416114" y="3750182"/>
                    </a:cubicBezTo>
                    <a:cubicBezTo>
                      <a:pt x="1416114" y="3721524"/>
                      <a:pt x="1419696" y="3713643"/>
                      <a:pt x="1439754" y="3695731"/>
                    </a:cubicBezTo>
                    <a:cubicBezTo>
                      <a:pt x="1488467" y="3652027"/>
                      <a:pt x="1562969" y="3684984"/>
                      <a:pt x="1562969" y="3750182"/>
                    </a:cubicBezTo>
                    <a:cubicBezTo>
                      <a:pt x="1562969" y="3799617"/>
                      <a:pt x="1521464" y="3830111"/>
                      <a:pt x="1479859" y="3823831"/>
                    </a:cubicBezTo>
                    <a:close/>
                    <a:moveTo>
                      <a:pt x="1667913" y="3725894"/>
                    </a:moveTo>
                    <a:cubicBezTo>
                      <a:pt x="1650462" y="3727316"/>
                      <a:pt x="1631703" y="3722032"/>
                      <a:pt x="1614331" y="3707345"/>
                    </a:cubicBezTo>
                    <a:cubicBezTo>
                      <a:pt x="1586393" y="3684418"/>
                      <a:pt x="1579946" y="3655760"/>
                      <a:pt x="1594273" y="3622087"/>
                    </a:cubicBezTo>
                    <a:cubicBezTo>
                      <a:pt x="1615047" y="3571935"/>
                      <a:pt x="1681669" y="3563337"/>
                      <a:pt x="1716771" y="3604892"/>
                    </a:cubicBezTo>
                    <a:cubicBezTo>
                      <a:pt x="1760827" y="3657014"/>
                      <a:pt x="1720263" y="3721629"/>
                      <a:pt x="1667913" y="3725894"/>
                    </a:cubicBezTo>
                    <a:close/>
                    <a:moveTo>
                      <a:pt x="1288851" y="3811637"/>
                    </a:moveTo>
                    <a:cubicBezTo>
                      <a:pt x="1271300" y="3811099"/>
                      <a:pt x="1254107" y="3803935"/>
                      <a:pt x="1240138" y="3790322"/>
                    </a:cubicBezTo>
                    <a:cubicBezTo>
                      <a:pt x="1197872" y="3747335"/>
                      <a:pt x="1220080" y="3674973"/>
                      <a:pt x="1278821" y="3664226"/>
                    </a:cubicBezTo>
                    <a:cubicBezTo>
                      <a:pt x="1352607" y="3649897"/>
                      <a:pt x="1397021" y="3744469"/>
                      <a:pt x="1339712" y="3793188"/>
                    </a:cubicBezTo>
                    <a:cubicBezTo>
                      <a:pt x="1324310" y="3806084"/>
                      <a:pt x="1306401" y="3812174"/>
                      <a:pt x="1288851" y="3811637"/>
                    </a:cubicBezTo>
                    <a:close/>
                    <a:moveTo>
                      <a:pt x="1106776" y="3795989"/>
                    </a:moveTo>
                    <a:cubicBezTo>
                      <a:pt x="1091911" y="3797511"/>
                      <a:pt x="1076330" y="3794287"/>
                      <a:pt x="1061287" y="3786048"/>
                    </a:cubicBezTo>
                    <a:cubicBezTo>
                      <a:pt x="1019738" y="3763122"/>
                      <a:pt x="1016156" y="3697924"/>
                      <a:pt x="1055556" y="3664967"/>
                    </a:cubicBezTo>
                    <a:cubicBezTo>
                      <a:pt x="1128625" y="3603352"/>
                      <a:pt x="1218887" y="3712970"/>
                      <a:pt x="1147967" y="3777451"/>
                    </a:cubicBezTo>
                    <a:cubicBezTo>
                      <a:pt x="1135788" y="3788197"/>
                      <a:pt x="1121640" y="3794466"/>
                      <a:pt x="1106776" y="3795989"/>
                    </a:cubicBezTo>
                    <a:close/>
                    <a:moveTo>
                      <a:pt x="1236954" y="3625826"/>
                    </a:moveTo>
                    <a:cubicBezTo>
                      <a:pt x="1220679" y="3625064"/>
                      <a:pt x="1204203" y="3618482"/>
                      <a:pt x="1190055" y="3604332"/>
                    </a:cubicBezTo>
                    <a:cubicBezTo>
                      <a:pt x="1173578" y="3587854"/>
                      <a:pt x="1169280" y="3577107"/>
                      <a:pt x="1169280" y="3553464"/>
                    </a:cubicBezTo>
                    <a:cubicBezTo>
                      <a:pt x="1169280" y="3536986"/>
                      <a:pt x="1172862" y="3517641"/>
                      <a:pt x="1176444" y="3509760"/>
                    </a:cubicBezTo>
                    <a:cubicBezTo>
                      <a:pt x="1185756" y="3493998"/>
                      <a:pt x="1220142" y="3474654"/>
                      <a:pt x="1240916" y="3474654"/>
                    </a:cubicBezTo>
                    <a:cubicBezTo>
                      <a:pt x="1267422" y="3474654"/>
                      <a:pt x="1298942" y="3496148"/>
                      <a:pt x="1309687" y="3522656"/>
                    </a:cubicBezTo>
                    <a:cubicBezTo>
                      <a:pt x="1332790" y="3578002"/>
                      <a:pt x="1285778" y="3628109"/>
                      <a:pt x="1236954" y="3625826"/>
                    </a:cubicBezTo>
                    <a:close/>
                    <a:moveTo>
                      <a:pt x="1442141" y="3616792"/>
                    </a:moveTo>
                    <a:cubicBezTo>
                      <a:pt x="1433723" y="3617240"/>
                      <a:pt x="1426201" y="3615090"/>
                      <a:pt x="1415456" y="3610792"/>
                    </a:cubicBezTo>
                    <a:cubicBezTo>
                      <a:pt x="1368176" y="3591448"/>
                      <a:pt x="1354565" y="3524817"/>
                      <a:pt x="1390383" y="3488278"/>
                    </a:cubicBezTo>
                    <a:cubicBezTo>
                      <a:pt x="1430500" y="3448873"/>
                      <a:pt x="1504285" y="3469650"/>
                      <a:pt x="1516463" y="3524101"/>
                    </a:cubicBezTo>
                    <a:cubicBezTo>
                      <a:pt x="1523627" y="3556341"/>
                      <a:pt x="1503569" y="3595030"/>
                      <a:pt x="1474198" y="3607210"/>
                    </a:cubicBezTo>
                    <a:cubicBezTo>
                      <a:pt x="1459870" y="3613299"/>
                      <a:pt x="1450558" y="3616344"/>
                      <a:pt x="1442141" y="3616792"/>
                    </a:cubicBezTo>
                    <a:close/>
                    <a:moveTo>
                      <a:pt x="1845482" y="3573721"/>
                    </a:moveTo>
                    <a:cubicBezTo>
                      <a:pt x="1838203" y="3572651"/>
                      <a:pt x="1830961" y="3570289"/>
                      <a:pt x="1823977" y="3566438"/>
                    </a:cubicBezTo>
                    <a:cubicBezTo>
                      <a:pt x="1797471" y="3552109"/>
                      <a:pt x="1784577" y="3529182"/>
                      <a:pt x="1784577" y="3497658"/>
                    </a:cubicBezTo>
                    <a:cubicBezTo>
                      <a:pt x="1784577" y="3414549"/>
                      <a:pt x="1895613" y="3395921"/>
                      <a:pt x="1927850" y="3474015"/>
                    </a:cubicBezTo>
                    <a:cubicBezTo>
                      <a:pt x="1949161" y="3525420"/>
                      <a:pt x="1896430" y="3581214"/>
                      <a:pt x="1845482" y="3573721"/>
                    </a:cubicBezTo>
                    <a:close/>
                    <a:moveTo>
                      <a:pt x="2071214" y="3495540"/>
                    </a:moveTo>
                    <a:cubicBezTo>
                      <a:pt x="2058140" y="3495629"/>
                      <a:pt x="2045067" y="3491330"/>
                      <a:pt x="2030740" y="3482733"/>
                    </a:cubicBezTo>
                    <a:cubicBezTo>
                      <a:pt x="1966983" y="3444045"/>
                      <a:pt x="1997071" y="3345890"/>
                      <a:pt x="2072289" y="3345890"/>
                    </a:cubicBezTo>
                    <a:cubicBezTo>
                      <a:pt x="2143209" y="3345890"/>
                      <a:pt x="2171863" y="3445478"/>
                      <a:pt x="2111689" y="3482017"/>
                    </a:cubicBezTo>
                    <a:cubicBezTo>
                      <a:pt x="2097361" y="3490972"/>
                      <a:pt x="2084288" y="3495450"/>
                      <a:pt x="2071214" y="3495540"/>
                    </a:cubicBezTo>
                    <a:close/>
                    <a:moveTo>
                      <a:pt x="2281559" y="3418729"/>
                    </a:moveTo>
                    <a:cubicBezTo>
                      <a:pt x="2264545" y="3418550"/>
                      <a:pt x="2247531" y="3409774"/>
                      <a:pt x="2230339" y="3392579"/>
                    </a:cubicBezTo>
                    <a:cubicBezTo>
                      <a:pt x="2207415" y="3369652"/>
                      <a:pt x="2205266" y="3364637"/>
                      <a:pt x="2208848" y="3336695"/>
                    </a:cubicBezTo>
                    <a:cubicBezTo>
                      <a:pt x="2219593" y="3260034"/>
                      <a:pt x="2311288" y="3242123"/>
                      <a:pt x="2346390" y="3310186"/>
                    </a:cubicBezTo>
                    <a:cubicBezTo>
                      <a:pt x="2363582" y="3343143"/>
                      <a:pt x="2360001" y="3366070"/>
                      <a:pt x="2332779" y="3393295"/>
                    </a:cubicBezTo>
                    <a:cubicBezTo>
                      <a:pt x="2315586" y="3410490"/>
                      <a:pt x="2298572" y="3418908"/>
                      <a:pt x="2281559" y="3418729"/>
                    </a:cubicBezTo>
                    <a:close/>
                    <a:moveTo>
                      <a:pt x="1637992" y="3549905"/>
                    </a:moveTo>
                    <a:cubicBezTo>
                      <a:pt x="1631545" y="3549278"/>
                      <a:pt x="1625097" y="3547845"/>
                      <a:pt x="1620083" y="3545696"/>
                    </a:cubicBezTo>
                    <a:cubicBezTo>
                      <a:pt x="1577817" y="3528501"/>
                      <a:pt x="1559908" y="3486946"/>
                      <a:pt x="1577101" y="3445392"/>
                    </a:cubicBezTo>
                    <a:cubicBezTo>
                      <a:pt x="1589279" y="3416017"/>
                      <a:pt x="1610770" y="3403121"/>
                      <a:pt x="1647305" y="3403121"/>
                    </a:cubicBezTo>
                    <a:cubicBezTo>
                      <a:pt x="1737567" y="3403121"/>
                      <a:pt x="1744730" y="3531367"/>
                      <a:pt x="1655901" y="3549278"/>
                    </a:cubicBezTo>
                    <a:cubicBezTo>
                      <a:pt x="1650886" y="3550352"/>
                      <a:pt x="1644439" y="3550532"/>
                      <a:pt x="1637992" y="3549905"/>
                    </a:cubicBezTo>
                    <a:close/>
                    <a:moveTo>
                      <a:pt x="1012227" y="3618547"/>
                    </a:moveTo>
                    <a:cubicBezTo>
                      <a:pt x="996601" y="3616700"/>
                      <a:pt x="981154" y="3609536"/>
                      <a:pt x="968260" y="3595744"/>
                    </a:cubicBezTo>
                    <a:cubicBezTo>
                      <a:pt x="908085" y="3531263"/>
                      <a:pt x="989034" y="3433825"/>
                      <a:pt x="1062103" y="3483260"/>
                    </a:cubicBezTo>
                    <a:cubicBezTo>
                      <a:pt x="1079296" y="3494724"/>
                      <a:pt x="1089325" y="3508336"/>
                      <a:pt x="1093623" y="3526964"/>
                    </a:cubicBezTo>
                    <a:cubicBezTo>
                      <a:pt x="1107592" y="3581773"/>
                      <a:pt x="1059104" y="3624089"/>
                      <a:pt x="1012227" y="3618547"/>
                    </a:cubicBezTo>
                    <a:close/>
                    <a:moveTo>
                      <a:pt x="1149937" y="3474080"/>
                    </a:moveTo>
                    <a:cubicBezTo>
                      <a:pt x="1137300" y="3474125"/>
                      <a:pt x="1123913" y="3470767"/>
                      <a:pt x="1110660" y="3463423"/>
                    </a:cubicBezTo>
                    <a:cubicBezTo>
                      <a:pt x="1064097" y="3438347"/>
                      <a:pt x="1058366" y="3376732"/>
                      <a:pt x="1098482" y="3343058"/>
                    </a:cubicBezTo>
                    <a:cubicBezTo>
                      <a:pt x="1148627" y="3300787"/>
                      <a:pt x="1219547" y="3333028"/>
                      <a:pt x="1219547" y="3397509"/>
                    </a:cubicBezTo>
                    <a:cubicBezTo>
                      <a:pt x="1219010" y="3443183"/>
                      <a:pt x="1187848" y="3473946"/>
                      <a:pt x="1149937" y="3474080"/>
                    </a:cubicBezTo>
                    <a:close/>
                    <a:moveTo>
                      <a:pt x="1525668" y="3402813"/>
                    </a:moveTo>
                    <a:cubicBezTo>
                      <a:pt x="1516713" y="3402813"/>
                      <a:pt x="1508475" y="3399409"/>
                      <a:pt x="1495581" y="3392603"/>
                    </a:cubicBezTo>
                    <a:cubicBezTo>
                      <a:pt x="1465493" y="3376841"/>
                      <a:pt x="1456181" y="3361079"/>
                      <a:pt x="1455464" y="3325973"/>
                    </a:cubicBezTo>
                    <a:cubicBezTo>
                      <a:pt x="1455464" y="3261492"/>
                      <a:pt x="1526384" y="3229251"/>
                      <a:pt x="1575813" y="3270805"/>
                    </a:cubicBezTo>
                    <a:cubicBezTo>
                      <a:pt x="1603751" y="3293732"/>
                      <a:pt x="1610199" y="3322390"/>
                      <a:pt x="1595871" y="3356064"/>
                    </a:cubicBezTo>
                    <a:cubicBezTo>
                      <a:pt x="1587991" y="3374692"/>
                      <a:pt x="1577246" y="3385438"/>
                      <a:pt x="1560053" y="3392603"/>
                    </a:cubicBezTo>
                    <a:cubicBezTo>
                      <a:pt x="1544293" y="3399409"/>
                      <a:pt x="1534622" y="3402813"/>
                      <a:pt x="1525668" y="3402813"/>
                    </a:cubicBezTo>
                    <a:close/>
                    <a:moveTo>
                      <a:pt x="1748609" y="3379540"/>
                    </a:moveTo>
                    <a:cubicBezTo>
                      <a:pt x="1736184" y="3380323"/>
                      <a:pt x="1723469" y="3377771"/>
                      <a:pt x="1711649" y="3371144"/>
                    </a:cubicBezTo>
                    <a:cubicBezTo>
                      <a:pt x="1665086" y="3345352"/>
                      <a:pt x="1659355" y="3283737"/>
                      <a:pt x="1699471" y="3250063"/>
                    </a:cubicBezTo>
                    <a:cubicBezTo>
                      <a:pt x="1748900" y="3208509"/>
                      <a:pt x="1820536" y="3239316"/>
                      <a:pt x="1820536" y="3302364"/>
                    </a:cubicBezTo>
                    <a:cubicBezTo>
                      <a:pt x="1820536" y="3344814"/>
                      <a:pt x="1785882" y="3377189"/>
                      <a:pt x="1748609" y="3379540"/>
                    </a:cubicBezTo>
                    <a:close/>
                    <a:moveTo>
                      <a:pt x="1933020" y="3353338"/>
                    </a:moveTo>
                    <a:cubicBezTo>
                      <a:pt x="1919421" y="3351525"/>
                      <a:pt x="1905720" y="3345748"/>
                      <a:pt x="1893363" y="3335360"/>
                    </a:cubicBezTo>
                    <a:cubicBezTo>
                      <a:pt x="1850381" y="3299537"/>
                      <a:pt x="1859694" y="3233623"/>
                      <a:pt x="1910556" y="3212846"/>
                    </a:cubicBezTo>
                    <a:cubicBezTo>
                      <a:pt x="1942792" y="3199233"/>
                      <a:pt x="1967148" y="3204249"/>
                      <a:pt x="1994370" y="3230041"/>
                    </a:cubicBezTo>
                    <a:cubicBezTo>
                      <a:pt x="2009414" y="3244370"/>
                      <a:pt x="2013712" y="3255117"/>
                      <a:pt x="2013712" y="3280193"/>
                    </a:cubicBezTo>
                    <a:cubicBezTo>
                      <a:pt x="2013712" y="3328554"/>
                      <a:pt x="1973819" y="3358779"/>
                      <a:pt x="1933020" y="3353338"/>
                    </a:cubicBezTo>
                    <a:close/>
                    <a:moveTo>
                      <a:pt x="2142761" y="3302394"/>
                    </a:moveTo>
                    <a:cubicBezTo>
                      <a:pt x="2129687" y="3302483"/>
                      <a:pt x="2116614" y="3298184"/>
                      <a:pt x="2102287" y="3289587"/>
                    </a:cubicBezTo>
                    <a:cubicBezTo>
                      <a:pt x="2038530" y="3250899"/>
                      <a:pt x="2068618" y="3152744"/>
                      <a:pt x="2143836" y="3152744"/>
                    </a:cubicBezTo>
                    <a:cubicBezTo>
                      <a:pt x="2214756" y="3152744"/>
                      <a:pt x="2243410" y="3252332"/>
                      <a:pt x="2183236" y="3288871"/>
                    </a:cubicBezTo>
                    <a:cubicBezTo>
                      <a:pt x="2168908" y="3297826"/>
                      <a:pt x="2155835" y="3302304"/>
                      <a:pt x="2142761" y="3302394"/>
                    </a:cubicBezTo>
                    <a:close/>
                    <a:moveTo>
                      <a:pt x="4230395" y="3230676"/>
                    </a:moveTo>
                    <a:cubicBezTo>
                      <a:pt x="4213650" y="3231662"/>
                      <a:pt x="4196457" y="3229512"/>
                      <a:pt x="4186428" y="3223781"/>
                    </a:cubicBezTo>
                    <a:cubicBezTo>
                      <a:pt x="4154192" y="3205153"/>
                      <a:pt x="4143446" y="3145687"/>
                      <a:pt x="4167086" y="3115596"/>
                    </a:cubicBezTo>
                    <a:cubicBezTo>
                      <a:pt x="4200755" y="3072608"/>
                      <a:pt x="4262363" y="3074758"/>
                      <a:pt x="4289585" y="3119895"/>
                    </a:cubicBezTo>
                    <a:cubicBezTo>
                      <a:pt x="4311792" y="3155717"/>
                      <a:pt x="4305345" y="3192257"/>
                      <a:pt x="4271675" y="3218765"/>
                    </a:cubicBezTo>
                    <a:cubicBezTo>
                      <a:pt x="4263437" y="3225571"/>
                      <a:pt x="4247140" y="3229691"/>
                      <a:pt x="4230395" y="3230676"/>
                    </a:cubicBezTo>
                    <a:close/>
                    <a:moveTo>
                      <a:pt x="1332232" y="3402632"/>
                    </a:moveTo>
                    <a:cubicBezTo>
                      <a:pt x="1315308" y="3403169"/>
                      <a:pt x="1298115" y="3400840"/>
                      <a:pt x="1288803" y="3395467"/>
                    </a:cubicBezTo>
                    <a:cubicBezTo>
                      <a:pt x="1258716" y="3377556"/>
                      <a:pt x="1245821" y="3319523"/>
                      <a:pt x="1266596" y="3290148"/>
                    </a:cubicBezTo>
                    <a:cubicBezTo>
                      <a:pt x="1293101" y="3251460"/>
                      <a:pt x="1341814" y="3245012"/>
                      <a:pt x="1379781" y="3275103"/>
                    </a:cubicBezTo>
                    <a:cubicBezTo>
                      <a:pt x="1413450" y="3301612"/>
                      <a:pt x="1410585" y="3367526"/>
                      <a:pt x="1374050" y="3392602"/>
                    </a:cubicBezTo>
                    <a:cubicBezTo>
                      <a:pt x="1365812" y="3398691"/>
                      <a:pt x="1349156" y="3402094"/>
                      <a:pt x="1332232" y="3402632"/>
                    </a:cubicBezTo>
                    <a:close/>
                    <a:moveTo>
                      <a:pt x="954012" y="3424807"/>
                    </a:moveTo>
                    <a:cubicBezTo>
                      <a:pt x="938252" y="3424807"/>
                      <a:pt x="924641" y="3417643"/>
                      <a:pt x="906732" y="3399731"/>
                    </a:cubicBezTo>
                    <a:cubicBezTo>
                      <a:pt x="883808" y="3376805"/>
                      <a:pt x="881659" y="3371073"/>
                      <a:pt x="885241" y="3344564"/>
                    </a:cubicBezTo>
                    <a:cubicBezTo>
                      <a:pt x="890972" y="3301577"/>
                      <a:pt x="917477" y="3277934"/>
                      <a:pt x="959026" y="3277934"/>
                    </a:cubicBezTo>
                    <a:cubicBezTo>
                      <a:pt x="986965" y="3277934"/>
                      <a:pt x="994845" y="3281516"/>
                      <a:pt x="1012754" y="3301577"/>
                    </a:cubicBezTo>
                    <a:cubicBezTo>
                      <a:pt x="1057884" y="3352445"/>
                      <a:pt x="1024215" y="3424807"/>
                      <a:pt x="954012" y="3424807"/>
                    </a:cubicBezTo>
                    <a:close/>
                    <a:moveTo>
                      <a:pt x="1155528" y="3290410"/>
                    </a:moveTo>
                    <a:cubicBezTo>
                      <a:pt x="1142723" y="3293545"/>
                      <a:pt x="1129649" y="3292112"/>
                      <a:pt x="1115680" y="3286022"/>
                    </a:cubicBezTo>
                    <a:cubicBezTo>
                      <a:pt x="1082011" y="3270976"/>
                      <a:pt x="1066968" y="3250199"/>
                      <a:pt x="1066968" y="3216526"/>
                    </a:cubicBezTo>
                    <a:cubicBezTo>
                      <a:pt x="1066968" y="3175688"/>
                      <a:pt x="1098488" y="3144163"/>
                      <a:pt x="1140037" y="3142731"/>
                    </a:cubicBezTo>
                    <a:cubicBezTo>
                      <a:pt x="1205226" y="3141298"/>
                      <a:pt x="1240328" y="3222257"/>
                      <a:pt x="1193764" y="3267394"/>
                    </a:cubicBezTo>
                    <a:cubicBezTo>
                      <a:pt x="1180869" y="3279573"/>
                      <a:pt x="1168333" y="3287275"/>
                      <a:pt x="1155528" y="3290410"/>
                    </a:cubicBezTo>
                    <a:close/>
                    <a:moveTo>
                      <a:pt x="1445183" y="3216194"/>
                    </a:moveTo>
                    <a:cubicBezTo>
                      <a:pt x="1438377" y="3216462"/>
                      <a:pt x="1431930" y="3214134"/>
                      <a:pt x="1419752" y="3209477"/>
                    </a:cubicBezTo>
                    <a:cubicBezTo>
                      <a:pt x="1377487" y="3192282"/>
                      <a:pt x="1359578" y="3150728"/>
                      <a:pt x="1376770" y="3109173"/>
                    </a:cubicBezTo>
                    <a:cubicBezTo>
                      <a:pt x="1388948" y="3080515"/>
                      <a:pt x="1409723" y="3066902"/>
                      <a:pt x="1443392" y="3066902"/>
                    </a:cubicBezTo>
                    <a:cubicBezTo>
                      <a:pt x="1478494" y="3066902"/>
                      <a:pt x="1495687" y="3076216"/>
                      <a:pt x="1509297" y="3102725"/>
                    </a:cubicBezTo>
                    <a:cubicBezTo>
                      <a:pt x="1532221" y="3146429"/>
                      <a:pt x="1517177" y="3188700"/>
                      <a:pt x="1472763" y="3207328"/>
                    </a:cubicBezTo>
                    <a:cubicBezTo>
                      <a:pt x="1459152" y="3213059"/>
                      <a:pt x="1451988" y="3215925"/>
                      <a:pt x="1445183" y="3216194"/>
                    </a:cubicBezTo>
                    <a:close/>
                    <a:moveTo>
                      <a:pt x="1626166" y="3206299"/>
                    </a:moveTo>
                    <a:cubicBezTo>
                      <a:pt x="1617023" y="3204452"/>
                      <a:pt x="1607732" y="3200623"/>
                      <a:pt x="1598599" y="3194444"/>
                    </a:cubicBezTo>
                    <a:cubicBezTo>
                      <a:pt x="1564930" y="3171517"/>
                      <a:pt x="1554901" y="3133545"/>
                      <a:pt x="1572810" y="3099872"/>
                    </a:cubicBezTo>
                    <a:cubicBezTo>
                      <a:pt x="1597167" y="3054735"/>
                      <a:pt x="1656625" y="3045421"/>
                      <a:pt x="1692443" y="3080527"/>
                    </a:cubicBezTo>
                    <a:cubicBezTo>
                      <a:pt x="1746975" y="3135067"/>
                      <a:pt x="1690170" y="3219228"/>
                      <a:pt x="1626166" y="3206299"/>
                    </a:cubicBezTo>
                    <a:close/>
                    <a:moveTo>
                      <a:pt x="1835237" y="3178791"/>
                    </a:moveTo>
                    <a:cubicBezTo>
                      <a:pt x="1827927" y="3178052"/>
                      <a:pt x="1821480" y="3176396"/>
                      <a:pt x="1816824" y="3173709"/>
                    </a:cubicBezTo>
                    <a:cubicBezTo>
                      <a:pt x="1791751" y="3159380"/>
                      <a:pt x="1777424" y="3135737"/>
                      <a:pt x="1777424" y="3107795"/>
                    </a:cubicBezTo>
                    <a:cubicBezTo>
                      <a:pt x="1777424" y="3057643"/>
                      <a:pt x="1816824" y="3024686"/>
                      <a:pt x="1865537" y="3034000"/>
                    </a:cubicBezTo>
                    <a:cubicBezTo>
                      <a:pt x="1924278" y="3044747"/>
                      <a:pt x="1944337" y="3122840"/>
                      <a:pt x="1899206" y="3163678"/>
                    </a:cubicBezTo>
                    <a:cubicBezTo>
                      <a:pt x="1886848" y="3174962"/>
                      <a:pt x="1857164" y="3181008"/>
                      <a:pt x="1835237" y="3178791"/>
                    </a:cubicBezTo>
                    <a:close/>
                    <a:moveTo>
                      <a:pt x="2058321" y="3141747"/>
                    </a:moveTo>
                    <a:cubicBezTo>
                      <a:pt x="2049503" y="3141313"/>
                      <a:pt x="2040247" y="3139197"/>
                      <a:pt x="2030755" y="3135078"/>
                    </a:cubicBezTo>
                    <a:cubicBezTo>
                      <a:pt x="1981326" y="3114301"/>
                      <a:pt x="1968431" y="3053402"/>
                      <a:pt x="2005682" y="3016146"/>
                    </a:cubicBezTo>
                    <a:cubicBezTo>
                      <a:pt x="2034337" y="2987488"/>
                      <a:pt x="2081617" y="2986772"/>
                      <a:pt x="2108838" y="3013997"/>
                    </a:cubicBezTo>
                    <a:cubicBezTo>
                      <a:pt x="2160237" y="3065402"/>
                      <a:pt x="2120042" y="3144784"/>
                      <a:pt x="2058321" y="3141747"/>
                    </a:cubicBezTo>
                    <a:close/>
                    <a:moveTo>
                      <a:pt x="4372388" y="2997117"/>
                    </a:moveTo>
                    <a:cubicBezTo>
                      <a:pt x="4357065" y="2996658"/>
                      <a:pt x="4341529" y="2991195"/>
                      <a:pt x="4327918" y="2979374"/>
                    </a:cubicBezTo>
                    <a:cubicBezTo>
                      <a:pt x="4313590" y="2967910"/>
                      <a:pt x="4307859" y="2954298"/>
                      <a:pt x="4304994" y="2930655"/>
                    </a:cubicBezTo>
                    <a:cubicBezTo>
                      <a:pt x="4301412" y="2901280"/>
                      <a:pt x="4303561" y="2894832"/>
                      <a:pt x="4324336" y="2871189"/>
                    </a:cubicBezTo>
                    <a:lnTo>
                      <a:pt x="4347976" y="2844680"/>
                    </a:lnTo>
                    <a:lnTo>
                      <a:pt x="4329350" y="2825336"/>
                    </a:lnTo>
                    <a:cubicBezTo>
                      <a:pt x="4277056" y="2770885"/>
                      <a:pt x="4317889" y="2690642"/>
                      <a:pt x="4394539" y="2696374"/>
                    </a:cubicBezTo>
                    <a:cubicBezTo>
                      <a:pt x="4422478" y="2698523"/>
                      <a:pt x="4421761" y="2699956"/>
                      <a:pt x="4423910" y="2653386"/>
                    </a:cubicBezTo>
                    <a:cubicBezTo>
                      <a:pt x="4424627" y="2644072"/>
                      <a:pt x="4434656" y="2626877"/>
                      <a:pt x="4446118" y="2614698"/>
                    </a:cubicBezTo>
                    <a:cubicBezTo>
                      <a:pt x="4468325" y="2592488"/>
                      <a:pt x="4478354" y="2591771"/>
                      <a:pt x="4542827" y="2603234"/>
                    </a:cubicBezTo>
                    <a:cubicBezTo>
                      <a:pt x="4553572" y="2604667"/>
                      <a:pt x="4557154" y="2600369"/>
                      <a:pt x="4561452" y="2578158"/>
                    </a:cubicBezTo>
                    <a:cubicBezTo>
                      <a:pt x="4570765" y="2522275"/>
                      <a:pt x="4628074" y="2493617"/>
                      <a:pt x="4673921" y="2522991"/>
                    </a:cubicBezTo>
                    <a:cubicBezTo>
                      <a:pt x="4718336" y="2550217"/>
                      <a:pt x="4721917" y="2606817"/>
                      <a:pt x="4681085" y="2641207"/>
                    </a:cubicBezTo>
                    <a:cubicBezTo>
                      <a:pt x="4662459" y="2656969"/>
                      <a:pt x="4653147" y="2659834"/>
                      <a:pt x="4629507" y="2657685"/>
                    </a:cubicBezTo>
                    <a:cubicBezTo>
                      <a:pt x="4613030" y="2655536"/>
                      <a:pt x="4594405" y="2651953"/>
                      <a:pt x="4587958" y="2649088"/>
                    </a:cubicBezTo>
                    <a:cubicBezTo>
                      <a:pt x="4579361" y="2644789"/>
                      <a:pt x="4575063" y="2646222"/>
                      <a:pt x="4575063" y="2652670"/>
                    </a:cubicBezTo>
                    <a:cubicBezTo>
                      <a:pt x="4575063" y="2708553"/>
                      <a:pt x="4536379" y="2747242"/>
                      <a:pt x="4485518" y="2743660"/>
                    </a:cubicBezTo>
                    <a:lnTo>
                      <a:pt x="4456863" y="2741510"/>
                    </a:lnTo>
                    <a:lnTo>
                      <a:pt x="4453281" y="2775184"/>
                    </a:lnTo>
                    <a:cubicBezTo>
                      <a:pt x="4450416" y="2798827"/>
                      <a:pt x="4443252" y="2815305"/>
                      <a:pt x="4429641" y="2829634"/>
                    </a:cubicBezTo>
                    <a:lnTo>
                      <a:pt x="4410299" y="2850412"/>
                    </a:lnTo>
                    <a:lnTo>
                      <a:pt x="4424627" y="2863308"/>
                    </a:lnTo>
                    <a:cubicBezTo>
                      <a:pt x="4432507" y="2870472"/>
                      <a:pt x="4442536" y="2888384"/>
                      <a:pt x="4446834" y="2902713"/>
                    </a:cubicBezTo>
                    <a:cubicBezTo>
                      <a:pt x="4462415" y="2954835"/>
                      <a:pt x="4418359" y="2998494"/>
                      <a:pt x="4372388" y="2997117"/>
                    </a:cubicBezTo>
                    <a:close/>
                    <a:moveTo>
                      <a:pt x="4539918" y="2992163"/>
                    </a:moveTo>
                    <a:cubicBezTo>
                      <a:pt x="4531071" y="2991356"/>
                      <a:pt x="4521915" y="2988793"/>
                      <a:pt x="4512692" y="2984136"/>
                    </a:cubicBezTo>
                    <a:cubicBezTo>
                      <a:pt x="4500513" y="2977688"/>
                      <a:pt x="4484753" y="2961926"/>
                      <a:pt x="4478306" y="2948313"/>
                    </a:cubicBezTo>
                    <a:cubicBezTo>
                      <a:pt x="4443921" y="2875951"/>
                      <a:pt x="4539913" y="2809321"/>
                      <a:pt x="4597222" y="2865921"/>
                    </a:cubicBezTo>
                    <a:cubicBezTo>
                      <a:pt x="4648621" y="2917326"/>
                      <a:pt x="4601845" y="2997805"/>
                      <a:pt x="4539918" y="2992163"/>
                    </a:cubicBezTo>
                    <a:close/>
                    <a:moveTo>
                      <a:pt x="5431954" y="2938483"/>
                    </a:moveTo>
                    <a:cubicBezTo>
                      <a:pt x="5422641" y="2938483"/>
                      <a:pt x="5405449" y="2932034"/>
                      <a:pt x="5393270" y="2924870"/>
                    </a:cubicBezTo>
                    <a:cubicBezTo>
                      <a:pt x="5329514" y="2886181"/>
                      <a:pt x="5359601" y="2788027"/>
                      <a:pt x="5434820" y="2788027"/>
                    </a:cubicBezTo>
                    <a:cubicBezTo>
                      <a:pt x="5449863" y="2788027"/>
                      <a:pt x="5462041" y="2786594"/>
                      <a:pt x="5462041" y="2785161"/>
                    </a:cubicBezTo>
                    <a:cubicBezTo>
                      <a:pt x="5462041" y="2783012"/>
                      <a:pt x="5454878" y="2770115"/>
                      <a:pt x="5446998" y="2755786"/>
                    </a:cubicBezTo>
                    <a:cubicBezTo>
                      <a:pt x="5419060" y="2709217"/>
                      <a:pt x="5438401" y="2659781"/>
                      <a:pt x="5491412" y="2644019"/>
                    </a:cubicBezTo>
                    <a:cubicBezTo>
                      <a:pt x="5514336" y="2636855"/>
                      <a:pt x="5521499" y="2637571"/>
                      <a:pt x="5542274" y="2649034"/>
                    </a:cubicBezTo>
                    <a:cubicBezTo>
                      <a:pt x="5555169" y="2656915"/>
                      <a:pt x="5570929" y="2673394"/>
                      <a:pt x="5576659" y="2686290"/>
                    </a:cubicBezTo>
                    <a:cubicBezTo>
                      <a:pt x="5588121" y="2711366"/>
                      <a:pt x="5598867" y="2714948"/>
                      <a:pt x="5612478" y="2699186"/>
                    </a:cubicBezTo>
                    <a:cubicBezTo>
                      <a:pt x="5616776" y="2693455"/>
                      <a:pt x="5631819" y="2684857"/>
                      <a:pt x="5644714" y="2680558"/>
                    </a:cubicBezTo>
                    <a:cubicBezTo>
                      <a:pt x="5689845" y="2665513"/>
                      <a:pt x="5741423" y="2704201"/>
                      <a:pt x="5741423" y="2752204"/>
                    </a:cubicBezTo>
                    <a:cubicBezTo>
                      <a:pt x="5741423" y="2772981"/>
                      <a:pt x="5722081" y="2807371"/>
                      <a:pt x="5706321" y="2816685"/>
                    </a:cubicBezTo>
                    <a:cubicBezTo>
                      <a:pt x="5686263" y="2827432"/>
                      <a:pt x="5639699" y="2825282"/>
                      <a:pt x="5622507" y="2813103"/>
                    </a:cubicBezTo>
                    <a:cubicBezTo>
                      <a:pt x="5613910" y="2807371"/>
                      <a:pt x="5603165" y="2793042"/>
                      <a:pt x="5598150" y="2780862"/>
                    </a:cubicBezTo>
                    <a:cubicBezTo>
                      <a:pt x="5587405" y="2755786"/>
                      <a:pt x="5581674" y="2754353"/>
                      <a:pt x="5557318" y="2773698"/>
                    </a:cubicBezTo>
                    <a:cubicBezTo>
                      <a:pt x="5545856" y="2782295"/>
                      <a:pt x="5527947" y="2788027"/>
                      <a:pt x="5511470" y="2788027"/>
                    </a:cubicBezTo>
                    <a:cubicBezTo>
                      <a:pt x="5480667" y="2788027"/>
                      <a:pt x="5477801" y="2793758"/>
                      <a:pt x="5494994" y="2820267"/>
                    </a:cubicBezTo>
                    <a:cubicBezTo>
                      <a:pt x="5508605" y="2841045"/>
                      <a:pt x="5510038" y="2879733"/>
                      <a:pt x="5498576" y="2901943"/>
                    </a:cubicBezTo>
                    <a:cubicBezTo>
                      <a:pt x="5488547" y="2919855"/>
                      <a:pt x="5454878" y="2938483"/>
                      <a:pt x="5431954" y="2938483"/>
                    </a:cubicBezTo>
                    <a:close/>
                    <a:moveTo>
                      <a:pt x="5767903" y="2652379"/>
                    </a:moveTo>
                    <a:cubicBezTo>
                      <a:pt x="5754169" y="2650387"/>
                      <a:pt x="5740245" y="2644342"/>
                      <a:pt x="5727529" y="2633595"/>
                    </a:cubicBezTo>
                    <a:cubicBezTo>
                      <a:pt x="5684548" y="2597772"/>
                      <a:pt x="5694577" y="2533291"/>
                      <a:pt x="5746155" y="2511797"/>
                    </a:cubicBezTo>
                    <a:cubicBezTo>
                      <a:pt x="5797733" y="2489587"/>
                      <a:pt x="5848595" y="2522544"/>
                      <a:pt x="5848595" y="2578428"/>
                    </a:cubicBezTo>
                    <a:cubicBezTo>
                      <a:pt x="5848595" y="2627863"/>
                      <a:pt x="5809105" y="2658357"/>
                      <a:pt x="5767903" y="2652379"/>
                    </a:cubicBezTo>
                    <a:close/>
                    <a:moveTo>
                      <a:pt x="5946967" y="2594458"/>
                    </a:moveTo>
                    <a:cubicBezTo>
                      <a:pt x="5930759" y="2593920"/>
                      <a:pt x="5914641" y="2589263"/>
                      <a:pt x="5903537" y="2580666"/>
                    </a:cubicBezTo>
                    <a:cubicBezTo>
                      <a:pt x="5837631" y="2528365"/>
                      <a:pt x="5890642" y="2426628"/>
                      <a:pt x="5970875" y="2450988"/>
                    </a:cubicBezTo>
                    <a:cubicBezTo>
                      <a:pt x="6029617" y="2468899"/>
                      <a:pt x="6041079" y="2547709"/>
                      <a:pt x="5990933" y="2583532"/>
                    </a:cubicBezTo>
                    <a:cubicBezTo>
                      <a:pt x="5979472" y="2591413"/>
                      <a:pt x="5963174" y="2594995"/>
                      <a:pt x="5946967" y="2594458"/>
                    </a:cubicBezTo>
                    <a:close/>
                    <a:moveTo>
                      <a:pt x="4664590" y="2862950"/>
                    </a:moveTo>
                    <a:cubicBezTo>
                      <a:pt x="4656789" y="2861954"/>
                      <a:pt x="4648819" y="2859670"/>
                      <a:pt x="4640760" y="2856088"/>
                    </a:cubicBezTo>
                    <a:cubicBezTo>
                      <a:pt x="4612822" y="2843908"/>
                      <a:pt x="4593480" y="2803787"/>
                      <a:pt x="4599927" y="2772979"/>
                    </a:cubicBezTo>
                    <a:cubicBezTo>
                      <a:pt x="4606374" y="2742888"/>
                      <a:pt x="4641476" y="2716379"/>
                      <a:pt x="4675145" y="2716379"/>
                    </a:cubicBezTo>
                    <a:cubicBezTo>
                      <a:pt x="4715262" y="2716379"/>
                      <a:pt x="4740334" y="2740022"/>
                      <a:pt x="4744633" y="2781577"/>
                    </a:cubicBezTo>
                    <a:cubicBezTo>
                      <a:pt x="4748214" y="2810951"/>
                      <a:pt x="4746065" y="2817399"/>
                      <a:pt x="4728156" y="2837460"/>
                    </a:cubicBezTo>
                    <a:cubicBezTo>
                      <a:pt x="4709889" y="2857342"/>
                      <a:pt x="4687995" y="2865939"/>
                      <a:pt x="4664590" y="2862950"/>
                    </a:cubicBezTo>
                    <a:close/>
                    <a:moveTo>
                      <a:pt x="5012271" y="2848485"/>
                    </a:moveTo>
                    <a:cubicBezTo>
                      <a:pt x="5003412" y="2848028"/>
                      <a:pt x="4994211" y="2845901"/>
                      <a:pt x="4984898" y="2841782"/>
                    </a:cubicBezTo>
                    <a:cubicBezTo>
                      <a:pt x="4955527" y="2829603"/>
                      <a:pt x="4936902" y="2793780"/>
                      <a:pt x="4942633" y="2762972"/>
                    </a:cubicBezTo>
                    <a:cubicBezTo>
                      <a:pt x="4954094" y="2703506"/>
                      <a:pt x="5026447" y="2680580"/>
                      <a:pt x="5069429" y="2722851"/>
                    </a:cubicBezTo>
                    <a:cubicBezTo>
                      <a:pt x="5119575" y="2773002"/>
                      <a:pt x="5074287" y="2851678"/>
                      <a:pt x="5012271" y="2848485"/>
                    </a:cubicBezTo>
                    <a:close/>
                    <a:moveTo>
                      <a:pt x="5246899" y="2828469"/>
                    </a:moveTo>
                    <a:cubicBezTo>
                      <a:pt x="5230692" y="2830708"/>
                      <a:pt x="5213857" y="2826409"/>
                      <a:pt x="5197381" y="2815304"/>
                    </a:cubicBezTo>
                    <a:cubicBezTo>
                      <a:pt x="5136490" y="2773749"/>
                      <a:pt x="5160846" y="2680610"/>
                      <a:pt x="5233199" y="2680610"/>
                    </a:cubicBezTo>
                    <a:cubicBezTo>
                      <a:pt x="5270450" y="2680610"/>
                      <a:pt x="5287642" y="2689924"/>
                      <a:pt x="5301253" y="2716433"/>
                    </a:cubicBezTo>
                    <a:cubicBezTo>
                      <a:pt x="5317730" y="2748673"/>
                      <a:pt x="5314864" y="2777332"/>
                      <a:pt x="5292657" y="2802408"/>
                    </a:cubicBezTo>
                    <a:cubicBezTo>
                      <a:pt x="5278688" y="2817453"/>
                      <a:pt x="5263107" y="2826230"/>
                      <a:pt x="5246899" y="2828469"/>
                    </a:cubicBezTo>
                    <a:close/>
                    <a:moveTo>
                      <a:pt x="4824408" y="2782331"/>
                    </a:moveTo>
                    <a:cubicBezTo>
                      <a:pt x="4806051" y="2781704"/>
                      <a:pt x="4787426" y="2773106"/>
                      <a:pt x="4770949" y="2756628"/>
                    </a:cubicBezTo>
                    <a:cubicBezTo>
                      <a:pt x="4733698" y="2719372"/>
                      <a:pt x="4743011" y="2665638"/>
                      <a:pt x="4790291" y="2640562"/>
                    </a:cubicBezTo>
                    <a:cubicBezTo>
                      <a:pt x="4863360" y="2603306"/>
                      <a:pt x="4934280" y="2702177"/>
                      <a:pt x="4876254" y="2760210"/>
                    </a:cubicBezTo>
                    <a:cubicBezTo>
                      <a:pt x="4860853" y="2775614"/>
                      <a:pt x="4842765" y="2782958"/>
                      <a:pt x="4824408" y="2782331"/>
                    </a:cubicBezTo>
                    <a:close/>
                    <a:moveTo>
                      <a:pt x="5149690" y="2690849"/>
                    </a:moveTo>
                    <a:cubicBezTo>
                      <a:pt x="5134647" y="2694073"/>
                      <a:pt x="5119066" y="2693715"/>
                      <a:pt x="5107246" y="2688700"/>
                    </a:cubicBezTo>
                    <a:cubicBezTo>
                      <a:pt x="5098649" y="2685118"/>
                      <a:pt x="5085038" y="2672938"/>
                      <a:pt x="5076442" y="2662191"/>
                    </a:cubicBezTo>
                    <a:cubicBezTo>
                      <a:pt x="5039191" y="2614905"/>
                      <a:pt x="5072860" y="2544692"/>
                      <a:pt x="5133035" y="2544692"/>
                    </a:cubicBezTo>
                    <a:cubicBezTo>
                      <a:pt x="5158107" y="2544692"/>
                      <a:pt x="5167420" y="2548991"/>
                      <a:pt x="5188195" y="2569768"/>
                    </a:cubicBezTo>
                    <a:cubicBezTo>
                      <a:pt x="5211118" y="2592695"/>
                      <a:pt x="5213267" y="2598426"/>
                      <a:pt x="5209686" y="2624935"/>
                    </a:cubicBezTo>
                    <a:cubicBezTo>
                      <a:pt x="5207536" y="2642130"/>
                      <a:pt x="5198940" y="2661475"/>
                      <a:pt x="5188911" y="2671505"/>
                    </a:cubicBezTo>
                    <a:cubicBezTo>
                      <a:pt x="5179240" y="2680819"/>
                      <a:pt x="5164734" y="2687625"/>
                      <a:pt x="5149690" y="2690849"/>
                    </a:cubicBezTo>
                    <a:close/>
                    <a:moveTo>
                      <a:pt x="5607390" y="2630049"/>
                    </a:moveTo>
                    <a:cubicBezTo>
                      <a:pt x="5604525" y="2629333"/>
                      <a:pt x="5594496" y="2627184"/>
                      <a:pt x="5585899" y="2625751"/>
                    </a:cubicBezTo>
                    <a:cubicBezTo>
                      <a:pt x="5559394" y="2620736"/>
                      <a:pt x="5533605" y="2583480"/>
                      <a:pt x="5533605" y="2550523"/>
                    </a:cubicBezTo>
                    <a:cubicBezTo>
                      <a:pt x="5533605" y="2462399"/>
                      <a:pt x="5664699" y="2453801"/>
                      <a:pt x="5681175" y="2541209"/>
                    </a:cubicBezTo>
                    <a:cubicBezTo>
                      <a:pt x="5686906" y="2573449"/>
                      <a:pt x="5668281" y="2607839"/>
                      <a:pt x="5637477" y="2620736"/>
                    </a:cubicBezTo>
                    <a:cubicBezTo>
                      <a:pt x="5623866" y="2626467"/>
                      <a:pt x="5610256" y="2630049"/>
                      <a:pt x="5607390" y="2630049"/>
                    </a:cubicBezTo>
                    <a:close/>
                    <a:moveTo>
                      <a:pt x="5317057" y="2615585"/>
                    </a:moveTo>
                    <a:cubicBezTo>
                      <a:pt x="5304700" y="2616593"/>
                      <a:pt x="5291492" y="2614667"/>
                      <a:pt x="5278239" y="2609294"/>
                    </a:cubicBezTo>
                    <a:cubicBezTo>
                      <a:pt x="5268926" y="2605712"/>
                      <a:pt x="5255315" y="2592099"/>
                      <a:pt x="5247435" y="2579203"/>
                    </a:cubicBezTo>
                    <a:cubicBezTo>
                      <a:pt x="5227377" y="2546962"/>
                      <a:pt x="5232392" y="2511856"/>
                      <a:pt x="5261763" y="2486064"/>
                    </a:cubicBezTo>
                    <a:cubicBezTo>
                      <a:pt x="5309759" y="2442360"/>
                      <a:pt x="5383544" y="2475317"/>
                      <a:pt x="5383544" y="2541231"/>
                    </a:cubicBezTo>
                    <a:cubicBezTo>
                      <a:pt x="5383544" y="2583143"/>
                      <a:pt x="5354129" y="2612563"/>
                      <a:pt x="5317057" y="2615585"/>
                    </a:cubicBezTo>
                    <a:close/>
                    <a:moveTo>
                      <a:pt x="5728698" y="2473990"/>
                    </a:moveTo>
                    <a:cubicBezTo>
                      <a:pt x="5712759" y="2472848"/>
                      <a:pt x="5696775" y="2466221"/>
                      <a:pt x="5683164" y="2452608"/>
                    </a:cubicBezTo>
                    <a:cubicBezTo>
                      <a:pt x="5636601" y="2406039"/>
                      <a:pt x="5670270" y="2322930"/>
                      <a:pt x="5735459" y="2322930"/>
                    </a:cubicBezTo>
                    <a:cubicBezTo>
                      <a:pt x="5763397" y="2322930"/>
                      <a:pt x="5796350" y="2348006"/>
                      <a:pt x="5805662" y="2376664"/>
                    </a:cubicBezTo>
                    <a:cubicBezTo>
                      <a:pt x="5823930" y="2431473"/>
                      <a:pt x="5776516" y="2477416"/>
                      <a:pt x="5728698" y="2473990"/>
                    </a:cubicBezTo>
                    <a:close/>
                    <a:moveTo>
                      <a:pt x="4944711" y="2650473"/>
                    </a:moveTo>
                    <a:cubicBezTo>
                      <a:pt x="4936997" y="2650021"/>
                      <a:pt x="4929106" y="2648286"/>
                      <a:pt x="4921226" y="2645062"/>
                    </a:cubicBezTo>
                    <a:cubicBezTo>
                      <a:pt x="4898302" y="2635748"/>
                      <a:pt x="4875378" y="2602791"/>
                      <a:pt x="4875378" y="2579148"/>
                    </a:cubicBezTo>
                    <a:cubicBezTo>
                      <a:pt x="4875378" y="2498905"/>
                      <a:pt x="4977818" y="2471680"/>
                      <a:pt x="5015786" y="2541893"/>
                    </a:cubicBezTo>
                    <a:cubicBezTo>
                      <a:pt x="5043993" y="2593925"/>
                      <a:pt x="4998705" y="2653637"/>
                      <a:pt x="4944711" y="2650473"/>
                    </a:cubicBezTo>
                    <a:close/>
                    <a:moveTo>
                      <a:pt x="5093429" y="2521671"/>
                    </a:moveTo>
                    <a:cubicBezTo>
                      <a:pt x="5082952" y="2523462"/>
                      <a:pt x="5072565" y="2522387"/>
                      <a:pt x="5061461" y="2518447"/>
                    </a:cubicBezTo>
                    <a:cubicBezTo>
                      <a:pt x="5007734" y="2499103"/>
                      <a:pt x="4996272" y="2415994"/>
                      <a:pt x="5042835" y="2383754"/>
                    </a:cubicBezTo>
                    <a:cubicBezTo>
                      <a:pt x="5063610" y="2368708"/>
                      <a:pt x="5103726" y="2370141"/>
                      <a:pt x="5130232" y="2386619"/>
                    </a:cubicBezTo>
                    <a:cubicBezTo>
                      <a:pt x="5171064" y="2411695"/>
                      <a:pt x="5168915" y="2478326"/>
                      <a:pt x="5125934" y="2507700"/>
                    </a:cubicBezTo>
                    <a:cubicBezTo>
                      <a:pt x="5114472" y="2515223"/>
                      <a:pt x="5103906" y="2519880"/>
                      <a:pt x="5093429" y="2521671"/>
                    </a:cubicBezTo>
                    <a:close/>
                    <a:moveTo>
                      <a:pt x="5242514" y="2442624"/>
                    </a:moveTo>
                    <a:cubicBezTo>
                      <a:pt x="5217441" y="2445490"/>
                      <a:pt x="5210277" y="2443340"/>
                      <a:pt x="5188070" y="2423280"/>
                    </a:cubicBezTo>
                    <a:cubicBezTo>
                      <a:pt x="5167296" y="2405368"/>
                      <a:pt x="5161565" y="2395338"/>
                      <a:pt x="5161565" y="2375277"/>
                    </a:cubicBezTo>
                    <a:cubicBezTo>
                      <a:pt x="5161565" y="2303631"/>
                      <a:pt x="5233201" y="2268525"/>
                      <a:pt x="5284779" y="2315095"/>
                    </a:cubicBezTo>
                    <a:cubicBezTo>
                      <a:pt x="5304837" y="2333006"/>
                      <a:pt x="5308419" y="2340887"/>
                      <a:pt x="5308419" y="2368829"/>
                    </a:cubicBezTo>
                    <a:cubicBezTo>
                      <a:pt x="5308419" y="2410383"/>
                      <a:pt x="5284779" y="2436892"/>
                      <a:pt x="5242514" y="2442624"/>
                    </a:cubicBezTo>
                    <a:close/>
                    <a:moveTo>
                      <a:pt x="5415647" y="2423312"/>
                    </a:moveTo>
                    <a:cubicBezTo>
                      <a:pt x="5394872" y="2423312"/>
                      <a:pt x="5383410" y="2417581"/>
                      <a:pt x="5364785" y="2398953"/>
                    </a:cubicBezTo>
                    <a:cubicBezTo>
                      <a:pt x="5346159" y="2380325"/>
                      <a:pt x="5340428" y="2368862"/>
                      <a:pt x="5340428" y="2348084"/>
                    </a:cubicBezTo>
                    <a:cubicBezTo>
                      <a:pt x="5340428" y="2310829"/>
                      <a:pt x="5378396" y="2272856"/>
                      <a:pt x="5415647" y="2272856"/>
                    </a:cubicBezTo>
                    <a:cubicBezTo>
                      <a:pt x="5452898" y="2272856"/>
                      <a:pt x="5490865" y="2310829"/>
                      <a:pt x="5490865" y="2348084"/>
                    </a:cubicBezTo>
                    <a:cubicBezTo>
                      <a:pt x="5490865" y="2385340"/>
                      <a:pt x="5452898" y="2423312"/>
                      <a:pt x="5415647" y="2423312"/>
                    </a:cubicBezTo>
                    <a:close/>
                    <a:moveTo>
                      <a:pt x="4765650" y="2558836"/>
                    </a:moveTo>
                    <a:cubicBezTo>
                      <a:pt x="4751984" y="2556855"/>
                      <a:pt x="4738238" y="2550989"/>
                      <a:pt x="4725881" y="2540600"/>
                    </a:cubicBezTo>
                    <a:cubicBezTo>
                      <a:pt x="4684332" y="2506210"/>
                      <a:pt x="4692212" y="2443879"/>
                      <a:pt x="4740208" y="2418803"/>
                    </a:cubicBezTo>
                    <a:cubicBezTo>
                      <a:pt x="4789637" y="2393727"/>
                      <a:pt x="4846946" y="2431699"/>
                      <a:pt x="4846946" y="2489015"/>
                    </a:cubicBezTo>
                    <a:cubicBezTo>
                      <a:pt x="4846946" y="2535764"/>
                      <a:pt x="4806651" y="2564781"/>
                      <a:pt x="4765650" y="2558836"/>
                    </a:cubicBezTo>
                    <a:close/>
                    <a:moveTo>
                      <a:pt x="4927986" y="2443251"/>
                    </a:moveTo>
                    <a:cubicBezTo>
                      <a:pt x="4915002" y="2446027"/>
                      <a:pt x="4901212" y="2444057"/>
                      <a:pt x="4885452" y="2437609"/>
                    </a:cubicBezTo>
                    <a:cubicBezTo>
                      <a:pt x="4861095" y="2428295"/>
                      <a:pt x="4839604" y="2395338"/>
                      <a:pt x="4839604" y="2368113"/>
                    </a:cubicBezTo>
                    <a:cubicBezTo>
                      <a:pt x="4839604" y="2334439"/>
                      <a:pt x="4878288" y="2294318"/>
                      <a:pt x="4910524" y="2294318"/>
                    </a:cubicBezTo>
                    <a:cubicBezTo>
                      <a:pt x="4957804" y="2294318"/>
                      <a:pt x="4990041" y="2325842"/>
                      <a:pt x="4990041" y="2373844"/>
                    </a:cubicBezTo>
                    <a:cubicBezTo>
                      <a:pt x="4990041" y="2389606"/>
                      <a:pt x="4982877" y="2403219"/>
                      <a:pt x="4965684" y="2420414"/>
                    </a:cubicBezTo>
                    <a:cubicBezTo>
                      <a:pt x="4953148" y="2432952"/>
                      <a:pt x="4940970" y="2440475"/>
                      <a:pt x="4927986" y="2443251"/>
                    </a:cubicBezTo>
                    <a:close/>
                    <a:moveTo>
                      <a:pt x="5090969" y="2311546"/>
                    </a:moveTo>
                    <a:cubicBezTo>
                      <a:pt x="5082576" y="2312788"/>
                      <a:pt x="5073644" y="2312698"/>
                      <a:pt x="5064331" y="2310997"/>
                    </a:cubicBezTo>
                    <a:cubicBezTo>
                      <a:pt x="5055734" y="2309564"/>
                      <a:pt x="5039974" y="2298817"/>
                      <a:pt x="5029229" y="2287354"/>
                    </a:cubicBezTo>
                    <a:cubicBezTo>
                      <a:pt x="5014185" y="2271592"/>
                      <a:pt x="5009171" y="2259412"/>
                      <a:pt x="5009171" y="2237202"/>
                    </a:cubicBezTo>
                    <a:cubicBezTo>
                      <a:pt x="5009171" y="2171288"/>
                      <a:pt x="5083672" y="2141197"/>
                      <a:pt x="5133818" y="2185617"/>
                    </a:cubicBezTo>
                    <a:cubicBezTo>
                      <a:pt x="5182083" y="2228873"/>
                      <a:pt x="5149723" y="2302848"/>
                      <a:pt x="5090969" y="2311546"/>
                    </a:cubicBezTo>
                    <a:close/>
                    <a:moveTo>
                      <a:pt x="5305291" y="2272103"/>
                    </a:moveTo>
                    <a:cubicBezTo>
                      <a:pt x="5297053" y="2272550"/>
                      <a:pt x="5288636" y="2270222"/>
                      <a:pt x="5276099" y="2265207"/>
                    </a:cubicBezTo>
                    <a:cubicBezTo>
                      <a:pt x="5248161" y="2253744"/>
                      <a:pt x="5233834" y="2237265"/>
                      <a:pt x="5228819" y="2210756"/>
                    </a:cubicBezTo>
                    <a:cubicBezTo>
                      <a:pt x="5219507" y="2162754"/>
                      <a:pt x="5252459" y="2122632"/>
                      <a:pt x="5301172" y="2122632"/>
                    </a:cubicBezTo>
                    <a:cubicBezTo>
                      <a:pt x="5334841" y="2122632"/>
                      <a:pt x="5352034" y="2132663"/>
                      <a:pt x="5365645" y="2158455"/>
                    </a:cubicBezTo>
                    <a:cubicBezTo>
                      <a:pt x="5387136" y="2200726"/>
                      <a:pt x="5374957" y="2240847"/>
                      <a:pt x="5333408" y="2262341"/>
                    </a:cubicBezTo>
                    <a:cubicBezTo>
                      <a:pt x="5321588" y="2268431"/>
                      <a:pt x="5313529" y="2271655"/>
                      <a:pt x="5305291" y="2272103"/>
                    </a:cubicBezTo>
                    <a:close/>
                    <a:moveTo>
                      <a:pt x="5525472" y="2258152"/>
                    </a:moveTo>
                    <a:cubicBezTo>
                      <a:pt x="5510966" y="2257883"/>
                      <a:pt x="5496101" y="2255196"/>
                      <a:pt x="5485714" y="2250181"/>
                    </a:cubicBezTo>
                    <a:cubicBezTo>
                      <a:pt x="5477834" y="2246599"/>
                      <a:pt x="5464939" y="2232270"/>
                      <a:pt x="5457776" y="2219374"/>
                    </a:cubicBezTo>
                    <a:cubicBezTo>
                      <a:pt x="5429837" y="2167789"/>
                      <a:pt x="5475685" y="2101875"/>
                      <a:pt x="5533710" y="2111189"/>
                    </a:cubicBezTo>
                    <a:cubicBezTo>
                      <a:pt x="5565947" y="2116204"/>
                      <a:pt x="5598183" y="2150594"/>
                      <a:pt x="5598183" y="2180685"/>
                    </a:cubicBezTo>
                    <a:cubicBezTo>
                      <a:pt x="5598183" y="2207194"/>
                      <a:pt x="5580990" y="2241584"/>
                      <a:pt x="5563081" y="2251614"/>
                    </a:cubicBezTo>
                    <a:cubicBezTo>
                      <a:pt x="5554127" y="2256271"/>
                      <a:pt x="5539978" y="2258420"/>
                      <a:pt x="5525472" y="2258152"/>
                    </a:cubicBezTo>
                    <a:close/>
                    <a:moveTo>
                      <a:pt x="5721147" y="2187243"/>
                    </a:moveTo>
                    <a:cubicBezTo>
                      <a:pt x="5696074" y="2187243"/>
                      <a:pt x="5686045" y="2182944"/>
                      <a:pt x="5668853" y="2166465"/>
                    </a:cubicBezTo>
                    <a:cubicBezTo>
                      <a:pt x="5630885" y="2128493"/>
                      <a:pt x="5645213" y="2066161"/>
                      <a:pt x="5697507" y="2043951"/>
                    </a:cubicBezTo>
                    <a:cubicBezTo>
                      <a:pt x="5756249" y="2020308"/>
                      <a:pt x="5819289" y="2089805"/>
                      <a:pt x="5790634" y="2146405"/>
                    </a:cubicBezTo>
                    <a:cubicBezTo>
                      <a:pt x="5777023" y="2173630"/>
                      <a:pt x="5754100" y="2187243"/>
                      <a:pt x="5721147" y="2187243"/>
                    </a:cubicBezTo>
                    <a:close/>
                    <a:moveTo>
                      <a:pt x="1265549" y="3165246"/>
                    </a:moveTo>
                    <a:cubicBezTo>
                      <a:pt x="1257008" y="3166030"/>
                      <a:pt x="1248591" y="3165134"/>
                      <a:pt x="1240890" y="3162268"/>
                    </a:cubicBezTo>
                    <a:cubicBezTo>
                      <a:pt x="1235159" y="3160119"/>
                      <a:pt x="1221548" y="3150089"/>
                      <a:pt x="1210803" y="3140058"/>
                    </a:cubicBezTo>
                    <a:cubicBezTo>
                      <a:pt x="1182148" y="3113549"/>
                      <a:pt x="1182148" y="3066980"/>
                      <a:pt x="1211519" y="3037605"/>
                    </a:cubicBezTo>
                    <a:cubicBezTo>
                      <a:pt x="1269545" y="2980289"/>
                      <a:pt x="1364821" y="3046919"/>
                      <a:pt x="1329719" y="3120714"/>
                    </a:cubicBezTo>
                    <a:cubicBezTo>
                      <a:pt x="1317899" y="3145432"/>
                      <a:pt x="1291170" y="3162895"/>
                      <a:pt x="1265549" y="3165246"/>
                    </a:cubicBezTo>
                    <a:close/>
                    <a:moveTo>
                      <a:pt x="1372204" y="3023228"/>
                    </a:moveTo>
                    <a:cubicBezTo>
                      <a:pt x="1364861" y="3023139"/>
                      <a:pt x="1357518" y="3019914"/>
                      <a:pt x="1343191" y="3013466"/>
                    </a:cubicBezTo>
                    <a:cubicBezTo>
                      <a:pt x="1318835" y="3003436"/>
                      <a:pt x="1298060" y="2971196"/>
                      <a:pt x="1298060" y="2943970"/>
                    </a:cubicBezTo>
                    <a:cubicBezTo>
                      <a:pt x="1298060" y="2934656"/>
                      <a:pt x="1304508" y="2917461"/>
                      <a:pt x="1312388" y="2904565"/>
                    </a:cubicBezTo>
                    <a:cubicBezTo>
                      <a:pt x="1348922" y="2844383"/>
                      <a:pt x="1448497" y="2873041"/>
                      <a:pt x="1448497" y="2943970"/>
                    </a:cubicBezTo>
                    <a:cubicBezTo>
                      <a:pt x="1448497" y="2977644"/>
                      <a:pt x="1432020" y="3001287"/>
                      <a:pt x="1401217" y="3014183"/>
                    </a:cubicBezTo>
                    <a:cubicBezTo>
                      <a:pt x="1386889" y="3020273"/>
                      <a:pt x="1379547" y="3023318"/>
                      <a:pt x="1372204" y="3023228"/>
                    </a:cubicBezTo>
                    <a:close/>
                    <a:moveTo>
                      <a:pt x="1744177" y="3014864"/>
                    </a:moveTo>
                    <a:cubicBezTo>
                      <a:pt x="1732256" y="3016610"/>
                      <a:pt x="1720078" y="3015446"/>
                      <a:pt x="1708795" y="3010610"/>
                    </a:cubicBezTo>
                    <a:cubicBezTo>
                      <a:pt x="1685871" y="3000580"/>
                      <a:pt x="1662947" y="2967623"/>
                      <a:pt x="1662947" y="2943980"/>
                    </a:cubicBezTo>
                    <a:cubicBezTo>
                      <a:pt x="1662947" y="2898127"/>
                      <a:pt x="1695184" y="2866603"/>
                      <a:pt x="1742464" y="2866603"/>
                    </a:cubicBezTo>
                    <a:cubicBezTo>
                      <a:pt x="1775417" y="2866603"/>
                      <a:pt x="1813384" y="2906724"/>
                      <a:pt x="1813384" y="2941114"/>
                    </a:cubicBezTo>
                    <a:cubicBezTo>
                      <a:pt x="1813384" y="2978190"/>
                      <a:pt x="1779939" y="3009625"/>
                      <a:pt x="1744177" y="3014864"/>
                    </a:cubicBezTo>
                    <a:close/>
                    <a:moveTo>
                      <a:pt x="1942165" y="2981893"/>
                    </a:moveTo>
                    <a:cubicBezTo>
                      <a:pt x="1925823" y="2981916"/>
                      <a:pt x="1908586" y="2976094"/>
                      <a:pt x="1892647" y="2962661"/>
                    </a:cubicBezTo>
                    <a:cubicBezTo>
                      <a:pt x="1865425" y="2939734"/>
                      <a:pt x="1857545" y="2905344"/>
                      <a:pt x="1873305" y="2874537"/>
                    </a:cubicBezTo>
                    <a:cubicBezTo>
                      <a:pt x="1885483" y="2850894"/>
                      <a:pt x="1917719" y="2830833"/>
                      <a:pt x="1942076" y="2830833"/>
                    </a:cubicBezTo>
                    <a:cubicBezTo>
                      <a:pt x="1964283" y="2830833"/>
                      <a:pt x="1996519" y="2851610"/>
                      <a:pt x="2005832" y="2871671"/>
                    </a:cubicBezTo>
                    <a:cubicBezTo>
                      <a:pt x="2032158" y="2929167"/>
                      <a:pt x="1991191" y="2981826"/>
                      <a:pt x="1942165" y="2981893"/>
                    </a:cubicBezTo>
                    <a:close/>
                    <a:moveTo>
                      <a:pt x="4198464" y="2916012"/>
                    </a:moveTo>
                    <a:cubicBezTo>
                      <a:pt x="4191122" y="2916012"/>
                      <a:pt x="4183958" y="2912967"/>
                      <a:pt x="4169989" y="2906878"/>
                    </a:cubicBezTo>
                    <a:cubicBezTo>
                      <a:pt x="4095487" y="2874637"/>
                      <a:pt x="4115545" y="2766452"/>
                      <a:pt x="4195778" y="2766452"/>
                    </a:cubicBezTo>
                    <a:cubicBezTo>
                      <a:pt x="4212254" y="2766452"/>
                      <a:pt x="4231596" y="2770034"/>
                      <a:pt x="4239476" y="2773617"/>
                    </a:cubicBezTo>
                    <a:cubicBezTo>
                      <a:pt x="4255236" y="2782931"/>
                      <a:pt x="4274578" y="2817321"/>
                      <a:pt x="4274578" y="2838098"/>
                    </a:cubicBezTo>
                    <a:cubicBezTo>
                      <a:pt x="4274578" y="2864607"/>
                      <a:pt x="4253087" y="2896131"/>
                      <a:pt x="4228014" y="2906878"/>
                    </a:cubicBezTo>
                    <a:cubicBezTo>
                      <a:pt x="4213329" y="2912967"/>
                      <a:pt x="4205807" y="2916012"/>
                      <a:pt x="4198464" y="2916012"/>
                    </a:cubicBezTo>
                    <a:close/>
                    <a:moveTo>
                      <a:pt x="1559300" y="3002750"/>
                    </a:moveTo>
                    <a:cubicBezTo>
                      <a:pt x="1538525" y="3002750"/>
                      <a:pt x="1527063" y="2997019"/>
                      <a:pt x="1508438" y="2978391"/>
                    </a:cubicBezTo>
                    <a:cubicBezTo>
                      <a:pt x="1474769" y="2944717"/>
                      <a:pt x="1474769" y="2910327"/>
                      <a:pt x="1508438" y="2876654"/>
                    </a:cubicBezTo>
                    <a:cubicBezTo>
                      <a:pt x="1527063" y="2858026"/>
                      <a:pt x="1538525" y="2852294"/>
                      <a:pt x="1559300" y="2852294"/>
                    </a:cubicBezTo>
                    <a:cubicBezTo>
                      <a:pt x="1596551" y="2852294"/>
                      <a:pt x="1634518" y="2890267"/>
                      <a:pt x="1634518" y="2927522"/>
                    </a:cubicBezTo>
                    <a:cubicBezTo>
                      <a:pt x="1634518" y="2964778"/>
                      <a:pt x="1596551" y="3002750"/>
                      <a:pt x="1559300" y="3002750"/>
                    </a:cubicBezTo>
                    <a:close/>
                    <a:moveTo>
                      <a:pt x="949504" y="3231421"/>
                    </a:moveTo>
                    <a:cubicBezTo>
                      <a:pt x="940289" y="3230407"/>
                      <a:pt x="930730" y="3227721"/>
                      <a:pt x="921059" y="3223064"/>
                    </a:cubicBezTo>
                    <a:cubicBezTo>
                      <a:pt x="897419" y="3211600"/>
                      <a:pt x="880226" y="3173628"/>
                      <a:pt x="885957" y="3144253"/>
                    </a:cubicBezTo>
                    <a:cubicBezTo>
                      <a:pt x="893121" y="3106998"/>
                      <a:pt x="920342" y="3084788"/>
                      <a:pt x="959742" y="3084788"/>
                    </a:cubicBezTo>
                    <a:cubicBezTo>
                      <a:pt x="986964" y="3084788"/>
                      <a:pt x="994844" y="3088370"/>
                      <a:pt x="1012753" y="3108431"/>
                    </a:cubicBezTo>
                    <a:cubicBezTo>
                      <a:pt x="1061645" y="3163598"/>
                      <a:pt x="1014007" y="3238512"/>
                      <a:pt x="949504" y="3231421"/>
                    </a:cubicBezTo>
                    <a:close/>
                    <a:moveTo>
                      <a:pt x="1090585" y="3077011"/>
                    </a:moveTo>
                    <a:cubicBezTo>
                      <a:pt x="1082250" y="3078153"/>
                      <a:pt x="1073396" y="3078041"/>
                      <a:pt x="1064173" y="3076429"/>
                    </a:cubicBezTo>
                    <a:cubicBezTo>
                      <a:pt x="1039100" y="3071414"/>
                      <a:pt x="1011878" y="3034158"/>
                      <a:pt x="1011878" y="3003350"/>
                    </a:cubicBezTo>
                    <a:cubicBezTo>
                      <a:pt x="1011878" y="2971110"/>
                      <a:pt x="1027638" y="2946750"/>
                      <a:pt x="1057725" y="2934570"/>
                    </a:cubicBezTo>
                    <a:cubicBezTo>
                      <a:pt x="1087813" y="2921674"/>
                      <a:pt x="1113602" y="2928122"/>
                      <a:pt x="1137958" y="2953198"/>
                    </a:cubicBezTo>
                    <a:cubicBezTo>
                      <a:pt x="1181835" y="2999589"/>
                      <a:pt x="1148927" y="3069018"/>
                      <a:pt x="1090585" y="3077011"/>
                    </a:cubicBezTo>
                    <a:close/>
                    <a:moveTo>
                      <a:pt x="1215736" y="2908724"/>
                    </a:moveTo>
                    <a:cubicBezTo>
                      <a:pt x="1204677" y="2907783"/>
                      <a:pt x="1193305" y="2904380"/>
                      <a:pt x="1182201" y="2898290"/>
                    </a:cubicBezTo>
                    <a:cubicBezTo>
                      <a:pt x="1157128" y="2885394"/>
                      <a:pt x="1147816" y="2867483"/>
                      <a:pt x="1147816" y="2834526"/>
                    </a:cubicBezTo>
                    <a:cubicBezTo>
                      <a:pt x="1147816" y="2785807"/>
                      <a:pt x="1187932" y="2752850"/>
                      <a:pt x="1235928" y="2762164"/>
                    </a:cubicBezTo>
                    <a:cubicBezTo>
                      <a:pt x="1278910" y="2770045"/>
                      <a:pt x="1304699" y="2815181"/>
                      <a:pt x="1291088" y="2856736"/>
                    </a:cubicBezTo>
                    <a:cubicBezTo>
                      <a:pt x="1279268" y="2892200"/>
                      <a:pt x="1248912" y="2911545"/>
                      <a:pt x="1215736" y="2908724"/>
                    </a:cubicBezTo>
                    <a:close/>
                    <a:moveTo>
                      <a:pt x="1441766" y="2836976"/>
                    </a:moveTo>
                    <a:cubicBezTo>
                      <a:pt x="1431109" y="2838140"/>
                      <a:pt x="1420543" y="2836170"/>
                      <a:pt x="1408365" y="2831155"/>
                    </a:cubicBezTo>
                    <a:cubicBezTo>
                      <a:pt x="1379711" y="2819691"/>
                      <a:pt x="1361085" y="2787451"/>
                      <a:pt x="1363951" y="2755927"/>
                    </a:cubicBezTo>
                    <a:cubicBezTo>
                      <a:pt x="1366100" y="2740165"/>
                      <a:pt x="1368249" y="2722253"/>
                      <a:pt x="1370398" y="2716522"/>
                    </a:cubicBezTo>
                    <a:cubicBezTo>
                      <a:pt x="1372547" y="2707924"/>
                      <a:pt x="1367532" y="2706491"/>
                      <a:pt x="1344609" y="2707924"/>
                    </a:cubicBezTo>
                    <a:cubicBezTo>
                      <a:pt x="1267958" y="2712939"/>
                      <a:pt x="1229991" y="2624815"/>
                      <a:pt x="1287300" y="2575380"/>
                    </a:cubicBezTo>
                    <a:cubicBezTo>
                      <a:pt x="1335296" y="2533109"/>
                      <a:pt x="1408365" y="2571081"/>
                      <a:pt x="1406932" y="2637711"/>
                    </a:cubicBezTo>
                    <a:cubicBezTo>
                      <a:pt x="1406932" y="2639861"/>
                      <a:pt x="1404783" y="2652041"/>
                      <a:pt x="1401918" y="2664937"/>
                    </a:cubicBezTo>
                    <a:lnTo>
                      <a:pt x="1396903" y="2687863"/>
                    </a:lnTo>
                    <a:lnTo>
                      <a:pt x="1430572" y="2687863"/>
                    </a:lnTo>
                    <a:cubicBezTo>
                      <a:pt x="1459227" y="2687863"/>
                      <a:pt x="1467823" y="2691446"/>
                      <a:pt x="1488598" y="2712223"/>
                    </a:cubicBezTo>
                    <a:cubicBezTo>
                      <a:pt x="1525132" y="2748762"/>
                      <a:pt x="1519401" y="2797481"/>
                      <a:pt x="1475703" y="2823990"/>
                    </a:cubicBezTo>
                    <a:cubicBezTo>
                      <a:pt x="1463167" y="2831513"/>
                      <a:pt x="1452421" y="2835812"/>
                      <a:pt x="1441766" y="2836976"/>
                    </a:cubicBezTo>
                    <a:close/>
                    <a:moveTo>
                      <a:pt x="4080772" y="2744594"/>
                    </a:moveTo>
                    <a:cubicBezTo>
                      <a:pt x="4068952" y="2744863"/>
                      <a:pt x="4057311" y="2741997"/>
                      <a:pt x="4045491" y="2735907"/>
                    </a:cubicBezTo>
                    <a:cubicBezTo>
                      <a:pt x="4035462" y="2730892"/>
                      <a:pt x="4021851" y="2715130"/>
                      <a:pt x="4014688" y="2700084"/>
                    </a:cubicBezTo>
                    <a:cubicBezTo>
                      <a:pt x="3982451" y="2634170"/>
                      <a:pt x="4050506" y="2571122"/>
                      <a:pt x="4117128" y="2605512"/>
                    </a:cubicBezTo>
                    <a:cubicBezTo>
                      <a:pt x="4143633" y="2619125"/>
                      <a:pt x="4152946" y="2636320"/>
                      <a:pt x="4152946" y="2669993"/>
                    </a:cubicBezTo>
                    <a:cubicBezTo>
                      <a:pt x="4152946" y="2703667"/>
                      <a:pt x="4143633" y="2720862"/>
                      <a:pt x="4117128" y="2734474"/>
                    </a:cubicBezTo>
                    <a:cubicBezTo>
                      <a:pt x="4104592" y="2740922"/>
                      <a:pt x="4092592" y="2744326"/>
                      <a:pt x="4080772" y="2744594"/>
                    </a:cubicBezTo>
                    <a:close/>
                    <a:moveTo>
                      <a:pt x="4264826" y="2709060"/>
                    </a:moveTo>
                    <a:cubicBezTo>
                      <a:pt x="4251160" y="2707079"/>
                      <a:pt x="4237414" y="2701213"/>
                      <a:pt x="4225057" y="2690824"/>
                    </a:cubicBezTo>
                    <a:cubicBezTo>
                      <a:pt x="4183508" y="2656434"/>
                      <a:pt x="4191388" y="2594103"/>
                      <a:pt x="4239384" y="2569027"/>
                    </a:cubicBezTo>
                    <a:cubicBezTo>
                      <a:pt x="4288813" y="2543951"/>
                      <a:pt x="4346122" y="2581923"/>
                      <a:pt x="4346122" y="2639239"/>
                    </a:cubicBezTo>
                    <a:cubicBezTo>
                      <a:pt x="4346122" y="2685988"/>
                      <a:pt x="4305827" y="2715005"/>
                      <a:pt x="4264826" y="2709060"/>
                    </a:cubicBezTo>
                    <a:close/>
                    <a:moveTo>
                      <a:pt x="3988763" y="2594188"/>
                    </a:moveTo>
                    <a:cubicBezTo>
                      <a:pt x="3966287" y="2598935"/>
                      <a:pt x="3941752" y="2592845"/>
                      <a:pt x="3923126" y="2574217"/>
                    </a:cubicBezTo>
                    <a:cubicBezTo>
                      <a:pt x="3885875" y="2536245"/>
                      <a:pt x="3895188" y="2477496"/>
                      <a:pt x="3943184" y="2455285"/>
                    </a:cubicBezTo>
                    <a:cubicBezTo>
                      <a:pt x="3973271" y="2440956"/>
                      <a:pt x="4002642" y="2445971"/>
                      <a:pt x="4026282" y="2470331"/>
                    </a:cubicBezTo>
                    <a:cubicBezTo>
                      <a:pt x="4048490" y="2492541"/>
                      <a:pt x="4054220" y="2520483"/>
                      <a:pt x="4042042" y="2549141"/>
                    </a:cubicBezTo>
                    <a:cubicBezTo>
                      <a:pt x="4031655" y="2573859"/>
                      <a:pt x="4011239" y="2589442"/>
                      <a:pt x="3988763" y="2594188"/>
                    </a:cubicBezTo>
                    <a:close/>
                    <a:moveTo>
                      <a:pt x="4388967" y="2558703"/>
                    </a:moveTo>
                    <a:cubicBezTo>
                      <a:pt x="4378255" y="2558691"/>
                      <a:pt x="4367107" y="2556542"/>
                      <a:pt x="4356003" y="2552064"/>
                    </a:cubicBezTo>
                    <a:cubicBezTo>
                      <a:pt x="4302992" y="2531287"/>
                      <a:pt x="4304424" y="2443879"/>
                      <a:pt x="4358152" y="2416654"/>
                    </a:cubicBezTo>
                    <a:cubicBezTo>
                      <a:pt x="4413312" y="2387996"/>
                      <a:pt x="4479933" y="2446029"/>
                      <a:pt x="4460592" y="2506211"/>
                    </a:cubicBezTo>
                    <a:cubicBezTo>
                      <a:pt x="4449309" y="2539526"/>
                      <a:pt x="4421102" y="2558736"/>
                      <a:pt x="4388967" y="2558703"/>
                    </a:cubicBezTo>
                    <a:close/>
                    <a:moveTo>
                      <a:pt x="4567946" y="2469915"/>
                    </a:moveTo>
                    <a:cubicBezTo>
                      <a:pt x="4558933" y="2468294"/>
                      <a:pt x="4549721" y="2464790"/>
                      <a:pt x="4540587" y="2459059"/>
                    </a:cubicBezTo>
                    <a:cubicBezTo>
                      <a:pt x="4496889" y="2431834"/>
                      <a:pt x="4491158" y="2383831"/>
                      <a:pt x="4527693" y="2347292"/>
                    </a:cubicBezTo>
                    <a:cubicBezTo>
                      <a:pt x="4547751" y="2327231"/>
                      <a:pt x="4557780" y="2322932"/>
                      <a:pt x="4582137" y="2322932"/>
                    </a:cubicBezTo>
                    <a:cubicBezTo>
                      <a:pt x="4606493" y="2322932"/>
                      <a:pt x="4615806" y="2327231"/>
                      <a:pt x="4632998" y="2345142"/>
                    </a:cubicBezTo>
                    <a:cubicBezTo>
                      <a:pt x="4684397" y="2400310"/>
                      <a:pt x="4631040" y="2481258"/>
                      <a:pt x="4567946" y="2469915"/>
                    </a:cubicBezTo>
                    <a:close/>
                    <a:moveTo>
                      <a:pt x="4728539" y="2344709"/>
                    </a:moveTo>
                    <a:cubicBezTo>
                      <a:pt x="4710630" y="2345783"/>
                      <a:pt x="4691378" y="2339783"/>
                      <a:pt x="4673648" y="2323842"/>
                    </a:cubicBezTo>
                    <a:cubicBezTo>
                      <a:pt x="4653590" y="2305930"/>
                      <a:pt x="4650008" y="2298049"/>
                      <a:pt x="4650008" y="2270108"/>
                    </a:cubicBezTo>
                    <a:cubicBezTo>
                      <a:pt x="4650008" y="2224254"/>
                      <a:pt x="4676514" y="2197746"/>
                      <a:pt x="4722361" y="2197746"/>
                    </a:cubicBezTo>
                    <a:cubicBezTo>
                      <a:pt x="4750299" y="2197746"/>
                      <a:pt x="4758179" y="2201328"/>
                      <a:pt x="4776088" y="2221389"/>
                    </a:cubicBezTo>
                    <a:cubicBezTo>
                      <a:pt x="4823905" y="2274586"/>
                      <a:pt x="4782267" y="2341484"/>
                      <a:pt x="4728539" y="2344709"/>
                    </a:cubicBezTo>
                    <a:close/>
                    <a:moveTo>
                      <a:pt x="4891210" y="2258779"/>
                    </a:moveTo>
                    <a:cubicBezTo>
                      <a:pt x="4866137" y="2258779"/>
                      <a:pt x="4856108" y="2254480"/>
                      <a:pt x="4838915" y="2238002"/>
                    </a:cubicBezTo>
                    <a:cubicBezTo>
                      <a:pt x="4799515" y="2197880"/>
                      <a:pt x="4820290" y="2124085"/>
                      <a:pt x="4874733" y="2111905"/>
                    </a:cubicBezTo>
                    <a:cubicBezTo>
                      <a:pt x="4933475" y="2099009"/>
                      <a:pt x="4987202" y="2165640"/>
                      <a:pt x="4960697" y="2217941"/>
                    </a:cubicBezTo>
                    <a:cubicBezTo>
                      <a:pt x="4947086" y="2245166"/>
                      <a:pt x="4924162" y="2258779"/>
                      <a:pt x="4891210" y="2258779"/>
                    </a:cubicBezTo>
                    <a:close/>
                    <a:moveTo>
                      <a:pt x="5171585" y="2136185"/>
                    </a:moveTo>
                    <a:cubicBezTo>
                      <a:pt x="5164153" y="2136274"/>
                      <a:pt x="5156989" y="2133229"/>
                      <a:pt x="5143020" y="2127140"/>
                    </a:cubicBezTo>
                    <a:cubicBezTo>
                      <a:pt x="5069235" y="2094899"/>
                      <a:pt x="5088577" y="1986714"/>
                      <a:pt x="5168809" y="1986714"/>
                    </a:cubicBezTo>
                    <a:cubicBezTo>
                      <a:pt x="5206776" y="1986714"/>
                      <a:pt x="5231133" y="2003193"/>
                      <a:pt x="5241162" y="2036150"/>
                    </a:cubicBezTo>
                    <a:cubicBezTo>
                      <a:pt x="5252624" y="2074122"/>
                      <a:pt x="5235431" y="2112811"/>
                      <a:pt x="5201762" y="2126423"/>
                    </a:cubicBezTo>
                    <a:cubicBezTo>
                      <a:pt x="5186719" y="2132871"/>
                      <a:pt x="5179018" y="2136095"/>
                      <a:pt x="5171585" y="2136185"/>
                    </a:cubicBezTo>
                    <a:close/>
                    <a:moveTo>
                      <a:pt x="5386044" y="2107571"/>
                    </a:moveTo>
                    <a:cubicBezTo>
                      <a:pt x="5378611" y="2107481"/>
                      <a:pt x="5371269" y="2104257"/>
                      <a:pt x="5356941" y="2097809"/>
                    </a:cubicBezTo>
                    <a:cubicBezTo>
                      <a:pt x="5333301" y="2087779"/>
                      <a:pt x="5311810" y="2055538"/>
                      <a:pt x="5311810" y="2029746"/>
                    </a:cubicBezTo>
                    <a:cubicBezTo>
                      <a:pt x="5311810" y="2008969"/>
                      <a:pt x="5331152" y="1974579"/>
                      <a:pt x="5346912" y="1965265"/>
                    </a:cubicBezTo>
                    <a:cubicBezTo>
                      <a:pt x="5354792" y="1961683"/>
                      <a:pt x="5374134" y="1958100"/>
                      <a:pt x="5389894" y="1958100"/>
                    </a:cubicBezTo>
                    <a:cubicBezTo>
                      <a:pt x="5429294" y="1958100"/>
                      <a:pt x="5454367" y="1981027"/>
                      <a:pt x="5460097" y="2020432"/>
                    </a:cubicBezTo>
                    <a:cubicBezTo>
                      <a:pt x="5465112" y="2057688"/>
                      <a:pt x="5450068" y="2084197"/>
                      <a:pt x="5415683" y="2098526"/>
                    </a:cubicBezTo>
                    <a:cubicBezTo>
                      <a:pt x="5400998" y="2104615"/>
                      <a:pt x="5393476" y="2107660"/>
                      <a:pt x="5386044" y="2107571"/>
                    </a:cubicBezTo>
                    <a:close/>
                    <a:moveTo>
                      <a:pt x="5571618" y="2051324"/>
                    </a:moveTo>
                    <a:cubicBezTo>
                      <a:pt x="5545112" y="2051324"/>
                      <a:pt x="5535799" y="2047742"/>
                      <a:pt x="5518607" y="2029114"/>
                    </a:cubicBezTo>
                    <a:cubicBezTo>
                      <a:pt x="5479923" y="1987560"/>
                      <a:pt x="5496400" y="1925945"/>
                      <a:pt x="5551559" y="1908033"/>
                    </a:cubicBezTo>
                    <a:cubicBezTo>
                      <a:pt x="5587378" y="1896570"/>
                      <a:pt x="5626061" y="1915914"/>
                      <a:pt x="5639672" y="1952453"/>
                    </a:cubicBezTo>
                    <a:cubicBezTo>
                      <a:pt x="5659730" y="2005471"/>
                      <a:pt x="5627494" y="2051324"/>
                      <a:pt x="5571618" y="2051324"/>
                    </a:cubicBezTo>
                    <a:close/>
                    <a:moveTo>
                      <a:pt x="7780302" y="2010634"/>
                    </a:moveTo>
                    <a:cubicBezTo>
                      <a:pt x="7738753" y="1997738"/>
                      <a:pt x="7712964" y="1962632"/>
                      <a:pt x="7717262" y="1924659"/>
                    </a:cubicBezTo>
                    <a:cubicBezTo>
                      <a:pt x="7719411" y="1906032"/>
                      <a:pt x="7717262" y="1904599"/>
                      <a:pt x="7687891" y="1900300"/>
                    </a:cubicBezTo>
                    <a:cubicBezTo>
                      <a:pt x="7646342" y="1894568"/>
                      <a:pt x="7615538" y="1862328"/>
                      <a:pt x="7615538" y="1825072"/>
                    </a:cubicBezTo>
                    <a:cubicBezTo>
                      <a:pt x="7615538" y="1788533"/>
                      <a:pt x="7653506" y="1750561"/>
                      <a:pt x="7690040" y="1750561"/>
                    </a:cubicBezTo>
                    <a:cubicBezTo>
                      <a:pt x="7729440" y="1750561"/>
                      <a:pt x="7760244" y="1782085"/>
                      <a:pt x="7765258" y="1826505"/>
                    </a:cubicBezTo>
                    <a:lnTo>
                      <a:pt x="7769557" y="1861611"/>
                    </a:lnTo>
                    <a:lnTo>
                      <a:pt x="7801077" y="1865910"/>
                    </a:lnTo>
                    <a:cubicBezTo>
                      <a:pt x="7842626" y="1871642"/>
                      <a:pt x="7866266" y="1897434"/>
                      <a:pt x="7866266" y="1936839"/>
                    </a:cubicBezTo>
                    <a:cubicBezTo>
                      <a:pt x="7866266" y="1981976"/>
                      <a:pt x="7818269" y="2022814"/>
                      <a:pt x="7780302" y="2010634"/>
                    </a:cubicBezTo>
                    <a:close/>
                    <a:moveTo>
                      <a:pt x="8552954" y="1786644"/>
                    </a:moveTo>
                    <a:cubicBezTo>
                      <a:pt x="8529314" y="1786644"/>
                      <a:pt x="8518569" y="1782345"/>
                      <a:pt x="8502092" y="1765866"/>
                    </a:cubicBezTo>
                    <a:cubicBezTo>
                      <a:pt x="8461260" y="1724312"/>
                      <a:pt x="8476303" y="1659114"/>
                      <a:pt x="8530747" y="1642636"/>
                    </a:cubicBezTo>
                    <a:cubicBezTo>
                      <a:pt x="8553671" y="1636188"/>
                      <a:pt x="8562267" y="1636188"/>
                      <a:pt x="8583041" y="1646218"/>
                    </a:cubicBezTo>
                    <a:cubicBezTo>
                      <a:pt x="8653245" y="1679892"/>
                      <a:pt x="8630321" y="1786644"/>
                      <a:pt x="8552954" y="1786644"/>
                    </a:cubicBezTo>
                    <a:close/>
                    <a:moveTo>
                      <a:pt x="7371098" y="1949863"/>
                    </a:moveTo>
                    <a:cubicBezTo>
                      <a:pt x="7358449" y="1946964"/>
                      <a:pt x="7346271" y="1940605"/>
                      <a:pt x="7335884" y="1930396"/>
                    </a:cubicBezTo>
                    <a:cubicBezTo>
                      <a:pt x="7278575" y="1872363"/>
                      <a:pt x="7343764" y="1779224"/>
                      <a:pt x="7419699" y="1811465"/>
                    </a:cubicBezTo>
                    <a:cubicBezTo>
                      <a:pt x="7449069" y="1823644"/>
                      <a:pt x="7469128" y="1863049"/>
                      <a:pt x="7461964" y="1893141"/>
                    </a:cubicBezTo>
                    <a:cubicBezTo>
                      <a:pt x="7451219" y="1936128"/>
                      <a:pt x="7409043" y="1958562"/>
                      <a:pt x="7371098" y="1949863"/>
                    </a:cubicBezTo>
                    <a:close/>
                    <a:moveTo>
                      <a:pt x="4170887" y="2555359"/>
                    </a:moveTo>
                    <a:cubicBezTo>
                      <a:pt x="4161261" y="2556680"/>
                      <a:pt x="4151052" y="2556366"/>
                      <a:pt x="4140665" y="2554217"/>
                    </a:cubicBezTo>
                    <a:cubicBezTo>
                      <a:pt x="4114160" y="2549202"/>
                      <a:pt x="4088370" y="2511946"/>
                      <a:pt x="4088370" y="2478989"/>
                    </a:cubicBezTo>
                    <a:cubicBezTo>
                      <a:pt x="4088370" y="2457496"/>
                      <a:pt x="4093385" y="2446033"/>
                      <a:pt x="4109145" y="2429554"/>
                    </a:cubicBezTo>
                    <a:cubicBezTo>
                      <a:pt x="4164305" y="2375103"/>
                      <a:pt x="4251701" y="2428838"/>
                      <a:pt x="4230927" y="2504782"/>
                    </a:cubicBezTo>
                    <a:cubicBezTo>
                      <a:pt x="4223405" y="2532724"/>
                      <a:pt x="4199765" y="2551396"/>
                      <a:pt x="4170887" y="2555359"/>
                    </a:cubicBezTo>
                    <a:close/>
                    <a:moveTo>
                      <a:pt x="1440430" y="2556366"/>
                    </a:moveTo>
                    <a:cubicBezTo>
                      <a:pt x="1433176" y="2555829"/>
                      <a:pt x="1426550" y="2554575"/>
                      <a:pt x="1422610" y="2552784"/>
                    </a:cubicBezTo>
                    <a:cubicBezTo>
                      <a:pt x="1396821" y="2542037"/>
                      <a:pt x="1376763" y="2509797"/>
                      <a:pt x="1376763" y="2479706"/>
                    </a:cubicBezTo>
                    <a:cubicBezTo>
                      <a:pt x="1376763" y="2458928"/>
                      <a:pt x="1381778" y="2447465"/>
                      <a:pt x="1398970" y="2430987"/>
                    </a:cubicBezTo>
                    <a:cubicBezTo>
                      <a:pt x="1429058" y="2400895"/>
                      <a:pt x="1467025" y="2400179"/>
                      <a:pt x="1499978" y="2429554"/>
                    </a:cubicBezTo>
                    <a:cubicBezTo>
                      <a:pt x="1546541" y="2471108"/>
                      <a:pt x="1523618" y="2547769"/>
                      <a:pt x="1462010" y="2555650"/>
                    </a:cubicBezTo>
                    <a:cubicBezTo>
                      <a:pt x="1455563" y="2556724"/>
                      <a:pt x="1447683" y="2556903"/>
                      <a:pt x="1440430" y="2556366"/>
                    </a:cubicBezTo>
                    <a:close/>
                    <a:moveTo>
                      <a:pt x="1758913" y="2401848"/>
                    </a:moveTo>
                    <a:cubicBezTo>
                      <a:pt x="1743153" y="2401848"/>
                      <a:pt x="1723811" y="2396117"/>
                      <a:pt x="1715931" y="2388952"/>
                    </a:cubicBezTo>
                    <a:cubicBezTo>
                      <a:pt x="1678680" y="2358861"/>
                      <a:pt x="1674382" y="2313008"/>
                      <a:pt x="1705186" y="2278618"/>
                    </a:cubicBezTo>
                    <a:cubicBezTo>
                      <a:pt x="1723095" y="2258557"/>
                      <a:pt x="1730975" y="2254975"/>
                      <a:pt x="1758913" y="2254975"/>
                    </a:cubicBezTo>
                    <a:cubicBezTo>
                      <a:pt x="1800462" y="2254975"/>
                      <a:pt x="1826968" y="2278618"/>
                      <a:pt x="1832699" y="2321605"/>
                    </a:cubicBezTo>
                    <a:cubicBezTo>
                      <a:pt x="1836280" y="2348114"/>
                      <a:pt x="1834131" y="2353846"/>
                      <a:pt x="1811208" y="2376772"/>
                    </a:cubicBezTo>
                    <a:cubicBezTo>
                      <a:pt x="1791149" y="2396833"/>
                      <a:pt x="1780404" y="2401848"/>
                      <a:pt x="1758913" y="2401848"/>
                    </a:cubicBezTo>
                    <a:close/>
                    <a:moveTo>
                      <a:pt x="3986868" y="2394696"/>
                    </a:moveTo>
                    <a:cubicBezTo>
                      <a:pt x="3968243" y="2394696"/>
                      <a:pt x="3949617" y="2389681"/>
                      <a:pt x="3941021" y="2381800"/>
                    </a:cubicBezTo>
                    <a:cubicBezTo>
                      <a:pt x="3894457" y="2344544"/>
                      <a:pt x="3903054" y="2276481"/>
                      <a:pt x="3957497" y="2254271"/>
                    </a:cubicBezTo>
                    <a:cubicBezTo>
                      <a:pt x="3990450" y="2239942"/>
                      <a:pt x="4019105" y="2247106"/>
                      <a:pt x="4042028" y="2274332"/>
                    </a:cubicBezTo>
                    <a:cubicBezTo>
                      <a:pt x="4083577" y="2323767"/>
                      <a:pt x="4051341" y="2394696"/>
                      <a:pt x="3986868" y="2394696"/>
                    </a:cubicBezTo>
                    <a:close/>
                    <a:moveTo>
                      <a:pt x="4205804" y="2393578"/>
                    </a:moveTo>
                    <a:cubicBezTo>
                      <a:pt x="4191365" y="2393309"/>
                      <a:pt x="4183574" y="2388608"/>
                      <a:pt x="4168530" y="2374637"/>
                    </a:cubicBezTo>
                    <a:cubicBezTo>
                      <a:pt x="4149189" y="2356726"/>
                      <a:pt x="4145607" y="2348128"/>
                      <a:pt x="4145607" y="2321619"/>
                    </a:cubicBezTo>
                    <a:cubicBezTo>
                      <a:pt x="4145607" y="2285080"/>
                      <a:pt x="4158501" y="2264303"/>
                      <a:pt x="4187872" y="2251407"/>
                    </a:cubicBezTo>
                    <a:cubicBezTo>
                      <a:pt x="4247330" y="2227047"/>
                      <a:pt x="4308221" y="2281498"/>
                      <a:pt x="4288879" y="2340964"/>
                    </a:cubicBezTo>
                    <a:cubicBezTo>
                      <a:pt x="4278134" y="2373204"/>
                      <a:pt x="4258792" y="2388966"/>
                      <a:pt x="4222974" y="2392548"/>
                    </a:cubicBezTo>
                    <a:cubicBezTo>
                      <a:pt x="4216169" y="2393264"/>
                      <a:pt x="4210617" y="2393667"/>
                      <a:pt x="4205804" y="2393578"/>
                    </a:cubicBezTo>
                    <a:close/>
                    <a:moveTo>
                      <a:pt x="4427787" y="2366417"/>
                    </a:moveTo>
                    <a:cubicBezTo>
                      <a:pt x="4409867" y="2367200"/>
                      <a:pt x="4390704" y="2361066"/>
                      <a:pt x="4373153" y="2345304"/>
                    </a:cubicBezTo>
                    <a:cubicBezTo>
                      <a:pt x="4353811" y="2328109"/>
                      <a:pt x="4349513" y="2319511"/>
                      <a:pt x="4350229" y="2296585"/>
                    </a:cubicBezTo>
                    <a:cubicBezTo>
                      <a:pt x="4351662" y="2257896"/>
                      <a:pt x="4363840" y="2237835"/>
                      <a:pt x="4393928" y="2225656"/>
                    </a:cubicBezTo>
                    <a:cubicBezTo>
                      <a:pt x="4426880" y="2211326"/>
                      <a:pt x="4455535" y="2218491"/>
                      <a:pt x="4478458" y="2245716"/>
                    </a:cubicBezTo>
                    <a:cubicBezTo>
                      <a:pt x="4524126" y="2299450"/>
                      <a:pt x="4481548" y="2364066"/>
                      <a:pt x="4427787" y="2366417"/>
                    </a:cubicBezTo>
                    <a:close/>
                    <a:moveTo>
                      <a:pt x="4561027" y="2222207"/>
                    </a:moveTo>
                    <a:cubicBezTo>
                      <a:pt x="4547954" y="2222296"/>
                      <a:pt x="4534880" y="2217997"/>
                      <a:pt x="4520553" y="2209400"/>
                    </a:cubicBezTo>
                    <a:cubicBezTo>
                      <a:pt x="4456796" y="2170712"/>
                      <a:pt x="4486884" y="2072557"/>
                      <a:pt x="4562102" y="2072557"/>
                    </a:cubicBezTo>
                    <a:cubicBezTo>
                      <a:pt x="4633022" y="2072557"/>
                      <a:pt x="4661676" y="2172145"/>
                      <a:pt x="4601502" y="2208684"/>
                    </a:cubicBezTo>
                    <a:cubicBezTo>
                      <a:pt x="4587175" y="2217639"/>
                      <a:pt x="4574101" y="2222117"/>
                      <a:pt x="4561027" y="2222207"/>
                    </a:cubicBezTo>
                    <a:close/>
                    <a:moveTo>
                      <a:pt x="4738705" y="2122091"/>
                    </a:moveTo>
                    <a:cubicBezTo>
                      <a:pt x="4724837" y="2121923"/>
                      <a:pt x="4717315" y="2116415"/>
                      <a:pt x="4700122" y="2099220"/>
                    </a:cubicBezTo>
                    <a:cubicBezTo>
                      <a:pt x="4682213" y="2081309"/>
                      <a:pt x="4675050" y="2067696"/>
                      <a:pt x="4675050" y="2051934"/>
                    </a:cubicBezTo>
                    <a:cubicBezTo>
                      <a:pt x="4675050" y="1981721"/>
                      <a:pt x="4747402" y="1948048"/>
                      <a:pt x="4798264" y="1993185"/>
                    </a:cubicBezTo>
                    <a:cubicBezTo>
                      <a:pt x="4818322" y="2011096"/>
                      <a:pt x="4821904" y="2018977"/>
                      <a:pt x="4821904" y="2046919"/>
                    </a:cubicBezTo>
                    <a:cubicBezTo>
                      <a:pt x="4821904" y="2088473"/>
                      <a:pt x="4798264" y="2114982"/>
                      <a:pt x="4755282" y="2120714"/>
                    </a:cubicBezTo>
                    <a:cubicBezTo>
                      <a:pt x="4748656" y="2121609"/>
                      <a:pt x="4743328" y="2122147"/>
                      <a:pt x="4738705" y="2122091"/>
                    </a:cubicBezTo>
                    <a:close/>
                    <a:moveTo>
                      <a:pt x="4969344" y="2105228"/>
                    </a:moveTo>
                    <a:cubicBezTo>
                      <a:pt x="4960485" y="2104773"/>
                      <a:pt x="4951284" y="2102646"/>
                      <a:pt x="4941971" y="2098527"/>
                    </a:cubicBezTo>
                    <a:cubicBezTo>
                      <a:pt x="4904720" y="2082049"/>
                      <a:pt x="4886811" y="2034046"/>
                      <a:pt x="4904720" y="1998940"/>
                    </a:cubicBezTo>
                    <a:cubicBezTo>
                      <a:pt x="4918331" y="1971715"/>
                      <a:pt x="4941255" y="1958102"/>
                      <a:pt x="4974207" y="1958102"/>
                    </a:cubicBezTo>
                    <a:cubicBezTo>
                      <a:pt x="4999280" y="1958102"/>
                      <a:pt x="5009309" y="1962401"/>
                      <a:pt x="5026502" y="1978879"/>
                    </a:cubicBezTo>
                    <a:cubicBezTo>
                      <a:pt x="5076648" y="2029658"/>
                      <a:pt x="5031360" y="2108412"/>
                      <a:pt x="4969344" y="2105228"/>
                    </a:cubicBezTo>
                    <a:close/>
                    <a:moveTo>
                      <a:pt x="4092299" y="2227602"/>
                    </a:moveTo>
                    <a:cubicBezTo>
                      <a:pt x="4082035" y="2225777"/>
                      <a:pt x="4072498" y="2221927"/>
                      <a:pt x="4064797" y="2215837"/>
                    </a:cubicBezTo>
                    <a:cubicBezTo>
                      <a:pt x="4013935" y="2175715"/>
                      <a:pt x="4031844" y="2094039"/>
                      <a:pt x="4093452" y="2082576"/>
                    </a:cubicBezTo>
                    <a:cubicBezTo>
                      <a:pt x="4122106" y="2077561"/>
                      <a:pt x="4156492" y="2089741"/>
                      <a:pt x="4170819" y="2111234"/>
                    </a:cubicBezTo>
                    <a:cubicBezTo>
                      <a:pt x="4182997" y="2128429"/>
                      <a:pt x="4185146" y="2174999"/>
                      <a:pt x="4174401" y="2195060"/>
                    </a:cubicBezTo>
                    <a:cubicBezTo>
                      <a:pt x="4160432" y="2220315"/>
                      <a:pt x="4123091" y="2233076"/>
                      <a:pt x="4092299" y="2227602"/>
                    </a:cubicBezTo>
                    <a:close/>
                    <a:moveTo>
                      <a:pt x="4327086" y="2221579"/>
                    </a:moveTo>
                    <a:cubicBezTo>
                      <a:pt x="4314191" y="2224445"/>
                      <a:pt x="4300580" y="2222654"/>
                      <a:pt x="4285178" y="2216564"/>
                    </a:cubicBezTo>
                    <a:cubicBezTo>
                      <a:pt x="4261538" y="2206534"/>
                      <a:pt x="4245062" y="2182891"/>
                      <a:pt x="4240764" y="2152083"/>
                    </a:cubicBezTo>
                    <a:cubicBezTo>
                      <a:pt x="4237182" y="2126291"/>
                      <a:pt x="4239331" y="2120559"/>
                      <a:pt x="4262255" y="2097633"/>
                    </a:cubicBezTo>
                    <a:cubicBezTo>
                      <a:pt x="4313116" y="2046764"/>
                      <a:pt x="4389051" y="2079005"/>
                      <a:pt x="4389051" y="2152083"/>
                    </a:cubicBezTo>
                    <a:cubicBezTo>
                      <a:pt x="4389051" y="2167845"/>
                      <a:pt x="4381887" y="2181458"/>
                      <a:pt x="4364695" y="2198653"/>
                    </a:cubicBezTo>
                    <a:cubicBezTo>
                      <a:pt x="4352159" y="2211191"/>
                      <a:pt x="4339980" y="2218714"/>
                      <a:pt x="4327086" y="2221579"/>
                    </a:cubicBezTo>
                    <a:close/>
                    <a:moveTo>
                      <a:pt x="2177125" y="2222809"/>
                    </a:moveTo>
                    <a:cubicBezTo>
                      <a:pt x="2165047" y="2222115"/>
                      <a:pt x="2153272" y="2218532"/>
                      <a:pt x="2143064" y="2211547"/>
                    </a:cubicBezTo>
                    <a:cubicBezTo>
                      <a:pt x="2122289" y="2196502"/>
                      <a:pt x="2105813" y="2158530"/>
                      <a:pt x="2111544" y="2136320"/>
                    </a:cubicBezTo>
                    <a:cubicBezTo>
                      <a:pt x="2117275" y="2111960"/>
                      <a:pt x="2148078" y="2081152"/>
                      <a:pt x="2171718" y="2076137"/>
                    </a:cubicBezTo>
                    <a:cubicBezTo>
                      <a:pt x="2218998" y="2065390"/>
                      <a:pt x="2269144" y="2116259"/>
                      <a:pt x="2259831" y="2164978"/>
                    </a:cubicBezTo>
                    <a:cubicBezTo>
                      <a:pt x="2252309" y="2200979"/>
                      <a:pt x="2213357" y="2224891"/>
                      <a:pt x="2177125" y="2222809"/>
                    </a:cubicBezTo>
                    <a:close/>
                    <a:moveTo>
                      <a:pt x="2363601" y="2158695"/>
                    </a:moveTo>
                    <a:cubicBezTo>
                      <a:pt x="2345624" y="2160733"/>
                      <a:pt x="2326238" y="2155762"/>
                      <a:pt x="2308329" y="2140717"/>
                    </a:cubicBezTo>
                    <a:cubicBezTo>
                      <a:pt x="2266779" y="2105611"/>
                      <a:pt x="2275376" y="2038980"/>
                      <a:pt x="2325521" y="2018203"/>
                    </a:cubicBezTo>
                    <a:cubicBezTo>
                      <a:pt x="2357041" y="2004590"/>
                      <a:pt x="2385696" y="2010322"/>
                      <a:pt x="2409336" y="2033965"/>
                    </a:cubicBezTo>
                    <a:cubicBezTo>
                      <a:pt x="2458765" y="2083400"/>
                      <a:pt x="2417529" y="2152583"/>
                      <a:pt x="2363601" y="2158695"/>
                    </a:cubicBezTo>
                    <a:close/>
                    <a:moveTo>
                      <a:pt x="2538176" y="2143058"/>
                    </a:moveTo>
                    <a:cubicBezTo>
                      <a:pt x="2529211" y="2142947"/>
                      <a:pt x="2519787" y="2141100"/>
                      <a:pt x="2510116" y="2137160"/>
                    </a:cubicBezTo>
                    <a:cubicBezTo>
                      <a:pt x="2484326" y="2127130"/>
                      <a:pt x="2464268" y="2094889"/>
                      <a:pt x="2464268" y="2064082"/>
                    </a:cubicBezTo>
                    <a:cubicBezTo>
                      <a:pt x="2464268" y="2001750"/>
                      <a:pt x="2536621" y="1970942"/>
                      <a:pt x="2585334" y="2012497"/>
                    </a:cubicBezTo>
                    <a:cubicBezTo>
                      <a:pt x="2641120" y="2059514"/>
                      <a:pt x="2600926" y="2143832"/>
                      <a:pt x="2538176" y="2143058"/>
                    </a:cubicBezTo>
                    <a:close/>
                    <a:moveTo>
                      <a:pt x="2729976" y="2028704"/>
                    </a:moveTo>
                    <a:cubicBezTo>
                      <a:pt x="2721558" y="2029151"/>
                      <a:pt x="2714036" y="2027002"/>
                      <a:pt x="2703291" y="2022703"/>
                    </a:cubicBezTo>
                    <a:cubicBezTo>
                      <a:pt x="2677502" y="2012673"/>
                      <a:pt x="2657444" y="1980432"/>
                      <a:pt x="2657444" y="1949625"/>
                    </a:cubicBezTo>
                    <a:cubicBezTo>
                      <a:pt x="2657444" y="1890875"/>
                      <a:pt x="2727648" y="1857202"/>
                      <a:pt x="2774211" y="1893741"/>
                    </a:cubicBezTo>
                    <a:cubicBezTo>
                      <a:pt x="2818626" y="1928848"/>
                      <a:pt x="2811462" y="1998344"/>
                      <a:pt x="2762033" y="2019121"/>
                    </a:cubicBezTo>
                    <a:cubicBezTo>
                      <a:pt x="2747706" y="2025211"/>
                      <a:pt x="2738393" y="2028256"/>
                      <a:pt x="2729976" y="2028704"/>
                    </a:cubicBezTo>
                    <a:close/>
                    <a:moveTo>
                      <a:pt x="5265294" y="1953577"/>
                    </a:moveTo>
                    <a:cubicBezTo>
                      <a:pt x="5258039" y="1952759"/>
                      <a:pt x="5250617" y="1950811"/>
                      <a:pt x="5243185" y="1947587"/>
                    </a:cubicBezTo>
                    <a:cubicBezTo>
                      <a:pt x="5169400" y="1916063"/>
                      <a:pt x="5188742" y="1807878"/>
                      <a:pt x="5268974" y="1807878"/>
                    </a:cubicBezTo>
                    <a:cubicBezTo>
                      <a:pt x="5306225" y="1807878"/>
                      <a:pt x="5330581" y="1823640"/>
                      <a:pt x="5340611" y="1855164"/>
                    </a:cubicBezTo>
                    <a:cubicBezTo>
                      <a:pt x="5358788" y="1909704"/>
                      <a:pt x="5316086" y="1959307"/>
                      <a:pt x="5265294" y="1953577"/>
                    </a:cubicBezTo>
                    <a:close/>
                    <a:moveTo>
                      <a:pt x="5429684" y="1893411"/>
                    </a:moveTo>
                    <a:cubicBezTo>
                      <a:pt x="5417954" y="1892516"/>
                      <a:pt x="5405955" y="1888217"/>
                      <a:pt x="5393418" y="1880336"/>
                    </a:cubicBezTo>
                    <a:cubicBezTo>
                      <a:pt x="5328946" y="1840931"/>
                      <a:pt x="5359749" y="1743493"/>
                      <a:pt x="5435684" y="1743493"/>
                    </a:cubicBezTo>
                    <a:cubicBezTo>
                      <a:pt x="5510902" y="1743493"/>
                      <a:pt x="5533109" y="1850961"/>
                      <a:pt x="5464338" y="1886068"/>
                    </a:cubicBezTo>
                    <a:cubicBezTo>
                      <a:pt x="5452877" y="1891799"/>
                      <a:pt x="5441415" y="1894307"/>
                      <a:pt x="5429684" y="1893411"/>
                    </a:cubicBezTo>
                    <a:close/>
                    <a:moveTo>
                      <a:pt x="5098727" y="1946883"/>
                    </a:moveTo>
                    <a:cubicBezTo>
                      <a:pt x="5089650" y="1946480"/>
                      <a:pt x="5080427" y="1944375"/>
                      <a:pt x="5071472" y="1940435"/>
                    </a:cubicBezTo>
                    <a:cubicBezTo>
                      <a:pt x="5042101" y="1928256"/>
                      <a:pt x="5025625" y="1903896"/>
                      <a:pt x="5025625" y="1872372"/>
                    </a:cubicBezTo>
                    <a:cubicBezTo>
                      <a:pt x="5025625" y="1799294"/>
                      <a:pt x="5124483" y="1769919"/>
                      <a:pt x="5161734" y="1831534"/>
                    </a:cubicBezTo>
                    <a:cubicBezTo>
                      <a:pt x="5178927" y="1858759"/>
                      <a:pt x="5179643" y="1880253"/>
                      <a:pt x="5165316" y="1908195"/>
                    </a:cubicBezTo>
                    <a:cubicBezTo>
                      <a:pt x="5151884" y="1933987"/>
                      <a:pt x="5125961" y="1948092"/>
                      <a:pt x="5098727" y="1946883"/>
                    </a:cubicBezTo>
                    <a:close/>
                    <a:moveTo>
                      <a:pt x="4895610" y="1929719"/>
                    </a:moveTo>
                    <a:cubicBezTo>
                      <a:pt x="4870537" y="1929719"/>
                      <a:pt x="4860508" y="1925420"/>
                      <a:pt x="4845464" y="1910375"/>
                    </a:cubicBezTo>
                    <a:cubicBezTo>
                      <a:pt x="4835435" y="1898911"/>
                      <a:pt x="4825406" y="1884582"/>
                      <a:pt x="4823257" y="1878134"/>
                    </a:cubicBezTo>
                    <a:cubicBezTo>
                      <a:pt x="4817526" y="1860939"/>
                      <a:pt x="4806064" y="1861656"/>
                      <a:pt x="4800333" y="1879567"/>
                    </a:cubicBezTo>
                    <a:cubicBezTo>
                      <a:pt x="4786722" y="1923271"/>
                      <a:pt x="4719384" y="1936884"/>
                      <a:pt x="4682133" y="1903210"/>
                    </a:cubicBezTo>
                    <a:cubicBezTo>
                      <a:pt x="4637002" y="1862372"/>
                      <a:pt x="4652046" y="1795742"/>
                      <a:pt x="4709355" y="1778547"/>
                    </a:cubicBezTo>
                    <a:cubicBezTo>
                      <a:pt x="4745173" y="1767800"/>
                      <a:pt x="4771679" y="1779980"/>
                      <a:pt x="4796035" y="1816519"/>
                    </a:cubicBezTo>
                    <a:lnTo>
                      <a:pt x="4813228" y="1843028"/>
                    </a:lnTo>
                    <a:lnTo>
                      <a:pt x="4839733" y="1812937"/>
                    </a:lnTo>
                    <a:cubicBezTo>
                      <a:pt x="4862657" y="1787144"/>
                      <a:pt x="4870537" y="1782846"/>
                      <a:pt x="4895610" y="1782846"/>
                    </a:cubicBezTo>
                    <a:cubicBezTo>
                      <a:pt x="4938591" y="1782846"/>
                      <a:pt x="4968679" y="1813653"/>
                      <a:pt x="4968679" y="1856641"/>
                    </a:cubicBezTo>
                    <a:cubicBezTo>
                      <a:pt x="4968679" y="1901061"/>
                      <a:pt x="4940024" y="1929719"/>
                      <a:pt x="4895610" y="1929719"/>
                    </a:cubicBezTo>
                    <a:close/>
                    <a:moveTo>
                      <a:pt x="5020019" y="1789728"/>
                    </a:moveTo>
                    <a:cubicBezTo>
                      <a:pt x="5010942" y="1789325"/>
                      <a:pt x="5001719" y="1787220"/>
                      <a:pt x="4992764" y="1783280"/>
                    </a:cubicBezTo>
                    <a:cubicBezTo>
                      <a:pt x="4962677" y="1771101"/>
                      <a:pt x="4946917" y="1746741"/>
                      <a:pt x="4946917" y="1714501"/>
                    </a:cubicBezTo>
                    <a:cubicBezTo>
                      <a:pt x="4946917" y="1680827"/>
                      <a:pt x="4968408" y="1653602"/>
                      <a:pt x="5004942" y="1642855"/>
                    </a:cubicBezTo>
                    <a:cubicBezTo>
                      <a:pt x="5035030" y="1633541"/>
                      <a:pt x="5038611" y="1628526"/>
                      <a:pt x="5022851" y="1614913"/>
                    </a:cubicBezTo>
                    <a:cubicBezTo>
                      <a:pt x="5002077" y="1598435"/>
                      <a:pt x="4995630" y="1561179"/>
                      <a:pt x="5007808" y="1532521"/>
                    </a:cubicBezTo>
                    <a:cubicBezTo>
                      <a:pt x="5013539" y="1517475"/>
                      <a:pt x="5018553" y="1503862"/>
                      <a:pt x="5018553" y="1500997"/>
                    </a:cubicBezTo>
                    <a:cubicBezTo>
                      <a:pt x="5018553" y="1498847"/>
                      <a:pt x="5002793" y="1496698"/>
                      <a:pt x="4982735" y="1496698"/>
                    </a:cubicBezTo>
                    <a:cubicBezTo>
                      <a:pt x="4937604" y="1496698"/>
                      <a:pt x="4911815" y="1474488"/>
                      <a:pt x="4906084" y="1430067"/>
                    </a:cubicBezTo>
                    <a:cubicBezTo>
                      <a:pt x="4902502" y="1403559"/>
                      <a:pt x="4904651" y="1397827"/>
                      <a:pt x="4927575" y="1374900"/>
                    </a:cubicBezTo>
                    <a:cubicBezTo>
                      <a:pt x="4992048" y="1310419"/>
                      <a:pt x="5085891" y="1382781"/>
                      <a:pt x="5043626" y="1464457"/>
                    </a:cubicBezTo>
                    <a:lnTo>
                      <a:pt x="5032164" y="1485951"/>
                    </a:lnTo>
                    <a:lnTo>
                      <a:pt x="5067266" y="1485951"/>
                    </a:lnTo>
                    <a:cubicBezTo>
                      <a:pt x="5107382" y="1485951"/>
                      <a:pt x="5131022" y="1500280"/>
                      <a:pt x="5144633" y="1533237"/>
                    </a:cubicBezTo>
                    <a:cubicBezTo>
                      <a:pt x="5163975" y="1579807"/>
                      <a:pt x="5136753" y="1620645"/>
                      <a:pt x="5074430" y="1639273"/>
                    </a:cubicBezTo>
                    <a:cubicBezTo>
                      <a:pt x="5062968" y="1642855"/>
                      <a:pt x="5063684" y="1645721"/>
                      <a:pt x="5079444" y="1669364"/>
                    </a:cubicBezTo>
                    <a:cubicBezTo>
                      <a:pt x="5100219" y="1699455"/>
                      <a:pt x="5101651" y="1721665"/>
                      <a:pt x="5086608" y="1751040"/>
                    </a:cubicBezTo>
                    <a:cubicBezTo>
                      <a:pt x="5073176" y="1776832"/>
                      <a:pt x="5047253" y="1790937"/>
                      <a:pt x="5020019" y="1789728"/>
                    </a:cubicBezTo>
                    <a:close/>
                    <a:moveTo>
                      <a:pt x="5232219" y="1757405"/>
                    </a:moveTo>
                    <a:cubicBezTo>
                      <a:pt x="5222996" y="1757315"/>
                      <a:pt x="5213862" y="1753733"/>
                      <a:pt x="5199535" y="1746568"/>
                    </a:cubicBezTo>
                    <a:cubicBezTo>
                      <a:pt x="5170880" y="1732239"/>
                      <a:pt x="5152971" y="1695700"/>
                      <a:pt x="5158702" y="1665609"/>
                    </a:cubicBezTo>
                    <a:cubicBezTo>
                      <a:pt x="5165149" y="1634085"/>
                      <a:pt x="5198818" y="1607576"/>
                      <a:pt x="5232487" y="1607576"/>
                    </a:cubicBezTo>
                    <a:cubicBezTo>
                      <a:pt x="5312004" y="1607576"/>
                      <a:pt x="5336360" y="1712895"/>
                      <a:pt x="5265440" y="1747285"/>
                    </a:cubicBezTo>
                    <a:cubicBezTo>
                      <a:pt x="5250755" y="1754091"/>
                      <a:pt x="5241442" y="1757495"/>
                      <a:pt x="5232219" y="1757405"/>
                    </a:cubicBezTo>
                    <a:close/>
                    <a:moveTo>
                      <a:pt x="5408492" y="1686495"/>
                    </a:moveTo>
                    <a:cubicBezTo>
                      <a:pt x="5387717" y="1686495"/>
                      <a:pt x="5376255" y="1680764"/>
                      <a:pt x="5357630" y="1662136"/>
                    </a:cubicBezTo>
                    <a:cubicBezTo>
                      <a:pt x="5339004" y="1643508"/>
                      <a:pt x="5333273" y="1632045"/>
                      <a:pt x="5333273" y="1611267"/>
                    </a:cubicBezTo>
                    <a:cubicBezTo>
                      <a:pt x="5333273" y="1574012"/>
                      <a:pt x="5371241" y="1536039"/>
                      <a:pt x="5408492" y="1536039"/>
                    </a:cubicBezTo>
                    <a:cubicBezTo>
                      <a:pt x="5445743" y="1536039"/>
                      <a:pt x="5483710" y="1574012"/>
                      <a:pt x="5483710" y="1611267"/>
                    </a:cubicBezTo>
                    <a:cubicBezTo>
                      <a:pt x="5483710" y="1648523"/>
                      <a:pt x="5445743" y="1686495"/>
                      <a:pt x="5408492" y="1686495"/>
                    </a:cubicBezTo>
                    <a:close/>
                    <a:moveTo>
                      <a:pt x="5415389" y="1514093"/>
                    </a:moveTo>
                    <a:cubicBezTo>
                      <a:pt x="5400793" y="1516242"/>
                      <a:pt x="5385929" y="1513734"/>
                      <a:pt x="5372676" y="1506212"/>
                    </a:cubicBezTo>
                    <a:cubicBezTo>
                      <a:pt x="5346887" y="1492599"/>
                      <a:pt x="5333276" y="1468956"/>
                      <a:pt x="5333276" y="1439581"/>
                    </a:cubicBezTo>
                    <a:cubicBezTo>
                      <a:pt x="5333276" y="1372951"/>
                      <a:pt x="5407061" y="1340711"/>
                      <a:pt x="5456490" y="1385131"/>
                    </a:cubicBezTo>
                    <a:cubicBezTo>
                      <a:pt x="5476548" y="1403042"/>
                      <a:pt x="5480130" y="1410923"/>
                      <a:pt x="5480130" y="1439581"/>
                    </a:cubicBezTo>
                    <a:cubicBezTo>
                      <a:pt x="5480130" y="1468240"/>
                      <a:pt x="5476548" y="1476121"/>
                      <a:pt x="5456490" y="1494032"/>
                    </a:cubicBezTo>
                    <a:cubicBezTo>
                      <a:pt x="5444312" y="1505137"/>
                      <a:pt x="5429985" y="1511943"/>
                      <a:pt x="5415389" y="1514093"/>
                    </a:cubicBezTo>
                    <a:close/>
                    <a:moveTo>
                      <a:pt x="8266883" y="1464208"/>
                    </a:moveTo>
                    <a:cubicBezTo>
                      <a:pt x="8255331" y="1462181"/>
                      <a:pt x="8244183" y="1457211"/>
                      <a:pt x="8234512" y="1448972"/>
                    </a:cubicBezTo>
                    <a:cubicBezTo>
                      <a:pt x="8196545" y="1415298"/>
                      <a:pt x="8199411" y="1352967"/>
                      <a:pt x="8240243" y="1328607"/>
                    </a:cubicBezTo>
                    <a:cubicBezTo>
                      <a:pt x="8253138" y="1320726"/>
                      <a:pt x="8270331" y="1314278"/>
                      <a:pt x="8279643" y="1314278"/>
                    </a:cubicBezTo>
                    <a:cubicBezTo>
                      <a:pt x="8329072" y="1314278"/>
                      <a:pt x="8367756" y="1365863"/>
                      <a:pt x="8352712" y="1411716"/>
                    </a:cubicBezTo>
                    <a:cubicBezTo>
                      <a:pt x="8339818" y="1449867"/>
                      <a:pt x="8301537" y="1470286"/>
                      <a:pt x="8266883" y="1464208"/>
                    </a:cubicBezTo>
                    <a:close/>
                    <a:moveTo>
                      <a:pt x="8586042" y="1378266"/>
                    </a:moveTo>
                    <a:cubicBezTo>
                      <a:pt x="8573863" y="1377818"/>
                      <a:pt x="8561865" y="1373519"/>
                      <a:pt x="8548612" y="1365280"/>
                    </a:cubicBezTo>
                    <a:cubicBezTo>
                      <a:pt x="8484139" y="1325875"/>
                      <a:pt x="8514943" y="1228437"/>
                      <a:pt x="8590877" y="1228437"/>
                    </a:cubicBezTo>
                    <a:cubicBezTo>
                      <a:pt x="8630277" y="1228437"/>
                      <a:pt x="8660364" y="1259245"/>
                      <a:pt x="8660364" y="1300083"/>
                    </a:cubicBezTo>
                    <a:cubicBezTo>
                      <a:pt x="8660364" y="1337338"/>
                      <a:pt x="8651052" y="1354533"/>
                      <a:pt x="8624546" y="1368146"/>
                    </a:cubicBezTo>
                    <a:cubicBezTo>
                      <a:pt x="8610577" y="1375310"/>
                      <a:pt x="8598220" y="1378714"/>
                      <a:pt x="8586042" y="1378266"/>
                    </a:cubicBezTo>
                    <a:close/>
                    <a:moveTo>
                      <a:pt x="8409953" y="1315114"/>
                    </a:moveTo>
                    <a:cubicBezTo>
                      <a:pt x="8393611" y="1315136"/>
                      <a:pt x="8376374" y="1309315"/>
                      <a:pt x="8360435" y="1295882"/>
                    </a:cubicBezTo>
                    <a:cubicBezTo>
                      <a:pt x="8333213" y="1272955"/>
                      <a:pt x="8325333" y="1238565"/>
                      <a:pt x="8341093" y="1207758"/>
                    </a:cubicBezTo>
                    <a:cubicBezTo>
                      <a:pt x="8353271" y="1184115"/>
                      <a:pt x="8385507" y="1164054"/>
                      <a:pt x="8409864" y="1164054"/>
                    </a:cubicBezTo>
                    <a:cubicBezTo>
                      <a:pt x="8432071" y="1164054"/>
                      <a:pt x="8464307" y="1184831"/>
                      <a:pt x="8473620" y="1204892"/>
                    </a:cubicBezTo>
                    <a:cubicBezTo>
                      <a:pt x="8499947" y="1262388"/>
                      <a:pt x="8458979" y="1315047"/>
                      <a:pt x="8409953" y="1315114"/>
                    </a:cubicBezTo>
                    <a:close/>
                    <a:moveTo>
                      <a:pt x="8684239" y="1184762"/>
                    </a:moveTo>
                    <a:cubicBezTo>
                      <a:pt x="8676896" y="1184672"/>
                      <a:pt x="8669553" y="1181448"/>
                      <a:pt x="8655226" y="1175000"/>
                    </a:cubicBezTo>
                    <a:cubicBezTo>
                      <a:pt x="8631586" y="1164970"/>
                      <a:pt x="8610095" y="1132729"/>
                      <a:pt x="8610095" y="1106937"/>
                    </a:cubicBezTo>
                    <a:cubicBezTo>
                      <a:pt x="8610095" y="1086160"/>
                      <a:pt x="8629437" y="1051770"/>
                      <a:pt x="8645197" y="1042456"/>
                    </a:cubicBezTo>
                    <a:cubicBezTo>
                      <a:pt x="8653077" y="1038874"/>
                      <a:pt x="8672419" y="1035291"/>
                      <a:pt x="8688895" y="1035291"/>
                    </a:cubicBezTo>
                    <a:cubicBezTo>
                      <a:pt x="8769844" y="1035291"/>
                      <a:pt x="8788470" y="1144193"/>
                      <a:pt x="8713252" y="1175717"/>
                    </a:cubicBezTo>
                    <a:cubicBezTo>
                      <a:pt x="8698925" y="1181806"/>
                      <a:pt x="8691582" y="1184851"/>
                      <a:pt x="8684239" y="1184762"/>
                    </a:cubicBezTo>
                    <a:close/>
                    <a:moveTo>
                      <a:pt x="8522051" y="1164921"/>
                    </a:moveTo>
                    <a:cubicBezTo>
                      <a:pt x="8504601" y="1166342"/>
                      <a:pt x="8485841" y="1161058"/>
                      <a:pt x="8468469" y="1146371"/>
                    </a:cubicBezTo>
                    <a:cubicBezTo>
                      <a:pt x="8425487" y="1110548"/>
                      <a:pt x="8434800" y="1044635"/>
                      <a:pt x="8485662" y="1023857"/>
                    </a:cubicBezTo>
                    <a:cubicBezTo>
                      <a:pt x="8519331" y="1009528"/>
                      <a:pt x="8547986" y="1015976"/>
                      <a:pt x="8570909" y="1043918"/>
                    </a:cubicBezTo>
                    <a:cubicBezTo>
                      <a:pt x="8614965" y="1096040"/>
                      <a:pt x="8574402" y="1160655"/>
                      <a:pt x="8522051" y="1164921"/>
                    </a:cubicBezTo>
                    <a:close/>
                    <a:moveTo>
                      <a:pt x="8085755" y="1371737"/>
                    </a:moveTo>
                    <a:cubicBezTo>
                      <a:pt x="8061399" y="1371737"/>
                      <a:pt x="8049937" y="1367439"/>
                      <a:pt x="8035610" y="1353109"/>
                    </a:cubicBezTo>
                    <a:cubicBezTo>
                      <a:pt x="7996926" y="1314421"/>
                      <a:pt x="8007672" y="1251373"/>
                      <a:pt x="8056384" y="1231312"/>
                    </a:cubicBezTo>
                    <a:cubicBezTo>
                      <a:pt x="8090053" y="1216983"/>
                      <a:pt x="8118708" y="1223431"/>
                      <a:pt x="8141632" y="1251373"/>
                    </a:cubicBezTo>
                    <a:cubicBezTo>
                      <a:pt x="8183897" y="1301525"/>
                      <a:pt x="8150944" y="1371737"/>
                      <a:pt x="8085755" y="1371737"/>
                    </a:cubicBezTo>
                    <a:close/>
                    <a:moveTo>
                      <a:pt x="8234213" y="1272929"/>
                    </a:moveTo>
                    <a:cubicBezTo>
                      <a:pt x="8226333" y="1273018"/>
                      <a:pt x="8218453" y="1272302"/>
                      <a:pt x="8212364" y="1270869"/>
                    </a:cubicBezTo>
                    <a:cubicBezTo>
                      <a:pt x="8182277" y="1262272"/>
                      <a:pt x="8165800" y="1242211"/>
                      <a:pt x="8161502" y="1207821"/>
                    </a:cubicBezTo>
                    <a:cubicBezTo>
                      <a:pt x="8150757" y="1129727"/>
                      <a:pt x="8255346" y="1092472"/>
                      <a:pt x="8296178" y="1159819"/>
                    </a:cubicBezTo>
                    <a:cubicBezTo>
                      <a:pt x="8313371" y="1188477"/>
                      <a:pt x="8313371" y="1212120"/>
                      <a:pt x="8295462" y="1241495"/>
                    </a:cubicBezTo>
                    <a:cubicBezTo>
                      <a:pt x="8287582" y="1253674"/>
                      <a:pt x="8280418" y="1264421"/>
                      <a:pt x="8279702" y="1264421"/>
                    </a:cubicBezTo>
                    <a:cubicBezTo>
                      <a:pt x="8278269" y="1264421"/>
                      <a:pt x="8267524" y="1267287"/>
                      <a:pt x="8256062" y="1270153"/>
                    </a:cubicBezTo>
                    <a:cubicBezTo>
                      <a:pt x="8249973" y="1271944"/>
                      <a:pt x="8242093" y="1272839"/>
                      <a:pt x="8234213" y="1272929"/>
                    </a:cubicBezTo>
                    <a:close/>
                    <a:moveTo>
                      <a:pt x="5719105" y="1369143"/>
                    </a:moveTo>
                    <a:cubicBezTo>
                      <a:pt x="5702897" y="1371382"/>
                      <a:pt x="5686063" y="1367083"/>
                      <a:pt x="5669586" y="1355978"/>
                    </a:cubicBezTo>
                    <a:cubicBezTo>
                      <a:pt x="5607979" y="1314423"/>
                      <a:pt x="5633768" y="1221284"/>
                      <a:pt x="5706837" y="1221284"/>
                    </a:cubicBezTo>
                    <a:cubicBezTo>
                      <a:pt x="5742655" y="1221284"/>
                      <a:pt x="5759848" y="1230598"/>
                      <a:pt x="5773459" y="1257107"/>
                    </a:cubicBezTo>
                    <a:cubicBezTo>
                      <a:pt x="5789935" y="1289347"/>
                      <a:pt x="5787070" y="1318006"/>
                      <a:pt x="5764863" y="1343082"/>
                    </a:cubicBezTo>
                    <a:cubicBezTo>
                      <a:pt x="5750894" y="1358127"/>
                      <a:pt x="5735313" y="1366904"/>
                      <a:pt x="5719105" y="1369143"/>
                    </a:cubicBezTo>
                    <a:close/>
                    <a:moveTo>
                      <a:pt x="7916176" y="1230811"/>
                    </a:moveTo>
                    <a:cubicBezTo>
                      <a:pt x="7873911" y="1218631"/>
                      <a:pt x="7846689" y="1179942"/>
                      <a:pt x="7855285" y="1142687"/>
                    </a:cubicBezTo>
                    <a:cubicBezTo>
                      <a:pt x="7861016" y="1116894"/>
                      <a:pt x="7889671" y="1088236"/>
                      <a:pt x="7914744" y="1083221"/>
                    </a:cubicBezTo>
                    <a:cubicBezTo>
                      <a:pt x="7939816" y="1078206"/>
                      <a:pt x="7975634" y="1093251"/>
                      <a:pt x="7990678" y="1114745"/>
                    </a:cubicBezTo>
                    <a:cubicBezTo>
                      <a:pt x="8007871" y="1139104"/>
                      <a:pt x="8005722" y="1181375"/>
                      <a:pt x="7986380" y="1203585"/>
                    </a:cubicBezTo>
                    <a:cubicBezTo>
                      <a:pt x="7969187" y="1222213"/>
                      <a:pt x="7934802" y="1235826"/>
                      <a:pt x="7916176" y="1230811"/>
                    </a:cubicBezTo>
                    <a:close/>
                    <a:moveTo>
                      <a:pt x="8093995" y="1157264"/>
                    </a:moveTo>
                    <a:cubicBezTo>
                      <a:pt x="8077239" y="1157174"/>
                      <a:pt x="8059598" y="1150860"/>
                      <a:pt x="8043480" y="1136352"/>
                    </a:cubicBezTo>
                    <a:cubicBezTo>
                      <a:pt x="8023422" y="1118441"/>
                      <a:pt x="8019840" y="1110560"/>
                      <a:pt x="8019840" y="1083335"/>
                    </a:cubicBezTo>
                    <a:cubicBezTo>
                      <a:pt x="8019840" y="1058975"/>
                      <a:pt x="8024139" y="1046079"/>
                      <a:pt x="8037033" y="1032466"/>
                    </a:cubicBezTo>
                    <a:cubicBezTo>
                      <a:pt x="8070702" y="996643"/>
                      <a:pt x="8135175" y="1002375"/>
                      <a:pt x="8155950" y="1043213"/>
                    </a:cubicBezTo>
                    <a:cubicBezTo>
                      <a:pt x="8186574" y="1101783"/>
                      <a:pt x="8144264" y="1157532"/>
                      <a:pt x="8093995" y="1157264"/>
                    </a:cubicBezTo>
                    <a:close/>
                    <a:moveTo>
                      <a:pt x="8329012" y="1114208"/>
                    </a:moveTo>
                    <a:cubicBezTo>
                      <a:pt x="8304656" y="1114208"/>
                      <a:pt x="8293194" y="1109910"/>
                      <a:pt x="8278867" y="1095580"/>
                    </a:cubicBezTo>
                    <a:cubicBezTo>
                      <a:pt x="8240183" y="1056892"/>
                      <a:pt x="8250929" y="993844"/>
                      <a:pt x="8299641" y="973783"/>
                    </a:cubicBezTo>
                    <a:cubicBezTo>
                      <a:pt x="8333310" y="959454"/>
                      <a:pt x="8361965" y="965902"/>
                      <a:pt x="8384889" y="993844"/>
                    </a:cubicBezTo>
                    <a:cubicBezTo>
                      <a:pt x="8427154" y="1043996"/>
                      <a:pt x="8394201" y="1114208"/>
                      <a:pt x="8329012" y="1114208"/>
                    </a:cubicBezTo>
                    <a:close/>
                    <a:moveTo>
                      <a:pt x="8713474" y="999126"/>
                    </a:moveTo>
                    <a:cubicBezTo>
                      <a:pt x="8699415" y="996887"/>
                      <a:pt x="8685625" y="990081"/>
                      <a:pt x="8673089" y="978976"/>
                    </a:cubicBezTo>
                    <a:cubicBezTo>
                      <a:pt x="8610765" y="923092"/>
                      <a:pt x="8675954" y="824221"/>
                      <a:pt x="8753321" y="856462"/>
                    </a:cubicBezTo>
                    <a:cubicBezTo>
                      <a:pt x="8809914" y="880105"/>
                      <a:pt x="8811347" y="963214"/>
                      <a:pt x="8755470" y="991872"/>
                    </a:cubicBezTo>
                    <a:cubicBezTo>
                      <a:pt x="8741859" y="999036"/>
                      <a:pt x="8727532" y="1001365"/>
                      <a:pt x="8713474" y="999126"/>
                    </a:cubicBezTo>
                    <a:close/>
                    <a:moveTo>
                      <a:pt x="8518161" y="979633"/>
                    </a:moveTo>
                    <a:cubicBezTo>
                      <a:pt x="8499805" y="980260"/>
                      <a:pt x="8481717" y="972916"/>
                      <a:pt x="8466315" y="957513"/>
                    </a:cubicBezTo>
                    <a:cubicBezTo>
                      <a:pt x="8405424" y="895897"/>
                      <a:pt x="8484940" y="796310"/>
                      <a:pt x="8558726" y="842163"/>
                    </a:cubicBezTo>
                    <a:cubicBezTo>
                      <a:pt x="8602424" y="869388"/>
                      <a:pt x="8608155" y="917391"/>
                      <a:pt x="8571620" y="953930"/>
                    </a:cubicBezTo>
                    <a:cubicBezTo>
                      <a:pt x="8555143" y="970408"/>
                      <a:pt x="8536518" y="979006"/>
                      <a:pt x="8518161" y="979633"/>
                    </a:cubicBezTo>
                    <a:close/>
                    <a:moveTo>
                      <a:pt x="5227675" y="1510692"/>
                    </a:moveTo>
                    <a:cubicBezTo>
                      <a:pt x="5212811" y="1513558"/>
                      <a:pt x="5197409" y="1513020"/>
                      <a:pt x="5185947" y="1508364"/>
                    </a:cubicBezTo>
                    <a:cubicBezTo>
                      <a:pt x="5163023" y="1498333"/>
                      <a:pt x="5140100" y="1465376"/>
                      <a:pt x="5140100" y="1441733"/>
                    </a:cubicBezTo>
                    <a:cubicBezTo>
                      <a:pt x="5140100" y="1380834"/>
                      <a:pt x="5198842" y="1346444"/>
                      <a:pt x="5254002" y="1375103"/>
                    </a:cubicBezTo>
                    <a:cubicBezTo>
                      <a:pt x="5294118" y="1395163"/>
                      <a:pt x="5300565" y="1459645"/>
                      <a:pt x="5266180" y="1492602"/>
                    </a:cubicBezTo>
                    <a:cubicBezTo>
                      <a:pt x="5256867" y="1501557"/>
                      <a:pt x="5242540" y="1507826"/>
                      <a:pt x="5227675" y="1510692"/>
                    </a:cubicBezTo>
                    <a:close/>
                    <a:moveTo>
                      <a:pt x="2189265" y="2043010"/>
                    </a:moveTo>
                    <a:cubicBezTo>
                      <a:pt x="2182459" y="2043278"/>
                      <a:pt x="2176012" y="2040950"/>
                      <a:pt x="2163834" y="2036293"/>
                    </a:cubicBezTo>
                    <a:cubicBezTo>
                      <a:pt x="2121569" y="2019098"/>
                      <a:pt x="2103660" y="1977544"/>
                      <a:pt x="2120852" y="1935989"/>
                    </a:cubicBezTo>
                    <a:cubicBezTo>
                      <a:pt x="2133030" y="1907331"/>
                      <a:pt x="2153805" y="1893718"/>
                      <a:pt x="2187474" y="1893718"/>
                    </a:cubicBezTo>
                    <a:cubicBezTo>
                      <a:pt x="2222576" y="1893718"/>
                      <a:pt x="2239769" y="1903032"/>
                      <a:pt x="2253379" y="1929541"/>
                    </a:cubicBezTo>
                    <a:cubicBezTo>
                      <a:pt x="2276303" y="1973245"/>
                      <a:pt x="2261259" y="2015516"/>
                      <a:pt x="2216845" y="2034144"/>
                    </a:cubicBezTo>
                    <a:cubicBezTo>
                      <a:pt x="2203234" y="2039875"/>
                      <a:pt x="2196070" y="2042741"/>
                      <a:pt x="2189265" y="2043010"/>
                    </a:cubicBezTo>
                    <a:close/>
                    <a:moveTo>
                      <a:pt x="2464225" y="1980043"/>
                    </a:moveTo>
                    <a:cubicBezTo>
                      <a:pt x="2448812" y="1978352"/>
                      <a:pt x="2433544" y="1971725"/>
                      <a:pt x="2420650" y="1959008"/>
                    </a:cubicBezTo>
                    <a:cubicBezTo>
                      <a:pt x="2404174" y="1942530"/>
                      <a:pt x="2399876" y="1931783"/>
                      <a:pt x="2399876" y="1908140"/>
                    </a:cubicBezTo>
                    <a:cubicBezTo>
                      <a:pt x="2399876" y="1821449"/>
                      <a:pt x="2528105" y="1808552"/>
                      <a:pt x="2546730" y="1893094"/>
                    </a:cubicBezTo>
                    <a:cubicBezTo>
                      <a:pt x="2558013" y="1945754"/>
                      <a:pt x="2510464" y="1985114"/>
                      <a:pt x="2464225" y="1980043"/>
                    </a:cubicBezTo>
                    <a:close/>
                    <a:moveTo>
                      <a:pt x="2632224" y="1857643"/>
                    </a:moveTo>
                    <a:cubicBezTo>
                      <a:pt x="2620493" y="1856748"/>
                      <a:pt x="2608494" y="1852449"/>
                      <a:pt x="2595958" y="1844568"/>
                    </a:cubicBezTo>
                    <a:cubicBezTo>
                      <a:pt x="2570169" y="1828806"/>
                      <a:pt x="2554409" y="1790834"/>
                      <a:pt x="2561572" y="1762175"/>
                    </a:cubicBezTo>
                    <a:cubicBezTo>
                      <a:pt x="2568736" y="1732801"/>
                      <a:pt x="2603838" y="1707725"/>
                      <a:pt x="2637507" y="1707725"/>
                    </a:cubicBezTo>
                    <a:cubicBezTo>
                      <a:pt x="2713441" y="1707725"/>
                      <a:pt x="2736365" y="1815193"/>
                      <a:pt x="2666878" y="1850300"/>
                    </a:cubicBezTo>
                    <a:cubicBezTo>
                      <a:pt x="2655416" y="1856031"/>
                      <a:pt x="2643954" y="1858539"/>
                      <a:pt x="2632224" y="1857643"/>
                    </a:cubicBezTo>
                    <a:close/>
                    <a:moveTo>
                      <a:pt x="2820384" y="1843247"/>
                    </a:moveTo>
                    <a:cubicBezTo>
                      <a:pt x="2806147" y="1842082"/>
                      <a:pt x="2792715" y="1836350"/>
                      <a:pt x="2780536" y="1825962"/>
                    </a:cubicBezTo>
                    <a:cubicBezTo>
                      <a:pt x="2727525" y="1781542"/>
                      <a:pt x="2761911" y="1693418"/>
                      <a:pt x="2832114" y="1693418"/>
                    </a:cubicBezTo>
                    <a:cubicBezTo>
                      <a:pt x="2862918" y="1693418"/>
                      <a:pt x="2900885" y="1734972"/>
                      <a:pt x="2900885" y="1768646"/>
                    </a:cubicBezTo>
                    <a:cubicBezTo>
                      <a:pt x="2900885" y="1802319"/>
                      <a:pt x="2891573" y="1819514"/>
                      <a:pt x="2865067" y="1833127"/>
                    </a:cubicBezTo>
                    <a:cubicBezTo>
                      <a:pt x="2849666" y="1841008"/>
                      <a:pt x="2834622" y="1844411"/>
                      <a:pt x="2820384" y="1843247"/>
                    </a:cubicBezTo>
                    <a:close/>
                    <a:moveTo>
                      <a:pt x="3024562" y="1807624"/>
                    </a:moveTo>
                    <a:cubicBezTo>
                      <a:pt x="3006888" y="1808597"/>
                      <a:pt x="2988039" y="1802732"/>
                      <a:pt x="2970846" y="1787328"/>
                    </a:cubicBezTo>
                    <a:cubicBezTo>
                      <a:pt x="2952221" y="1770849"/>
                      <a:pt x="2947206" y="1760819"/>
                      <a:pt x="2947206" y="1738609"/>
                    </a:cubicBezTo>
                    <a:cubicBezTo>
                      <a:pt x="2947206" y="1664097"/>
                      <a:pt x="3028872" y="1631140"/>
                      <a:pt x="3075435" y="1687024"/>
                    </a:cubicBezTo>
                    <a:cubicBezTo>
                      <a:pt x="3120029" y="1740221"/>
                      <a:pt x="3077584" y="1804702"/>
                      <a:pt x="3024562" y="1807624"/>
                    </a:cubicBezTo>
                    <a:close/>
                    <a:moveTo>
                      <a:pt x="3216065" y="1743235"/>
                    </a:moveTo>
                    <a:cubicBezTo>
                      <a:pt x="3202992" y="1743324"/>
                      <a:pt x="3189918" y="1739025"/>
                      <a:pt x="3175591" y="1730428"/>
                    </a:cubicBezTo>
                    <a:cubicBezTo>
                      <a:pt x="3147652" y="1713233"/>
                      <a:pt x="3134042" y="1678127"/>
                      <a:pt x="3143354" y="1645886"/>
                    </a:cubicBezTo>
                    <a:cubicBezTo>
                      <a:pt x="3146936" y="1633706"/>
                      <a:pt x="3148369" y="1622243"/>
                      <a:pt x="3146936" y="1620094"/>
                    </a:cubicBezTo>
                    <a:cubicBezTo>
                      <a:pt x="3145503" y="1618661"/>
                      <a:pt x="3128311" y="1618661"/>
                      <a:pt x="3109685" y="1620810"/>
                    </a:cubicBezTo>
                    <a:cubicBezTo>
                      <a:pt x="3080314" y="1622960"/>
                      <a:pt x="3072434" y="1620810"/>
                      <a:pt x="3053092" y="1605048"/>
                    </a:cubicBezTo>
                    <a:cubicBezTo>
                      <a:pt x="3040914" y="1594301"/>
                      <a:pt x="3028736" y="1577106"/>
                      <a:pt x="3025871" y="1565643"/>
                    </a:cubicBezTo>
                    <a:cubicBezTo>
                      <a:pt x="3019423" y="1536268"/>
                      <a:pt x="3038049" y="1496863"/>
                      <a:pt x="3064554" y="1482534"/>
                    </a:cubicBezTo>
                    <a:cubicBezTo>
                      <a:pt x="3076732" y="1476803"/>
                      <a:pt x="3086762" y="1469638"/>
                      <a:pt x="3086762" y="1467489"/>
                    </a:cubicBezTo>
                    <a:cubicBezTo>
                      <a:pt x="3086762" y="1464623"/>
                      <a:pt x="3078165" y="1453159"/>
                      <a:pt x="3068136" y="1440980"/>
                    </a:cubicBezTo>
                    <a:cubicBezTo>
                      <a:pt x="3050943" y="1420919"/>
                      <a:pt x="3049511" y="1414471"/>
                      <a:pt x="3053809" y="1377932"/>
                    </a:cubicBezTo>
                    <a:lnTo>
                      <a:pt x="3058107" y="1336377"/>
                    </a:lnTo>
                    <a:lnTo>
                      <a:pt x="3034467" y="1332078"/>
                    </a:lnTo>
                    <a:cubicBezTo>
                      <a:pt x="3005812" y="1325630"/>
                      <a:pt x="2974292" y="1296972"/>
                      <a:pt x="2968562" y="1271180"/>
                    </a:cubicBezTo>
                    <a:cubicBezTo>
                      <a:pt x="2957100" y="1218878"/>
                      <a:pt x="3011543" y="1168726"/>
                      <a:pt x="3061689" y="1185205"/>
                    </a:cubicBezTo>
                    <a:cubicBezTo>
                      <a:pt x="3075300" y="1189504"/>
                      <a:pt x="3093209" y="1201683"/>
                      <a:pt x="3101805" y="1212430"/>
                    </a:cubicBezTo>
                    <a:cubicBezTo>
                      <a:pt x="3114700" y="1228909"/>
                      <a:pt x="3116132" y="1238223"/>
                      <a:pt x="3112551" y="1271896"/>
                    </a:cubicBezTo>
                    <a:lnTo>
                      <a:pt x="3108969" y="1311301"/>
                    </a:lnTo>
                    <a:lnTo>
                      <a:pt x="3140489" y="1319899"/>
                    </a:lnTo>
                    <a:cubicBezTo>
                      <a:pt x="3178456" y="1329929"/>
                      <a:pt x="3197798" y="1355005"/>
                      <a:pt x="3197798" y="1395127"/>
                    </a:cubicBezTo>
                    <a:cubicBezTo>
                      <a:pt x="3197798" y="1420203"/>
                      <a:pt x="3193500" y="1427367"/>
                      <a:pt x="3165561" y="1451010"/>
                    </a:cubicBezTo>
                    <a:lnTo>
                      <a:pt x="3134042" y="1478235"/>
                    </a:lnTo>
                    <a:lnTo>
                      <a:pt x="3154100" y="1499729"/>
                    </a:lnTo>
                    <a:cubicBezTo>
                      <a:pt x="3173441" y="1519790"/>
                      <a:pt x="3174158" y="1524089"/>
                      <a:pt x="3170576" y="1560628"/>
                    </a:cubicBezTo>
                    <a:lnTo>
                      <a:pt x="3166994" y="1600033"/>
                    </a:lnTo>
                    <a:lnTo>
                      <a:pt x="3201380" y="1595734"/>
                    </a:lnTo>
                    <a:cubicBezTo>
                      <a:pt x="3227885" y="1592868"/>
                      <a:pt x="3241496" y="1595018"/>
                      <a:pt x="3255823" y="1603615"/>
                    </a:cubicBezTo>
                    <a:cubicBezTo>
                      <a:pt x="3300238" y="1633706"/>
                      <a:pt x="3300954" y="1703203"/>
                      <a:pt x="3256540" y="1729712"/>
                    </a:cubicBezTo>
                    <a:cubicBezTo>
                      <a:pt x="3242213" y="1738667"/>
                      <a:pt x="3229139" y="1743145"/>
                      <a:pt x="3216065" y="1743235"/>
                    </a:cubicBezTo>
                    <a:close/>
                    <a:moveTo>
                      <a:pt x="4840109" y="1711304"/>
                    </a:moveTo>
                    <a:cubicBezTo>
                      <a:pt x="4831163" y="1710780"/>
                      <a:pt x="4821872" y="1708575"/>
                      <a:pt x="4812470" y="1704366"/>
                    </a:cubicBezTo>
                    <a:cubicBezTo>
                      <a:pt x="4784532" y="1692186"/>
                      <a:pt x="4765190" y="1652064"/>
                      <a:pt x="4771637" y="1621257"/>
                    </a:cubicBezTo>
                    <a:cubicBezTo>
                      <a:pt x="4783815" y="1566806"/>
                      <a:pt x="4857601" y="1546029"/>
                      <a:pt x="4897717" y="1585434"/>
                    </a:cubicBezTo>
                    <a:cubicBezTo>
                      <a:pt x="4948490" y="1636213"/>
                      <a:pt x="4902732" y="1714967"/>
                      <a:pt x="4840109" y="1711304"/>
                    </a:cubicBezTo>
                    <a:close/>
                    <a:moveTo>
                      <a:pt x="4805097" y="1497458"/>
                    </a:moveTo>
                    <a:cubicBezTo>
                      <a:pt x="4788531" y="1498891"/>
                      <a:pt x="4771338" y="1496562"/>
                      <a:pt x="4759518" y="1489756"/>
                    </a:cubicBezTo>
                    <a:cubicBezTo>
                      <a:pt x="4748772" y="1484024"/>
                      <a:pt x="4736594" y="1472561"/>
                      <a:pt x="4732296" y="1464680"/>
                    </a:cubicBezTo>
                    <a:cubicBezTo>
                      <a:pt x="4721550" y="1445336"/>
                      <a:pt x="4723700" y="1398766"/>
                      <a:pt x="4735878" y="1381571"/>
                    </a:cubicBezTo>
                    <a:cubicBezTo>
                      <a:pt x="4750205" y="1360078"/>
                      <a:pt x="4784590" y="1347898"/>
                      <a:pt x="4813245" y="1352913"/>
                    </a:cubicBezTo>
                    <a:cubicBezTo>
                      <a:pt x="4871987" y="1363660"/>
                      <a:pt x="4892045" y="1441754"/>
                      <a:pt x="4846914" y="1482592"/>
                    </a:cubicBezTo>
                    <a:cubicBezTo>
                      <a:pt x="4837602" y="1490831"/>
                      <a:pt x="4821663" y="1496025"/>
                      <a:pt x="4805097" y="1497458"/>
                    </a:cubicBezTo>
                    <a:close/>
                    <a:moveTo>
                      <a:pt x="4842658" y="1327511"/>
                    </a:moveTo>
                    <a:cubicBezTo>
                      <a:pt x="4835605" y="1326355"/>
                      <a:pt x="4828576" y="1323982"/>
                      <a:pt x="4821770" y="1320221"/>
                    </a:cubicBezTo>
                    <a:cubicBezTo>
                      <a:pt x="4795264" y="1305892"/>
                      <a:pt x="4782370" y="1282965"/>
                      <a:pt x="4782370" y="1251441"/>
                    </a:cubicBezTo>
                    <a:cubicBezTo>
                      <a:pt x="4782370" y="1166183"/>
                      <a:pt x="4898421" y="1149704"/>
                      <a:pt x="4925643" y="1231380"/>
                    </a:cubicBezTo>
                    <a:cubicBezTo>
                      <a:pt x="4942567" y="1284039"/>
                      <a:pt x="4892029" y="1335602"/>
                      <a:pt x="4842658" y="1327511"/>
                    </a:cubicBezTo>
                    <a:close/>
                    <a:moveTo>
                      <a:pt x="5064407" y="1320422"/>
                    </a:moveTo>
                    <a:cubicBezTo>
                      <a:pt x="5054904" y="1320456"/>
                      <a:pt x="5045368" y="1318799"/>
                      <a:pt x="5036413" y="1315217"/>
                    </a:cubicBezTo>
                    <a:cubicBezTo>
                      <a:pt x="5008475" y="1303753"/>
                      <a:pt x="4993431" y="1278677"/>
                      <a:pt x="4993431" y="1245004"/>
                    </a:cubicBezTo>
                    <a:cubicBezTo>
                      <a:pt x="4993431" y="1217779"/>
                      <a:pt x="4997013" y="1209898"/>
                      <a:pt x="5017071" y="1191986"/>
                    </a:cubicBezTo>
                    <a:cubicBezTo>
                      <a:pt x="5079395" y="1136103"/>
                      <a:pt x="5167507" y="1204166"/>
                      <a:pt x="5132406" y="1280827"/>
                    </a:cubicBezTo>
                    <a:cubicBezTo>
                      <a:pt x="5121123" y="1305007"/>
                      <a:pt x="5092916" y="1320321"/>
                      <a:pt x="5064407" y="1320422"/>
                    </a:cubicBezTo>
                    <a:close/>
                    <a:moveTo>
                      <a:pt x="5261822" y="1307355"/>
                    </a:moveTo>
                    <a:cubicBezTo>
                      <a:pt x="5247494" y="1307355"/>
                      <a:pt x="5228869" y="1302340"/>
                      <a:pt x="5219556" y="1295892"/>
                    </a:cubicBezTo>
                    <a:cubicBezTo>
                      <a:pt x="5172993" y="1262935"/>
                      <a:pt x="5178724" y="1192006"/>
                      <a:pt x="5231018" y="1167646"/>
                    </a:cubicBezTo>
                    <a:cubicBezTo>
                      <a:pt x="5261822" y="1152601"/>
                      <a:pt x="5289760" y="1158332"/>
                      <a:pt x="5313400" y="1184125"/>
                    </a:cubicBezTo>
                    <a:cubicBezTo>
                      <a:pt x="5337040" y="1209201"/>
                      <a:pt x="5342054" y="1232844"/>
                      <a:pt x="5330593" y="1260785"/>
                    </a:cubicBezTo>
                    <a:cubicBezTo>
                      <a:pt x="5317698" y="1290877"/>
                      <a:pt x="5293342" y="1307355"/>
                      <a:pt x="5261822" y="1307355"/>
                    </a:cubicBezTo>
                    <a:close/>
                    <a:moveTo>
                      <a:pt x="2293500" y="1883223"/>
                    </a:moveTo>
                    <a:cubicBezTo>
                      <a:pt x="2284438" y="1882632"/>
                      <a:pt x="2275002" y="1880349"/>
                      <a:pt x="2265421" y="1876050"/>
                    </a:cubicBezTo>
                    <a:cubicBezTo>
                      <a:pt x="2237482" y="1863871"/>
                      <a:pt x="2218141" y="1823749"/>
                      <a:pt x="2224588" y="1792942"/>
                    </a:cubicBezTo>
                    <a:cubicBezTo>
                      <a:pt x="2236766" y="1738491"/>
                      <a:pt x="2310551" y="1717714"/>
                      <a:pt x="2350668" y="1757119"/>
                    </a:cubicBezTo>
                    <a:cubicBezTo>
                      <a:pt x="2402067" y="1808524"/>
                      <a:pt x="2356936" y="1887356"/>
                      <a:pt x="2293500" y="1883223"/>
                    </a:cubicBezTo>
                    <a:close/>
                    <a:moveTo>
                      <a:pt x="2470688" y="1785873"/>
                    </a:moveTo>
                    <a:cubicBezTo>
                      <a:pt x="2456819" y="1785705"/>
                      <a:pt x="2449297" y="1780197"/>
                      <a:pt x="2432105" y="1763003"/>
                    </a:cubicBezTo>
                    <a:cubicBezTo>
                      <a:pt x="2383392" y="1714284"/>
                      <a:pt x="2405599" y="1645504"/>
                      <a:pt x="2472221" y="1638339"/>
                    </a:cubicBezTo>
                    <a:cubicBezTo>
                      <a:pt x="2501592" y="1634757"/>
                      <a:pt x="2508039" y="1636907"/>
                      <a:pt x="2529530" y="1656251"/>
                    </a:cubicBezTo>
                    <a:cubicBezTo>
                      <a:pt x="2550305" y="1674879"/>
                      <a:pt x="2553886" y="1682760"/>
                      <a:pt x="2553886" y="1710702"/>
                    </a:cubicBezTo>
                    <a:cubicBezTo>
                      <a:pt x="2553886" y="1752256"/>
                      <a:pt x="2530246" y="1778765"/>
                      <a:pt x="2487265" y="1784496"/>
                    </a:cubicBezTo>
                    <a:cubicBezTo>
                      <a:pt x="2480638" y="1785392"/>
                      <a:pt x="2475310" y="1785929"/>
                      <a:pt x="2470688" y="1785873"/>
                    </a:cubicBezTo>
                    <a:close/>
                    <a:moveTo>
                      <a:pt x="2720230" y="1664315"/>
                    </a:moveTo>
                    <a:cubicBezTo>
                      <a:pt x="2703306" y="1664852"/>
                      <a:pt x="2686113" y="1662523"/>
                      <a:pt x="2676801" y="1657150"/>
                    </a:cubicBezTo>
                    <a:cubicBezTo>
                      <a:pt x="2644565" y="1637806"/>
                      <a:pt x="2633819" y="1579056"/>
                      <a:pt x="2657459" y="1548249"/>
                    </a:cubicBezTo>
                    <a:cubicBezTo>
                      <a:pt x="2697575" y="1497380"/>
                      <a:pt x="2779241" y="1515292"/>
                      <a:pt x="2790703" y="1576907"/>
                    </a:cubicBezTo>
                    <a:cubicBezTo>
                      <a:pt x="2795717" y="1605565"/>
                      <a:pt x="2783539" y="1639955"/>
                      <a:pt x="2762048" y="1654284"/>
                    </a:cubicBezTo>
                    <a:cubicBezTo>
                      <a:pt x="2753810" y="1660374"/>
                      <a:pt x="2737154" y="1663777"/>
                      <a:pt x="2720230" y="1664315"/>
                    </a:cubicBezTo>
                    <a:close/>
                    <a:moveTo>
                      <a:pt x="2904370" y="1657881"/>
                    </a:moveTo>
                    <a:cubicBezTo>
                      <a:pt x="2883595" y="1657881"/>
                      <a:pt x="2872133" y="1652150"/>
                      <a:pt x="2853508" y="1633522"/>
                    </a:cubicBezTo>
                    <a:cubicBezTo>
                      <a:pt x="2804079" y="1584086"/>
                      <a:pt x="2837032" y="1507425"/>
                      <a:pt x="2907952" y="1507425"/>
                    </a:cubicBezTo>
                    <a:cubicBezTo>
                      <a:pt x="2941621" y="1507425"/>
                      <a:pt x="2979588" y="1546831"/>
                      <a:pt x="2979588" y="1582653"/>
                    </a:cubicBezTo>
                    <a:cubicBezTo>
                      <a:pt x="2979588" y="1603431"/>
                      <a:pt x="2973857" y="1614894"/>
                      <a:pt x="2955232" y="1633522"/>
                    </a:cubicBezTo>
                    <a:cubicBezTo>
                      <a:pt x="2936606" y="1652150"/>
                      <a:pt x="2925144" y="1657881"/>
                      <a:pt x="2904370" y="1657881"/>
                    </a:cubicBezTo>
                    <a:close/>
                    <a:moveTo>
                      <a:pt x="2076575" y="1879105"/>
                    </a:moveTo>
                    <a:cubicBezTo>
                      <a:pt x="2067621" y="1879105"/>
                      <a:pt x="2059382" y="1875701"/>
                      <a:pt x="2046488" y="1868895"/>
                    </a:cubicBezTo>
                    <a:cubicBezTo>
                      <a:pt x="2016401" y="1853133"/>
                      <a:pt x="2007088" y="1837371"/>
                      <a:pt x="2006372" y="1802265"/>
                    </a:cubicBezTo>
                    <a:cubicBezTo>
                      <a:pt x="2006372" y="1737784"/>
                      <a:pt x="2077292" y="1705543"/>
                      <a:pt x="2126721" y="1747097"/>
                    </a:cubicBezTo>
                    <a:cubicBezTo>
                      <a:pt x="2168270" y="1781487"/>
                      <a:pt x="2159673" y="1848834"/>
                      <a:pt x="2110961" y="1868895"/>
                    </a:cubicBezTo>
                    <a:cubicBezTo>
                      <a:pt x="2095201" y="1875701"/>
                      <a:pt x="2085530" y="1879105"/>
                      <a:pt x="2076575" y="1879105"/>
                    </a:cubicBezTo>
                    <a:close/>
                    <a:moveTo>
                      <a:pt x="2166206" y="1720740"/>
                    </a:moveTo>
                    <a:cubicBezTo>
                      <a:pt x="2153132" y="1723516"/>
                      <a:pt x="2139163" y="1721546"/>
                      <a:pt x="2123045" y="1715098"/>
                    </a:cubicBezTo>
                    <a:cubicBezTo>
                      <a:pt x="2113732" y="1711516"/>
                      <a:pt x="2100121" y="1697903"/>
                      <a:pt x="2092241" y="1685007"/>
                    </a:cubicBezTo>
                    <a:cubicBezTo>
                      <a:pt x="2072183" y="1652766"/>
                      <a:pt x="2077198" y="1617660"/>
                      <a:pt x="2106569" y="1591867"/>
                    </a:cubicBezTo>
                    <a:cubicBezTo>
                      <a:pt x="2154565" y="1548164"/>
                      <a:pt x="2227634" y="1581121"/>
                      <a:pt x="2228350" y="1646318"/>
                    </a:cubicBezTo>
                    <a:cubicBezTo>
                      <a:pt x="2228350" y="1667812"/>
                      <a:pt x="2223336" y="1678559"/>
                      <a:pt x="2203994" y="1697903"/>
                    </a:cubicBezTo>
                    <a:cubicBezTo>
                      <a:pt x="2191457" y="1710441"/>
                      <a:pt x="2179279" y="1717964"/>
                      <a:pt x="2166206" y="1720740"/>
                    </a:cubicBezTo>
                    <a:close/>
                    <a:moveTo>
                      <a:pt x="2349166" y="1672188"/>
                    </a:moveTo>
                    <a:cubicBezTo>
                      <a:pt x="2333406" y="1672188"/>
                      <a:pt x="2319795" y="1665024"/>
                      <a:pt x="2302602" y="1647829"/>
                    </a:cubicBezTo>
                    <a:cubicBezTo>
                      <a:pt x="2251740" y="1596960"/>
                      <a:pt x="2285409" y="1521732"/>
                      <a:pt x="2357762" y="1521732"/>
                    </a:cubicBezTo>
                    <a:cubicBezTo>
                      <a:pt x="2388566" y="1521732"/>
                      <a:pt x="2428682" y="1561854"/>
                      <a:pt x="2428682" y="1592662"/>
                    </a:cubicBezTo>
                    <a:cubicBezTo>
                      <a:pt x="2428682" y="1639948"/>
                      <a:pt x="2397162" y="1672188"/>
                      <a:pt x="2349166" y="1672188"/>
                    </a:cubicBezTo>
                    <a:close/>
                    <a:moveTo>
                      <a:pt x="2542341" y="1593499"/>
                    </a:moveTo>
                    <a:cubicBezTo>
                      <a:pt x="2526581" y="1593499"/>
                      <a:pt x="2512971" y="1586334"/>
                      <a:pt x="2495061" y="1568423"/>
                    </a:cubicBezTo>
                    <a:cubicBezTo>
                      <a:pt x="2472854" y="1546212"/>
                      <a:pt x="2469989" y="1539764"/>
                      <a:pt x="2473571" y="1517554"/>
                    </a:cubicBezTo>
                    <a:cubicBezTo>
                      <a:pt x="2485749" y="1441610"/>
                      <a:pt x="2565265" y="1417967"/>
                      <a:pt x="2605381" y="1478149"/>
                    </a:cubicBezTo>
                    <a:cubicBezTo>
                      <a:pt x="2641916" y="1532600"/>
                      <a:pt x="2608963" y="1593499"/>
                      <a:pt x="2542341" y="1593499"/>
                    </a:cubicBezTo>
                    <a:close/>
                    <a:moveTo>
                      <a:pt x="2927984" y="1479039"/>
                    </a:moveTo>
                    <a:cubicBezTo>
                      <a:pt x="2910791" y="1479039"/>
                      <a:pt x="2891449" y="1475457"/>
                      <a:pt x="2884285" y="1471158"/>
                    </a:cubicBezTo>
                    <a:cubicBezTo>
                      <a:pt x="2869242" y="1462561"/>
                      <a:pt x="2850616" y="1427454"/>
                      <a:pt x="2850616" y="1407394"/>
                    </a:cubicBezTo>
                    <a:cubicBezTo>
                      <a:pt x="2850616" y="1359391"/>
                      <a:pt x="2902194" y="1320702"/>
                      <a:pt x="2948042" y="1335748"/>
                    </a:cubicBezTo>
                    <a:cubicBezTo>
                      <a:pt x="3029707" y="1362973"/>
                      <a:pt x="3013231" y="1479756"/>
                      <a:pt x="2927984" y="1479039"/>
                    </a:cubicBezTo>
                    <a:close/>
                    <a:moveTo>
                      <a:pt x="2741517" y="1463839"/>
                    </a:moveTo>
                    <a:cubicBezTo>
                      <a:pt x="2729607" y="1464198"/>
                      <a:pt x="2717608" y="1459720"/>
                      <a:pt x="2702564" y="1450406"/>
                    </a:cubicBezTo>
                    <a:cubicBezTo>
                      <a:pt x="2663881" y="1427479"/>
                      <a:pt x="2653852" y="1390940"/>
                      <a:pt x="2675342" y="1350102"/>
                    </a:cubicBezTo>
                    <a:cubicBezTo>
                      <a:pt x="2688953" y="1323593"/>
                      <a:pt x="2706146" y="1314279"/>
                      <a:pt x="2741964" y="1314279"/>
                    </a:cubicBezTo>
                    <a:cubicBezTo>
                      <a:pt x="2814317" y="1314279"/>
                      <a:pt x="2840822" y="1407418"/>
                      <a:pt x="2779931" y="1448256"/>
                    </a:cubicBezTo>
                    <a:cubicBezTo>
                      <a:pt x="2765246" y="1458286"/>
                      <a:pt x="2753426" y="1463481"/>
                      <a:pt x="2741517" y="1463839"/>
                    </a:cubicBezTo>
                    <a:close/>
                    <a:moveTo>
                      <a:pt x="2230403" y="1557732"/>
                    </a:moveTo>
                    <a:cubicBezTo>
                      <a:pt x="2219658" y="1557732"/>
                      <a:pt x="2203898" y="1553433"/>
                      <a:pt x="2196018" y="1549134"/>
                    </a:cubicBezTo>
                    <a:cubicBezTo>
                      <a:pt x="2170229" y="1535522"/>
                      <a:pt x="2156618" y="1511879"/>
                      <a:pt x="2156618" y="1482504"/>
                    </a:cubicBezTo>
                    <a:cubicBezTo>
                      <a:pt x="2156618" y="1418023"/>
                      <a:pt x="2228254" y="1384350"/>
                      <a:pt x="2276967" y="1425188"/>
                    </a:cubicBezTo>
                    <a:cubicBezTo>
                      <a:pt x="2332127" y="1471041"/>
                      <a:pt x="2301323" y="1558448"/>
                      <a:pt x="2230403" y="1557732"/>
                    </a:cubicBezTo>
                    <a:close/>
                    <a:moveTo>
                      <a:pt x="2395863" y="1451500"/>
                    </a:moveTo>
                    <a:cubicBezTo>
                      <a:pt x="2378312" y="1452395"/>
                      <a:pt x="2360223" y="1446126"/>
                      <a:pt x="2344105" y="1432514"/>
                    </a:cubicBezTo>
                    <a:cubicBezTo>
                      <a:pt x="2316883" y="1409587"/>
                      <a:pt x="2309720" y="1380929"/>
                      <a:pt x="2324047" y="1347972"/>
                    </a:cubicBezTo>
                    <a:cubicBezTo>
                      <a:pt x="2354134" y="1274893"/>
                      <a:pt x="2453709" y="1292805"/>
                      <a:pt x="2462305" y="1373048"/>
                    </a:cubicBezTo>
                    <a:cubicBezTo>
                      <a:pt x="2465171" y="1400273"/>
                      <a:pt x="2463022" y="1407438"/>
                      <a:pt x="2444396" y="1427499"/>
                    </a:cubicBezTo>
                    <a:cubicBezTo>
                      <a:pt x="2430427" y="1442544"/>
                      <a:pt x="2413413" y="1450604"/>
                      <a:pt x="2395863" y="1451500"/>
                    </a:cubicBezTo>
                    <a:close/>
                    <a:moveTo>
                      <a:pt x="2568103" y="1393197"/>
                    </a:moveTo>
                    <a:cubicBezTo>
                      <a:pt x="2551626" y="1393197"/>
                      <a:pt x="2533001" y="1387465"/>
                      <a:pt x="2524405" y="1380301"/>
                    </a:cubicBezTo>
                    <a:cubicBezTo>
                      <a:pt x="2477125" y="1342329"/>
                      <a:pt x="2483572" y="1280713"/>
                      <a:pt x="2537299" y="1252772"/>
                    </a:cubicBezTo>
                    <a:cubicBezTo>
                      <a:pt x="2598190" y="1221248"/>
                      <a:pt x="2666961" y="1290744"/>
                      <a:pt x="2635441" y="1352359"/>
                    </a:cubicBezTo>
                    <a:cubicBezTo>
                      <a:pt x="2621830" y="1378868"/>
                      <a:pt x="2598190" y="1393197"/>
                      <a:pt x="2568103" y="1393197"/>
                    </a:cubicBezTo>
                    <a:close/>
                    <a:moveTo>
                      <a:pt x="2871684" y="1289492"/>
                    </a:moveTo>
                    <a:cubicBezTo>
                      <a:pt x="2860099" y="1291216"/>
                      <a:pt x="2848010" y="1290007"/>
                      <a:pt x="2836369" y="1285171"/>
                    </a:cubicBezTo>
                    <a:cubicBezTo>
                      <a:pt x="2794820" y="1267976"/>
                      <a:pt x="2776195" y="1226422"/>
                      <a:pt x="2793387" y="1185584"/>
                    </a:cubicBezTo>
                    <a:cubicBezTo>
                      <a:pt x="2823475" y="1113222"/>
                      <a:pt x="2936660" y="1135432"/>
                      <a:pt x="2936660" y="1213526"/>
                    </a:cubicBezTo>
                    <a:cubicBezTo>
                      <a:pt x="2936660" y="1252752"/>
                      <a:pt x="2906439" y="1284321"/>
                      <a:pt x="2871684" y="1289492"/>
                    </a:cubicBezTo>
                    <a:close/>
                    <a:moveTo>
                      <a:pt x="4909993" y="1158382"/>
                    </a:moveTo>
                    <a:cubicBezTo>
                      <a:pt x="4891189" y="1158740"/>
                      <a:pt x="4872564" y="1152113"/>
                      <a:pt x="4858953" y="1138500"/>
                    </a:cubicBezTo>
                    <a:cubicBezTo>
                      <a:pt x="4805225" y="1085483"/>
                      <a:pt x="4851789" y="996642"/>
                      <a:pt x="4925574" y="1010971"/>
                    </a:cubicBezTo>
                    <a:cubicBezTo>
                      <a:pt x="4980734" y="1022434"/>
                      <a:pt x="5002225" y="1096229"/>
                      <a:pt x="4962109" y="1136351"/>
                    </a:cubicBezTo>
                    <a:cubicBezTo>
                      <a:pt x="4947782" y="1150680"/>
                      <a:pt x="4928798" y="1158024"/>
                      <a:pt x="4909993" y="1158382"/>
                    </a:cubicBezTo>
                    <a:close/>
                    <a:moveTo>
                      <a:pt x="7779717" y="1142197"/>
                    </a:moveTo>
                    <a:cubicBezTo>
                      <a:pt x="7767897" y="1142466"/>
                      <a:pt x="7756256" y="1139600"/>
                      <a:pt x="7744436" y="1133510"/>
                    </a:cubicBezTo>
                    <a:cubicBezTo>
                      <a:pt x="7734407" y="1128495"/>
                      <a:pt x="7720796" y="1112733"/>
                      <a:pt x="7713633" y="1097687"/>
                    </a:cubicBezTo>
                    <a:cubicBezTo>
                      <a:pt x="7681396" y="1031773"/>
                      <a:pt x="7749451" y="968725"/>
                      <a:pt x="7816073" y="1003115"/>
                    </a:cubicBezTo>
                    <a:cubicBezTo>
                      <a:pt x="7842578" y="1016728"/>
                      <a:pt x="7851891" y="1033923"/>
                      <a:pt x="7851891" y="1067596"/>
                    </a:cubicBezTo>
                    <a:cubicBezTo>
                      <a:pt x="7851891" y="1101270"/>
                      <a:pt x="7842578" y="1118465"/>
                      <a:pt x="7816073" y="1132077"/>
                    </a:cubicBezTo>
                    <a:cubicBezTo>
                      <a:pt x="7803537" y="1138525"/>
                      <a:pt x="7791537" y="1141929"/>
                      <a:pt x="7779717" y="1142197"/>
                    </a:cubicBezTo>
                    <a:close/>
                    <a:moveTo>
                      <a:pt x="8167314" y="999394"/>
                    </a:moveTo>
                    <a:cubicBezTo>
                      <a:pt x="8151017" y="998678"/>
                      <a:pt x="8135077" y="995095"/>
                      <a:pt x="8126481" y="989006"/>
                    </a:cubicBezTo>
                    <a:cubicBezTo>
                      <a:pt x="8074903" y="953183"/>
                      <a:pt x="8093529" y="867925"/>
                      <a:pt x="8157285" y="852163"/>
                    </a:cubicBezTo>
                    <a:cubicBezTo>
                      <a:pt x="8195252" y="842132"/>
                      <a:pt x="8245398" y="882254"/>
                      <a:pt x="8245398" y="922375"/>
                    </a:cubicBezTo>
                    <a:cubicBezTo>
                      <a:pt x="8245398" y="948168"/>
                      <a:pt x="8228205" y="982558"/>
                      <a:pt x="8210296" y="992588"/>
                    </a:cubicBezTo>
                    <a:cubicBezTo>
                      <a:pt x="8200267" y="997961"/>
                      <a:pt x="8183611" y="1000111"/>
                      <a:pt x="8167314" y="999394"/>
                    </a:cubicBezTo>
                    <a:close/>
                    <a:moveTo>
                      <a:pt x="8337063" y="922315"/>
                    </a:moveTo>
                    <a:cubicBezTo>
                      <a:pt x="8318259" y="922673"/>
                      <a:pt x="8299633" y="916046"/>
                      <a:pt x="8286023" y="902433"/>
                    </a:cubicBezTo>
                    <a:cubicBezTo>
                      <a:pt x="8232295" y="849416"/>
                      <a:pt x="8278859" y="760575"/>
                      <a:pt x="8352644" y="774904"/>
                    </a:cubicBezTo>
                    <a:cubicBezTo>
                      <a:pt x="8407804" y="786367"/>
                      <a:pt x="8429295" y="860162"/>
                      <a:pt x="8389179" y="900284"/>
                    </a:cubicBezTo>
                    <a:cubicBezTo>
                      <a:pt x="8374851" y="914613"/>
                      <a:pt x="8355868" y="921957"/>
                      <a:pt x="8337063" y="922315"/>
                    </a:cubicBezTo>
                    <a:close/>
                    <a:moveTo>
                      <a:pt x="8616615" y="812959"/>
                    </a:moveTo>
                    <a:cubicBezTo>
                      <a:pt x="8607267" y="811508"/>
                      <a:pt x="8597630" y="808295"/>
                      <a:pt x="8587959" y="803011"/>
                    </a:cubicBezTo>
                    <a:cubicBezTo>
                      <a:pt x="8547843" y="781518"/>
                      <a:pt x="8543545" y="717753"/>
                      <a:pt x="8578646" y="684080"/>
                    </a:cubicBezTo>
                    <a:cubicBezTo>
                      <a:pt x="8592257" y="671183"/>
                      <a:pt x="8605152" y="666885"/>
                      <a:pt x="8629508" y="666885"/>
                    </a:cubicBezTo>
                    <a:cubicBezTo>
                      <a:pt x="8656730" y="666885"/>
                      <a:pt x="8664610" y="670467"/>
                      <a:pt x="8682519" y="690528"/>
                    </a:cubicBezTo>
                    <a:cubicBezTo>
                      <a:pt x="8733291" y="746949"/>
                      <a:pt x="8682049" y="823117"/>
                      <a:pt x="8616615" y="812959"/>
                    </a:cubicBezTo>
                    <a:close/>
                    <a:moveTo>
                      <a:pt x="7962424" y="999216"/>
                    </a:moveTo>
                    <a:cubicBezTo>
                      <a:pt x="7950694" y="998321"/>
                      <a:pt x="7938695" y="994022"/>
                      <a:pt x="7926158" y="986141"/>
                    </a:cubicBezTo>
                    <a:cubicBezTo>
                      <a:pt x="7861686" y="946736"/>
                      <a:pt x="7892489" y="849298"/>
                      <a:pt x="7968424" y="849298"/>
                    </a:cubicBezTo>
                    <a:cubicBezTo>
                      <a:pt x="8043642" y="849298"/>
                      <a:pt x="8065849" y="956766"/>
                      <a:pt x="7997078" y="991873"/>
                    </a:cubicBezTo>
                    <a:cubicBezTo>
                      <a:pt x="7985617" y="997604"/>
                      <a:pt x="7974155" y="1000112"/>
                      <a:pt x="7962424" y="999216"/>
                    </a:cubicBezTo>
                    <a:close/>
                    <a:moveTo>
                      <a:pt x="5136422" y="1120356"/>
                    </a:moveTo>
                    <a:cubicBezTo>
                      <a:pt x="5123975" y="1118900"/>
                      <a:pt x="5111887" y="1114378"/>
                      <a:pt x="5101499" y="1106318"/>
                    </a:cubicBezTo>
                    <a:cubicBezTo>
                      <a:pt x="5081441" y="1090556"/>
                      <a:pt x="5069263" y="1056166"/>
                      <a:pt x="5074278" y="1030374"/>
                    </a:cubicBezTo>
                    <a:cubicBezTo>
                      <a:pt x="5078576" y="1008163"/>
                      <a:pt x="5108663" y="980222"/>
                      <a:pt x="5133019" y="974490"/>
                    </a:cubicBezTo>
                    <a:cubicBezTo>
                      <a:pt x="5181732" y="963743"/>
                      <a:pt x="5231878" y="1013179"/>
                      <a:pt x="5221849" y="1063331"/>
                    </a:cubicBezTo>
                    <a:cubicBezTo>
                      <a:pt x="5214327" y="1101482"/>
                      <a:pt x="5173763" y="1124721"/>
                      <a:pt x="5136422" y="1120356"/>
                    </a:cubicBezTo>
                    <a:close/>
                    <a:moveTo>
                      <a:pt x="2433590" y="1243778"/>
                    </a:moveTo>
                    <a:cubicBezTo>
                      <a:pt x="2416039" y="1243330"/>
                      <a:pt x="2398847" y="1236166"/>
                      <a:pt x="2384878" y="1222195"/>
                    </a:cubicBezTo>
                    <a:cubicBezTo>
                      <a:pt x="2356939" y="1194253"/>
                      <a:pt x="2356223" y="1153415"/>
                      <a:pt x="2382012" y="1122607"/>
                    </a:cubicBezTo>
                    <a:cubicBezTo>
                      <a:pt x="2417830" y="1079620"/>
                      <a:pt x="2483736" y="1088934"/>
                      <a:pt x="2504510" y="1139802"/>
                    </a:cubicBezTo>
                    <a:cubicBezTo>
                      <a:pt x="2518837" y="1173476"/>
                      <a:pt x="2512390" y="1202134"/>
                      <a:pt x="2484452" y="1225061"/>
                    </a:cubicBezTo>
                    <a:cubicBezTo>
                      <a:pt x="2469050" y="1237957"/>
                      <a:pt x="2451141" y="1244226"/>
                      <a:pt x="2433590" y="1243778"/>
                    </a:cubicBezTo>
                    <a:close/>
                    <a:moveTo>
                      <a:pt x="2660726" y="1229383"/>
                    </a:moveTo>
                    <a:cubicBezTo>
                      <a:pt x="2644451" y="1228621"/>
                      <a:pt x="2627974" y="1222039"/>
                      <a:pt x="2613826" y="1207889"/>
                    </a:cubicBezTo>
                    <a:cubicBezTo>
                      <a:pt x="2567979" y="1162036"/>
                      <a:pt x="2600932" y="1078211"/>
                      <a:pt x="2664688" y="1078211"/>
                    </a:cubicBezTo>
                    <a:cubicBezTo>
                      <a:pt x="2691194" y="1078211"/>
                      <a:pt x="2722714" y="1099705"/>
                      <a:pt x="2733459" y="1126213"/>
                    </a:cubicBezTo>
                    <a:cubicBezTo>
                      <a:pt x="2756562" y="1181559"/>
                      <a:pt x="2709550" y="1231666"/>
                      <a:pt x="2660726" y="1229383"/>
                    </a:cubicBezTo>
                    <a:close/>
                    <a:moveTo>
                      <a:pt x="2818783" y="1112673"/>
                    </a:moveTo>
                    <a:cubicBezTo>
                      <a:pt x="2806851" y="1109595"/>
                      <a:pt x="2795389" y="1103281"/>
                      <a:pt x="2785539" y="1093430"/>
                    </a:cubicBezTo>
                    <a:cubicBezTo>
                      <a:pt x="2746139" y="1054025"/>
                      <a:pt x="2761899" y="985961"/>
                      <a:pt x="2814193" y="970199"/>
                    </a:cubicBezTo>
                    <a:cubicBezTo>
                      <a:pt x="2872935" y="953005"/>
                      <a:pt x="2926662" y="1004589"/>
                      <a:pt x="2908037" y="1061189"/>
                    </a:cubicBezTo>
                    <a:cubicBezTo>
                      <a:pt x="2894605" y="1102027"/>
                      <a:pt x="2854579" y="1121909"/>
                      <a:pt x="2818783" y="1112673"/>
                    </a:cubicBezTo>
                    <a:close/>
                    <a:moveTo>
                      <a:pt x="4996932" y="998409"/>
                    </a:moveTo>
                    <a:cubicBezTo>
                      <a:pt x="4978307" y="1000469"/>
                      <a:pt x="4959144" y="996528"/>
                      <a:pt x="4945533" y="986140"/>
                    </a:cubicBezTo>
                    <a:cubicBezTo>
                      <a:pt x="4894672" y="945302"/>
                      <a:pt x="4911148" y="863626"/>
                      <a:pt x="4973472" y="852163"/>
                    </a:cubicBezTo>
                    <a:cubicBezTo>
                      <a:pt x="5002126" y="847147"/>
                      <a:pt x="5036512" y="859327"/>
                      <a:pt x="5050839" y="880821"/>
                    </a:cubicBezTo>
                    <a:cubicBezTo>
                      <a:pt x="5067315" y="903747"/>
                      <a:pt x="5064450" y="952466"/>
                      <a:pt x="5045108" y="974677"/>
                    </a:cubicBezTo>
                    <a:cubicBezTo>
                      <a:pt x="5033646" y="988289"/>
                      <a:pt x="5015558" y="996349"/>
                      <a:pt x="4996932" y="998409"/>
                    </a:cubicBezTo>
                    <a:close/>
                    <a:moveTo>
                      <a:pt x="7796996" y="926024"/>
                    </a:moveTo>
                    <a:cubicBezTo>
                      <a:pt x="7785075" y="927770"/>
                      <a:pt x="7772897" y="926606"/>
                      <a:pt x="7761614" y="921770"/>
                    </a:cubicBezTo>
                    <a:cubicBezTo>
                      <a:pt x="7738690" y="911740"/>
                      <a:pt x="7715766" y="878783"/>
                      <a:pt x="7715766" y="855140"/>
                    </a:cubicBezTo>
                    <a:cubicBezTo>
                      <a:pt x="7715766" y="810720"/>
                      <a:pt x="7750152" y="777763"/>
                      <a:pt x="7795283" y="777763"/>
                    </a:cubicBezTo>
                    <a:cubicBezTo>
                      <a:pt x="7828236" y="777763"/>
                      <a:pt x="7866203" y="817884"/>
                      <a:pt x="7866203" y="852274"/>
                    </a:cubicBezTo>
                    <a:cubicBezTo>
                      <a:pt x="7866203" y="889350"/>
                      <a:pt x="7832758" y="920785"/>
                      <a:pt x="7796996" y="926024"/>
                    </a:cubicBezTo>
                    <a:close/>
                    <a:moveTo>
                      <a:pt x="2400771" y="1063062"/>
                    </a:moveTo>
                    <a:cubicBezTo>
                      <a:pt x="2392443" y="1063420"/>
                      <a:pt x="2384921" y="1061271"/>
                      <a:pt x="2374176" y="1056972"/>
                    </a:cubicBezTo>
                    <a:cubicBezTo>
                      <a:pt x="2348387" y="1046942"/>
                      <a:pt x="2328328" y="1014701"/>
                      <a:pt x="2328328" y="983894"/>
                    </a:cubicBezTo>
                    <a:cubicBezTo>
                      <a:pt x="2328328" y="929443"/>
                      <a:pt x="2384921" y="897202"/>
                      <a:pt x="2438648" y="921562"/>
                    </a:cubicBezTo>
                    <a:cubicBezTo>
                      <a:pt x="2456558" y="930159"/>
                      <a:pt x="2478765" y="966699"/>
                      <a:pt x="2478765" y="988909"/>
                    </a:cubicBezTo>
                    <a:cubicBezTo>
                      <a:pt x="2478765" y="1011835"/>
                      <a:pt x="2455841" y="1044076"/>
                      <a:pt x="2432201" y="1054106"/>
                    </a:cubicBezTo>
                    <a:cubicBezTo>
                      <a:pt x="2418232" y="1059838"/>
                      <a:pt x="2409098" y="1062704"/>
                      <a:pt x="2400771" y="1063062"/>
                    </a:cubicBezTo>
                    <a:close/>
                    <a:moveTo>
                      <a:pt x="2581516" y="1048935"/>
                    </a:moveTo>
                    <a:cubicBezTo>
                      <a:pt x="2574173" y="1048935"/>
                      <a:pt x="2567010" y="1045890"/>
                      <a:pt x="2553041" y="1039801"/>
                    </a:cubicBezTo>
                    <a:cubicBezTo>
                      <a:pt x="2523670" y="1026904"/>
                      <a:pt x="2507193" y="1002545"/>
                      <a:pt x="2507193" y="971021"/>
                    </a:cubicBezTo>
                    <a:cubicBezTo>
                      <a:pt x="2507193" y="920152"/>
                      <a:pt x="2553041" y="886479"/>
                      <a:pt x="2603186" y="900092"/>
                    </a:cubicBezTo>
                    <a:cubicBezTo>
                      <a:pt x="2631841" y="907973"/>
                      <a:pt x="2657630" y="940930"/>
                      <a:pt x="2657630" y="969588"/>
                    </a:cubicBezTo>
                    <a:cubicBezTo>
                      <a:pt x="2657630" y="997530"/>
                      <a:pt x="2636855" y="1029054"/>
                      <a:pt x="2611066" y="1039801"/>
                    </a:cubicBezTo>
                    <a:cubicBezTo>
                      <a:pt x="2596380" y="1045890"/>
                      <a:pt x="2588859" y="1048935"/>
                      <a:pt x="2581516" y="1048935"/>
                    </a:cubicBezTo>
                    <a:close/>
                    <a:moveTo>
                      <a:pt x="2751157" y="969115"/>
                    </a:moveTo>
                    <a:cubicBezTo>
                      <a:pt x="2736538" y="970649"/>
                      <a:pt x="2721002" y="967917"/>
                      <a:pt x="2706138" y="959678"/>
                    </a:cubicBezTo>
                    <a:cubicBezTo>
                      <a:pt x="2680349" y="946065"/>
                      <a:pt x="2671753" y="928870"/>
                      <a:pt x="2671753" y="892331"/>
                    </a:cubicBezTo>
                    <a:cubicBezTo>
                      <a:pt x="2671753" y="807789"/>
                      <a:pt x="2788520" y="793460"/>
                      <a:pt x="2815025" y="873703"/>
                    </a:cubicBezTo>
                    <a:cubicBezTo>
                      <a:pt x="2830606" y="921527"/>
                      <a:pt x="2795012" y="964514"/>
                      <a:pt x="2751157" y="969115"/>
                    </a:cubicBezTo>
                    <a:close/>
                    <a:moveTo>
                      <a:pt x="2412652" y="877082"/>
                    </a:moveTo>
                    <a:cubicBezTo>
                      <a:pt x="2404742" y="876274"/>
                      <a:pt x="2396626" y="874292"/>
                      <a:pt x="2388478" y="870979"/>
                    </a:cubicBezTo>
                    <a:cubicBezTo>
                      <a:pt x="2354809" y="857367"/>
                      <a:pt x="2337616" y="799334"/>
                      <a:pt x="2356958" y="762794"/>
                    </a:cubicBezTo>
                    <a:cubicBezTo>
                      <a:pt x="2366271" y="747032"/>
                      <a:pt x="2400656" y="727688"/>
                      <a:pt x="2421431" y="727688"/>
                    </a:cubicBezTo>
                    <a:cubicBezTo>
                      <a:pt x="2447936" y="727688"/>
                      <a:pt x="2479456" y="749182"/>
                      <a:pt x="2490202" y="775691"/>
                    </a:cubicBezTo>
                    <a:cubicBezTo>
                      <a:pt x="2513394" y="830858"/>
                      <a:pt x="2468028" y="882733"/>
                      <a:pt x="2412652" y="877082"/>
                    </a:cubicBezTo>
                    <a:close/>
                    <a:moveTo>
                      <a:pt x="2598501" y="798738"/>
                    </a:moveTo>
                    <a:cubicBezTo>
                      <a:pt x="2584174" y="797484"/>
                      <a:pt x="2570563" y="791573"/>
                      <a:pt x="2558027" y="780827"/>
                    </a:cubicBezTo>
                    <a:cubicBezTo>
                      <a:pt x="2491405" y="724943"/>
                      <a:pt x="2560892" y="617475"/>
                      <a:pt x="2638259" y="656880"/>
                    </a:cubicBezTo>
                    <a:cubicBezTo>
                      <a:pt x="2664049" y="670492"/>
                      <a:pt x="2679092" y="694135"/>
                      <a:pt x="2679092" y="722794"/>
                    </a:cubicBezTo>
                    <a:cubicBezTo>
                      <a:pt x="2679092" y="757900"/>
                      <a:pt x="2669779" y="775095"/>
                      <a:pt x="2643274" y="788708"/>
                    </a:cubicBezTo>
                    <a:cubicBezTo>
                      <a:pt x="2627872" y="796589"/>
                      <a:pt x="2612828" y="799992"/>
                      <a:pt x="2598501" y="798738"/>
                    </a:cubicBezTo>
                    <a:close/>
                    <a:moveTo>
                      <a:pt x="8461569" y="759568"/>
                    </a:moveTo>
                    <a:cubicBezTo>
                      <a:pt x="8446704" y="762434"/>
                      <a:pt x="8431303" y="761897"/>
                      <a:pt x="8419841" y="757240"/>
                    </a:cubicBezTo>
                    <a:cubicBezTo>
                      <a:pt x="8396917" y="747210"/>
                      <a:pt x="8373993" y="714253"/>
                      <a:pt x="8373993" y="690610"/>
                    </a:cubicBezTo>
                    <a:cubicBezTo>
                      <a:pt x="8373993" y="646906"/>
                      <a:pt x="8406230" y="613232"/>
                      <a:pt x="8449212" y="613232"/>
                    </a:cubicBezTo>
                    <a:cubicBezTo>
                      <a:pt x="8515117" y="613232"/>
                      <a:pt x="8548070" y="696341"/>
                      <a:pt x="8500073" y="741478"/>
                    </a:cubicBezTo>
                    <a:cubicBezTo>
                      <a:pt x="8490761" y="750433"/>
                      <a:pt x="8476433" y="756702"/>
                      <a:pt x="8461569" y="759568"/>
                    </a:cubicBezTo>
                    <a:close/>
                    <a:moveTo>
                      <a:pt x="2407120" y="684645"/>
                    </a:moveTo>
                    <a:cubicBezTo>
                      <a:pt x="2397976" y="683280"/>
                      <a:pt x="2388574" y="680157"/>
                      <a:pt x="2379172" y="674963"/>
                    </a:cubicBezTo>
                    <a:cubicBezTo>
                      <a:pt x="2338339" y="652753"/>
                      <a:pt x="2331176" y="598303"/>
                      <a:pt x="2363412" y="561763"/>
                    </a:cubicBezTo>
                    <a:cubicBezTo>
                      <a:pt x="2381321" y="541703"/>
                      <a:pt x="2389201" y="538120"/>
                      <a:pt x="2417855" y="538120"/>
                    </a:cubicBezTo>
                    <a:cubicBezTo>
                      <a:pt x="2446510" y="538120"/>
                      <a:pt x="2454390" y="541703"/>
                      <a:pt x="2472299" y="561763"/>
                    </a:cubicBezTo>
                    <a:cubicBezTo>
                      <a:pt x="2522444" y="617557"/>
                      <a:pt x="2471124" y="694196"/>
                      <a:pt x="2407120" y="684645"/>
                    </a:cubicBezTo>
                    <a:close/>
                    <a:moveTo>
                      <a:pt x="8506425" y="594142"/>
                    </a:moveTo>
                    <a:cubicBezTo>
                      <a:pt x="8485651" y="589127"/>
                      <a:pt x="8466309" y="570499"/>
                      <a:pt x="8454847" y="543990"/>
                    </a:cubicBezTo>
                    <a:cubicBezTo>
                      <a:pt x="8436222" y="498853"/>
                      <a:pt x="8472756" y="448701"/>
                      <a:pt x="8524334" y="448701"/>
                    </a:cubicBezTo>
                    <a:cubicBezTo>
                      <a:pt x="8538662" y="448701"/>
                      <a:pt x="8557287" y="453716"/>
                      <a:pt x="8566600" y="460165"/>
                    </a:cubicBezTo>
                    <a:cubicBezTo>
                      <a:pt x="8588091" y="475210"/>
                      <a:pt x="8603134" y="511033"/>
                      <a:pt x="8598120" y="536109"/>
                    </a:cubicBezTo>
                    <a:cubicBezTo>
                      <a:pt x="8590956" y="571932"/>
                      <a:pt x="8543676" y="602739"/>
                      <a:pt x="8506425" y="594142"/>
                    </a:cubicBezTo>
                    <a:close/>
                    <a:moveTo>
                      <a:pt x="2420944" y="484752"/>
                    </a:moveTo>
                    <a:cubicBezTo>
                      <a:pt x="2407770" y="483755"/>
                      <a:pt x="2394562" y="478964"/>
                      <a:pt x="2382742" y="469650"/>
                    </a:cubicBezTo>
                    <a:cubicBezTo>
                      <a:pt x="2355520" y="448157"/>
                      <a:pt x="2347640" y="424514"/>
                      <a:pt x="2356953" y="392273"/>
                    </a:cubicBezTo>
                    <a:cubicBezTo>
                      <a:pt x="2366266" y="357167"/>
                      <a:pt x="2384891" y="341405"/>
                      <a:pt x="2420709" y="336390"/>
                    </a:cubicBezTo>
                    <a:cubicBezTo>
                      <a:pt x="2446498" y="332807"/>
                      <a:pt x="2452229" y="334957"/>
                      <a:pt x="2475153" y="357883"/>
                    </a:cubicBezTo>
                    <a:cubicBezTo>
                      <a:pt x="2495211" y="377944"/>
                      <a:pt x="2500226" y="388691"/>
                      <a:pt x="2500226" y="410901"/>
                    </a:cubicBezTo>
                    <a:cubicBezTo>
                      <a:pt x="2499688" y="456575"/>
                      <a:pt x="2460467" y="487741"/>
                      <a:pt x="2420944" y="484752"/>
                    </a:cubicBezTo>
                    <a:close/>
                    <a:moveTo>
                      <a:pt x="9214979" y="332950"/>
                    </a:moveTo>
                    <a:cubicBezTo>
                      <a:pt x="9207267" y="332681"/>
                      <a:pt x="9199701" y="331070"/>
                      <a:pt x="9192537" y="328025"/>
                    </a:cubicBezTo>
                    <a:cubicBezTo>
                      <a:pt x="9169613" y="317994"/>
                      <a:pt x="9146690" y="285037"/>
                      <a:pt x="9146690" y="261394"/>
                    </a:cubicBezTo>
                    <a:cubicBezTo>
                      <a:pt x="9146690" y="180435"/>
                      <a:pt x="9248413" y="154642"/>
                      <a:pt x="9289962" y="224855"/>
                    </a:cubicBezTo>
                    <a:cubicBezTo>
                      <a:pt x="9309304" y="258528"/>
                      <a:pt x="9307872" y="270708"/>
                      <a:pt x="9281366" y="301516"/>
                    </a:cubicBezTo>
                    <a:cubicBezTo>
                      <a:pt x="9262561" y="322472"/>
                      <a:pt x="9238116" y="333756"/>
                      <a:pt x="9214979" y="332950"/>
                    </a:cubicBezTo>
                    <a:close/>
                    <a:moveTo>
                      <a:pt x="2423148" y="260523"/>
                    </a:moveTo>
                    <a:cubicBezTo>
                      <a:pt x="2415414" y="260120"/>
                      <a:pt x="2408340" y="258821"/>
                      <a:pt x="2402788" y="256493"/>
                    </a:cubicBezTo>
                    <a:cubicBezTo>
                      <a:pt x="2378432" y="245747"/>
                      <a:pt x="2364105" y="219238"/>
                      <a:pt x="2364105" y="185564"/>
                    </a:cubicBezTo>
                    <a:cubicBezTo>
                      <a:pt x="2364105" y="159772"/>
                      <a:pt x="2367686" y="150458"/>
                      <a:pt x="2386312" y="133263"/>
                    </a:cubicBezTo>
                    <a:cubicBezTo>
                      <a:pt x="2419265" y="102455"/>
                      <a:pt x="2437890" y="100306"/>
                      <a:pt x="2471559" y="122516"/>
                    </a:cubicBezTo>
                    <a:cubicBezTo>
                      <a:pt x="2515257" y="151174"/>
                      <a:pt x="2522421" y="208491"/>
                      <a:pt x="2487319" y="243597"/>
                    </a:cubicBezTo>
                    <a:cubicBezTo>
                      <a:pt x="2475499" y="254881"/>
                      <a:pt x="2446352" y="261732"/>
                      <a:pt x="2423148" y="260523"/>
                    </a:cubicBezTo>
                    <a:close/>
                  </a:path>
                </a:pathLst>
              </a:custGeom>
              <a:solidFill>
                <a:schemeClr val="tx1"/>
              </a:solidFill>
              <a:ln w="716"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NG"/>
              </a:p>
            </xdr:txBody>
          </xdr:sp>
          <xdr:grpSp>
            <xdr:nvGrpSpPr>
              <xdr:cNvPr id="18" name="Group 17">
                <a:extLst>
                  <a:ext uri="{FF2B5EF4-FFF2-40B4-BE49-F238E27FC236}">
                    <a16:creationId xmlns:a16="http://schemas.microsoft.com/office/drawing/2014/main" id="{99FF74E6-2B01-856F-C5D7-58BF811B0603}"/>
                  </a:ext>
                </a:extLst>
              </xdr:cNvPr>
              <xdr:cNvGrpSpPr/>
            </xdr:nvGrpSpPr>
            <xdr:grpSpPr>
              <a:xfrm>
                <a:off x="6508777" y="2305510"/>
                <a:ext cx="8387504" cy="4247646"/>
                <a:chOff x="6557790" y="2318580"/>
                <a:chExt cx="8456124" cy="4265889"/>
              </a:xfrm>
            </xdr:grpSpPr>
            <xdr:grpSp>
              <xdr:nvGrpSpPr>
                <xdr:cNvPr id="336" name="Group 335">
                  <a:extLst>
                    <a:ext uri="{FF2B5EF4-FFF2-40B4-BE49-F238E27FC236}">
                      <a16:creationId xmlns:a16="http://schemas.microsoft.com/office/drawing/2014/main" id="{B084C33D-6DD2-71D2-1F9E-AF21261AC87A}"/>
                    </a:ext>
                  </a:extLst>
                </xdr:cNvPr>
                <xdr:cNvGrpSpPr/>
              </xdr:nvGrpSpPr>
              <xdr:grpSpPr>
                <a:xfrm>
                  <a:off x="7370151" y="3052634"/>
                  <a:ext cx="532912" cy="464802"/>
                  <a:chOff x="4730750" y="3582873"/>
                  <a:chExt cx="532912" cy="468427"/>
                </a:xfrm>
              </xdr:grpSpPr>
              <xdr:sp macro="" textlink="'Pivot table'!V76">
                <xdr:nvSpPr>
                  <xdr:cNvPr id="333" name="Rectangle 332">
                    <a:extLst>
                      <a:ext uri="{FF2B5EF4-FFF2-40B4-BE49-F238E27FC236}">
                        <a16:creationId xmlns:a16="http://schemas.microsoft.com/office/drawing/2014/main" id="{944BA893-DE47-9241-49D7-AA1DC242CD04}"/>
                      </a:ext>
                    </a:extLst>
                  </xdr:cNvPr>
                  <xdr:cNvSpPr/>
                </xdr:nvSpPr>
                <xdr:spPr>
                  <a:xfrm>
                    <a:off x="4742962" y="3582873"/>
                    <a:ext cx="5207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22A356-08B2-4003-98D1-C8F99DE735C4}" type="TxLink">
                      <a:rPr lang="en-US" sz="3300" b="0" i="0" u="none" strike="noStrike">
                        <a:solidFill>
                          <a:srgbClr val="0F11A7"/>
                        </a:solidFill>
                        <a:latin typeface="Franklin Gothic Book"/>
                      </a:rPr>
                      <a:pPr algn="ctr"/>
                      <a:t>●</a:t>
                    </a:fld>
                    <a:endParaRPr lang="en-NG" sz="3300"/>
                  </a:p>
                </xdr:txBody>
              </xdr:sp>
              <xdr:sp macro="" textlink="'Pivot table'!T76">
                <xdr:nvSpPr>
                  <xdr:cNvPr id="332" name="Rectangle 331">
                    <a:extLst>
                      <a:ext uri="{FF2B5EF4-FFF2-40B4-BE49-F238E27FC236}">
                        <a16:creationId xmlns:a16="http://schemas.microsoft.com/office/drawing/2014/main" id="{55E6BF36-0F4C-59A5-47EE-74B5F1A0DA38}"/>
                      </a:ext>
                    </a:extLst>
                  </xdr:cNvPr>
                  <xdr:cNvSpPr/>
                </xdr:nvSpPr>
                <xdr:spPr>
                  <a:xfrm>
                    <a:off x="4730750" y="3594100"/>
                    <a:ext cx="5207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2273607-8BDF-436C-84BC-0E6F0EA5BA25}" type="TxLink">
                      <a:rPr lang="en-US" sz="3300" b="0" i="0" u="none" strike="noStrike">
                        <a:solidFill>
                          <a:srgbClr val="C240D8"/>
                        </a:solidFill>
                        <a:latin typeface="Franklin Gothic Book"/>
                      </a:rPr>
                      <a:pPr algn="ctr"/>
                      <a:t> </a:t>
                    </a:fld>
                    <a:endParaRPr lang="en-NG" sz="3300"/>
                  </a:p>
                </xdr:txBody>
              </xdr:sp>
            </xdr:grpSp>
            <xdr:grpSp>
              <xdr:nvGrpSpPr>
                <xdr:cNvPr id="337" name="Group 336">
                  <a:extLst>
                    <a:ext uri="{FF2B5EF4-FFF2-40B4-BE49-F238E27FC236}">
                      <a16:creationId xmlns:a16="http://schemas.microsoft.com/office/drawing/2014/main" id="{FEFB277A-0EBF-82D2-7AFA-DD0ACBC7D563}"/>
                    </a:ext>
                  </a:extLst>
                </xdr:cNvPr>
                <xdr:cNvGrpSpPr/>
              </xdr:nvGrpSpPr>
              <xdr:grpSpPr>
                <a:xfrm>
                  <a:off x="7084629" y="2956278"/>
                  <a:ext cx="522138" cy="464508"/>
                  <a:chOff x="5429250" y="4114800"/>
                  <a:chExt cx="520700" cy="469900"/>
                </a:xfrm>
              </xdr:grpSpPr>
              <xdr:sp macro="" textlink="'Pivot table'!U76">
                <xdr:nvSpPr>
                  <xdr:cNvPr id="334" name="Rectangle 333">
                    <a:extLst>
                      <a:ext uri="{FF2B5EF4-FFF2-40B4-BE49-F238E27FC236}">
                        <a16:creationId xmlns:a16="http://schemas.microsoft.com/office/drawing/2014/main" id="{A0691292-9EC7-9A84-4B30-944EE2F7B117}"/>
                      </a:ext>
                    </a:extLst>
                  </xdr:cNvPr>
                  <xdr:cNvSpPr/>
                </xdr:nvSpPr>
                <xdr:spPr>
                  <a:xfrm>
                    <a:off x="5429250" y="4127500"/>
                    <a:ext cx="5207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17096E3-8F64-4AFC-8252-84EB786EB9D5}" type="TxLink">
                      <a:rPr lang="en-US" sz="3300" b="0" i="0" u="none" strike="noStrike">
                        <a:solidFill>
                          <a:srgbClr val="5A097C"/>
                        </a:solidFill>
                        <a:latin typeface="Franklin Gothic Book"/>
                      </a:rPr>
                      <a:pPr algn="ctr"/>
                      <a:t> </a:t>
                    </a:fld>
                    <a:endParaRPr lang="en-NG" sz="3300"/>
                  </a:p>
                </xdr:txBody>
              </xdr:sp>
              <xdr:sp macro="" textlink="'Pivot table'!W76">
                <xdr:nvSpPr>
                  <xdr:cNvPr id="335" name="Rectangle 334">
                    <a:extLst>
                      <a:ext uri="{FF2B5EF4-FFF2-40B4-BE49-F238E27FC236}">
                        <a16:creationId xmlns:a16="http://schemas.microsoft.com/office/drawing/2014/main" id="{DA5ED63F-6AB5-093D-C790-16E20BAF8F20}"/>
                      </a:ext>
                    </a:extLst>
                  </xdr:cNvPr>
                  <xdr:cNvSpPr/>
                </xdr:nvSpPr>
                <xdr:spPr>
                  <a:xfrm>
                    <a:off x="5429250" y="4114800"/>
                    <a:ext cx="5207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F03590-4A77-443C-8C38-F78F4B8CCACA}" type="TxLink">
                      <a:rPr lang="en-US" sz="3300" b="0" i="0" u="none" strike="noStrike">
                        <a:solidFill>
                          <a:srgbClr val="296EFC"/>
                        </a:solidFill>
                        <a:latin typeface="Franklin Gothic Book"/>
                      </a:rPr>
                      <a:pPr algn="ctr"/>
                      <a:t>●</a:t>
                    </a:fld>
                    <a:endParaRPr lang="en-NG" sz="3300"/>
                  </a:p>
                </xdr:txBody>
              </xdr:sp>
            </xdr:grpSp>
            <xdr:grpSp>
              <xdr:nvGrpSpPr>
                <xdr:cNvPr id="385" name="Group 384">
                  <a:extLst>
                    <a:ext uri="{FF2B5EF4-FFF2-40B4-BE49-F238E27FC236}">
                      <a16:creationId xmlns:a16="http://schemas.microsoft.com/office/drawing/2014/main" id="{CB498206-A9DF-C13C-502F-627EBC89411D}"/>
                    </a:ext>
                  </a:extLst>
                </xdr:cNvPr>
                <xdr:cNvGrpSpPr/>
              </xdr:nvGrpSpPr>
              <xdr:grpSpPr>
                <a:xfrm>
                  <a:off x="14460423" y="2488695"/>
                  <a:ext cx="518111" cy="624187"/>
                  <a:chOff x="3624844" y="2880732"/>
                  <a:chExt cx="209085" cy="210479"/>
                </a:xfrm>
              </xdr:grpSpPr>
              <xdr:sp macro="" textlink="'Pivot table'!V73">
                <xdr:nvSpPr>
                  <xdr:cNvPr id="384" name="Rectangle 383">
                    <a:extLst>
                      <a:ext uri="{FF2B5EF4-FFF2-40B4-BE49-F238E27FC236}">
                        <a16:creationId xmlns:a16="http://schemas.microsoft.com/office/drawing/2014/main" id="{74C226FE-F18D-4A72-9766-B1349D65F26A}"/>
                      </a:ext>
                    </a:extLst>
                  </xdr:cNvPr>
                  <xdr:cNvSpPr/>
                </xdr:nvSpPr>
                <xdr:spPr>
                  <a:xfrm>
                    <a:off x="3624844" y="2905358"/>
                    <a:ext cx="209085" cy="185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5E228A-D413-40F8-B6FF-F937176FFC2E}" type="TxLink">
                      <a:rPr lang="en-US" sz="4200" b="0" i="0" u="none" strike="noStrike">
                        <a:solidFill>
                          <a:srgbClr val="0F11A7"/>
                        </a:solidFill>
                        <a:latin typeface="Franklin Gothic Book"/>
                      </a:rPr>
                      <a:pPr algn="ctr"/>
                      <a:t>●</a:t>
                    </a:fld>
                    <a:endParaRPr lang="en-NG" sz="4200"/>
                  </a:p>
                </xdr:txBody>
              </xdr:sp>
              <xdr:sp macro="" textlink="'Pivot table'!T73">
                <xdr:nvSpPr>
                  <xdr:cNvPr id="383" name="Rectangle 382">
                    <a:extLst>
                      <a:ext uri="{FF2B5EF4-FFF2-40B4-BE49-F238E27FC236}">
                        <a16:creationId xmlns:a16="http://schemas.microsoft.com/office/drawing/2014/main" id="{233FDBCA-EC98-5309-8EF8-6DF3044496E1}"/>
                      </a:ext>
                    </a:extLst>
                  </xdr:cNvPr>
                  <xdr:cNvSpPr/>
                </xdr:nvSpPr>
                <xdr:spPr>
                  <a:xfrm>
                    <a:off x="3624844" y="2880732"/>
                    <a:ext cx="209085" cy="185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88730AA-1C93-482F-B17B-2DC6ABDA6D07}" type="TxLink">
                      <a:rPr lang="en-US" sz="4200" b="0" i="0" u="none" strike="noStrike">
                        <a:solidFill>
                          <a:srgbClr val="C240D8"/>
                        </a:solidFill>
                        <a:latin typeface="Franklin Gothic Book"/>
                      </a:rPr>
                      <a:pPr algn="ctr"/>
                      <a:t> </a:t>
                    </a:fld>
                    <a:endParaRPr lang="en-NG" sz="4200"/>
                  </a:p>
                </xdr:txBody>
              </xdr:sp>
            </xdr:grpSp>
            <xdr:grpSp>
              <xdr:nvGrpSpPr>
                <xdr:cNvPr id="378" name="Group 377">
                  <a:extLst>
                    <a:ext uri="{FF2B5EF4-FFF2-40B4-BE49-F238E27FC236}">
                      <a16:creationId xmlns:a16="http://schemas.microsoft.com/office/drawing/2014/main" id="{BDE733E9-1D89-BEBF-968F-3A57DC8BAE53}"/>
                    </a:ext>
                  </a:extLst>
                </xdr:cNvPr>
                <xdr:cNvGrpSpPr/>
              </xdr:nvGrpSpPr>
              <xdr:grpSpPr>
                <a:xfrm>
                  <a:off x="14723518" y="2539311"/>
                  <a:ext cx="290396" cy="291508"/>
                  <a:chOff x="4837074" y="6278136"/>
                  <a:chExt cx="290396" cy="289002"/>
                </a:xfrm>
              </xdr:grpSpPr>
              <xdr:sp macro="" textlink="'Pivot table'!U73">
                <xdr:nvSpPr>
                  <xdr:cNvPr id="357" name="Rectangle 356">
                    <a:extLst>
                      <a:ext uri="{FF2B5EF4-FFF2-40B4-BE49-F238E27FC236}">
                        <a16:creationId xmlns:a16="http://schemas.microsoft.com/office/drawing/2014/main" id="{23FEB6DD-999A-4945-A234-B8F506797F04}"/>
                      </a:ext>
                    </a:extLst>
                  </xdr:cNvPr>
                  <xdr:cNvSpPr/>
                </xdr:nvSpPr>
                <xdr:spPr>
                  <a:xfrm>
                    <a:off x="4837074" y="6311589"/>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276041-57CE-4D49-802D-4419193FB854}" type="TxLink">
                      <a:rPr lang="en-US" sz="3600" b="0" i="0" u="none" strike="noStrike">
                        <a:solidFill>
                          <a:srgbClr val="5A097C"/>
                        </a:solidFill>
                        <a:latin typeface="Franklin Gothic Book"/>
                      </a:rPr>
                      <a:pPr algn="ctr"/>
                      <a:t> </a:t>
                    </a:fld>
                    <a:endParaRPr lang="en-NG" sz="3600"/>
                  </a:p>
                </xdr:txBody>
              </xdr:sp>
              <xdr:sp macro="" textlink="'Pivot table'!W73">
                <xdr:nvSpPr>
                  <xdr:cNvPr id="358" name="Rectangle 357">
                    <a:extLst>
                      <a:ext uri="{FF2B5EF4-FFF2-40B4-BE49-F238E27FC236}">
                        <a16:creationId xmlns:a16="http://schemas.microsoft.com/office/drawing/2014/main" id="{A75F5D16-32C6-4A1B-8255-8F26EE805FAB}"/>
                      </a:ext>
                    </a:extLst>
                  </xdr:cNvPr>
                  <xdr:cNvSpPr/>
                </xdr:nvSpPr>
                <xdr:spPr>
                  <a:xfrm>
                    <a:off x="4837074" y="6278136"/>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FC53955-43DA-422D-B720-9613AC19AB34}" type="TxLink">
                      <a:rPr lang="en-US" sz="3600" b="0" i="0" u="none" strike="noStrike">
                        <a:solidFill>
                          <a:srgbClr val="296EFC"/>
                        </a:solidFill>
                        <a:latin typeface="Franklin Gothic Book"/>
                      </a:rPr>
                      <a:pPr algn="ctr"/>
                      <a:t>●</a:t>
                    </a:fld>
                    <a:endParaRPr lang="en-NG" sz="3600"/>
                  </a:p>
                </xdr:txBody>
              </xdr:sp>
            </xdr:grpSp>
            <xdr:grpSp>
              <xdr:nvGrpSpPr>
                <xdr:cNvPr id="377" name="Group 376">
                  <a:extLst>
                    <a:ext uri="{FF2B5EF4-FFF2-40B4-BE49-F238E27FC236}">
                      <a16:creationId xmlns:a16="http://schemas.microsoft.com/office/drawing/2014/main" id="{79F0AC99-F651-4858-B89E-87FC93E0F785}"/>
                    </a:ext>
                  </a:extLst>
                </xdr:cNvPr>
                <xdr:cNvGrpSpPr/>
              </xdr:nvGrpSpPr>
              <xdr:grpSpPr>
                <a:xfrm>
                  <a:off x="11796966" y="3633210"/>
                  <a:ext cx="290396" cy="293247"/>
                  <a:chOff x="3915937" y="5391149"/>
                  <a:chExt cx="290396" cy="290397"/>
                </a:xfrm>
              </xdr:grpSpPr>
              <xdr:sp macro="" textlink="'Pivot table'!T75">
                <xdr:nvSpPr>
                  <xdr:cNvPr id="351" name="Rectangle 350">
                    <a:extLst>
                      <a:ext uri="{FF2B5EF4-FFF2-40B4-BE49-F238E27FC236}">
                        <a16:creationId xmlns:a16="http://schemas.microsoft.com/office/drawing/2014/main" id="{30DCC9E9-856F-4D32-B74B-A6FB38CEE4FE}"/>
                      </a:ext>
                    </a:extLst>
                  </xdr:cNvPr>
                  <xdr:cNvSpPr/>
                </xdr:nvSpPr>
                <xdr:spPr>
                  <a:xfrm>
                    <a:off x="3915937" y="5391149"/>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1CA1779-FA90-4E96-AB82-2546B475ACE4}" type="TxLink">
                      <a:rPr lang="en-US" sz="3600" b="0" i="0" u="none" strike="noStrike">
                        <a:solidFill>
                          <a:srgbClr val="C240D8"/>
                        </a:solidFill>
                        <a:latin typeface="Franklin Gothic Book"/>
                      </a:rPr>
                      <a:pPr algn="ctr"/>
                      <a:t> </a:t>
                    </a:fld>
                    <a:endParaRPr lang="en-NG" sz="3600"/>
                  </a:p>
                </xdr:txBody>
              </xdr:sp>
              <xdr:sp macro="" textlink="'Pivot table'!V75">
                <xdr:nvSpPr>
                  <xdr:cNvPr id="352" name="Rectangle 351">
                    <a:extLst>
                      <a:ext uri="{FF2B5EF4-FFF2-40B4-BE49-F238E27FC236}">
                        <a16:creationId xmlns:a16="http://schemas.microsoft.com/office/drawing/2014/main" id="{E911A586-945B-4C06-81FB-ACD616EEBBD0}"/>
                      </a:ext>
                    </a:extLst>
                  </xdr:cNvPr>
                  <xdr:cNvSpPr/>
                </xdr:nvSpPr>
                <xdr:spPr>
                  <a:xfrm>
                    <a:off x="3915937" y="5425997"/>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0C92875-5CF0-499E-8499-0CB94C35F9CB}" type="TxLink">
                      <a:rPr lang="en-US" sz="3600" b="0" i="0" u="none" strike="noStrike">
                        <a:solidFill>
                          <a:srgbClr val="0F11A7"/>
                        </a:solidFill>
                        <a:latin typeface="Franklin Gothic Book"/>
                      </a:rPr>
                      <a:pPr algn="ctr"/>
                      <a:t>●</a:t>
                    </a:fld>
                    <a:endParaRPr lang="en-NG" sz="3600"/>
                  </a:p>
                </xdr:txBody>
              </xdr:sp>
            </xdr:grpSp>
            <xdr:grpSp>
              <xdr:nvGrpSpPr>
                <xdr:cNvPr id="376" name="Group 375">
                  <a:extLst>
                    <a:ext uri="{FF2B5EF4-FFF2-40B4-BE49-F238E27FC236}">
                      <a16:creationId xmlns:a16="http://schemas.microsoft.com/office/drawing/2014/main" id="{08331B8C-81FF-EDEB-7F60-70E5F24302B0}"/>
                    </a:ext>
                  </a:extLst>
                </xdr:cNvPr>
                <xdr:cNvGrpSpPr/>
              </xdr:nvGrpSpPr>
              <xdr:grpSpPr>
                <a:xfrm>
                  <a:off x="11822288" y="3458911"/>
                  <a:ext cx="290396" cy="291851"/>
                  <a:chOff x="4765985" y="5393937"/>
                  <a:chExt cx="290396" cy="289002"/>
                </a:xfrm>
              </xdr:grpSpPr>
              <xdr:sp macro="" textlink="'Pivot table'!U75">
                <xdr:nvSpPr>
                  <xdr:cNvPr id="353" name="Rectangle 352">
                    <a:extLst>
                      <a:ext uri="{FF2B5EF4-FFF2-40B4-BE49-F238E27FC236}">
                        <a16:creationId xmlns:a16="http://schemas.microsoft.com/office/drawing/2014/main" id="{5AF1C216-8052-44C5-A66F-196A1938CF79}"/>
                      </a:ext>
                    </a:extLst>
                  </xdr:cNvPr>
                  <xdr:cNvSpPr/>
                </xdr:nvSpPr>
                <xdr:spPr>
                  <a:xfrm>
                    <a:off x="4765985" y="5427390"/>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D21F7F9-203C-41DC-A562-4966C1F48FAC}" type="TxLink">
                      <a:rPr lang="en-US" sz="3600" b="0" i="0" u="none" strike="noStrike">
                        <a:solidFill>
                          <a:srgbClr val="5A097C"/>
                        </a:solidFill>
                        <a:latin typeface="Franklin Gothic Book"/>
                      </a:rPr>
                      <a:pPr algn="ctr"/>
                      <a:t> </a:t>
                    </a:fld>
                    <a:endParaRPr lang="en-NG" sz="3600"/>
                  </a:p>
                </xdr:txBody>
              </xdr:sp>
              <xdr:sp macro="" textlink="'Pivot table'!W75">
                <xdr:nvSpPr>
                  <xdr:cNvPr id="354" name="Rectangle 353">
                    <a:extLst>
                      <a:ext uri="{FF2B5EF4-FFF2-40B4-BE49-F238E27FC236}">
                        <a16:creationId xmlns:a16="http://schemas.microsoft.com/office/drawing/2014/main" id="{BF38A8BA-DA1B-419D-9203-AAE6EB28DAB7}"/>
                      </a:ext>
                    </a:extLst>
                  </xdr:cNvPr>
                  <xdr:cNvSpPr/>
                </xdr:nvSpPr>
                <xdr:spPr>
                  <a:xfrm>
                    <a:off x="4765985" y="5393937"/>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93BCAAB-17BB-46E5-91B5-9FA8B0ABD504}" type="TxLink">
                      <a:rPr lang="en-US" sz="3600" b="0" i="0" u="none" strike="noStrike">
                        <a:solidFill>
                          <a:srgbClr val="296EFC"/>
                        </a:solidFill>
                        <a:latin typeface="Franklin Gothic Book"/>
                      </a:rPr>
                      <a:pPr algn="ctr"/>
                      <a:t>●</a:t>
                    </a:fld>
                    <a:endParaRPr lang="en-NG" sz="3600"/>
                  </a:p>
                </xdr:txBody>
              </xdr:sp>
            </xdr:grpSp>
            <xdr:grpSp>
              <xdr:nvGrpSpPr>
                <xdr:cNvPr id="367" name="Group 366">
                  <a:extLst>
                    <a:ext uri="{FF2B5EF4-FFF2-40B4-BE49-F238E27FC236}">
                      <a16:creationId xmlns:a16="http://schemas.microsoft.com/office/drawing/2014/main" id="{D15FCB58-A152-4B71-98C3-D1F6242AA5A1}"/>
                    </a:ext>
                  </a:extLst>
                </xdr:cNvPr>
                <xdr:cNvGrpSpPr/>
              </xdr:nvGrpSpPr>
              <xdr:grpSpPr>
                <a:xfrm>
                  <a:off x="9094433" y="5994313"/>
                  <a:ext cx="297409" cy="293246"/>
                  <a:chOff x="3953572" y="4487900"/>
                  <a:chExt cx="290396" cy="290397"/>
                </a:xfrm>
              </xdr:grpSpPr>
              <xdr:sp macro="" textlink="'Pivot table'!T77">
                <xdr:nvSpPr>
                  <xdr:cNvPr id="368" name="Rectangle 367">
                    <a:extLst>
                      <a:ext uri="{FF2B5EF4-FFF2-40B4-BE49-F238E27FC236}">
                        <a16:creationId xmlns:a16="http://schemas.microsoft.com/office/drawing/2014/main" id="{CE083C0E-97B0-5CCA-984C-6C3B7D53AEAC}"/>
                      </a:ext>
                    </a:extLst>
                  </xdr:cNvPr>
                  <xdr:cNvSpPr/>
                </xdr:nvSpPr>
                <xdr:spPr>
                  <a:xfrm>
                    <a:off x="3953572" y="4487900"/>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715D51-211B-4863-B41F-33C40DA2BECC}" type="TxLink">
                      <a:rPr lang="en-US" sz="3200" b="0" i="0" u="none" strike="noStrike">
                        <a:solidFill>
                          <a:srgbClr val="C240D8"/>
                        </a:solidFill>
                        <a:latin typeface="Franklin Gothic Book"/>
                      </a:rPr>
                      <a:pPr algn="ctr"/>
                      <a:t> </a:t>
                    </a:fld>
                    <a:endParaRPr lang="en-NG" sz="3200"/>
                  </a:p>
                </xdr:txBody>
              </xdr:sp>
              <xdr:sp macro="" textlink="'Pivot table'!V77">
                <xdr:nvSpPr>
                  <xdr:cNvPr id="369" name="Rectangle 368">
                    <a:extLst>
                      <a:ext uri="{FF2B5EF4-FFF2-40B4-BE49-F238E27FC236}">
                        <a16:creationId xmlns:a16="http://schemas.microsoft.com/office/drawing/2014/main" id="{C1073844-A44C-A061-29A7-25E7798D20BE}"/>
                      </a:ext>
                    </a:extLst>
                  </xdr:cNvPr>
                  <xdr:cNvSpPr/>
                </xdr:nvSpPr>
                <xdr:spPr>
                  <a:xfrm>
                    <a:off x="3953572" y="4522748"/>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360ED14-5D75-4E62-A2E8-78FCAFCCCC49}" type="TxLink">
                      <a:rPr lang="en-US" sz="3200" b="0" i="0" u="none" strike="noStrike">
                        <a:solidFill>
                          <a:srgbClr val="0F11A7"/>
                        </a:solidFill>
                        <a:latin typeface="Franklin Gothic Book"/>
                      </a:rPr>
                      <a:pPr algn="ctr"/>
                      <a:t>●</a:t>
                    </a:fld>
                    <a:endParaRPr lang="en-NG" sz="3200"/>
                  </a:p>
                </xdr:txBody>
              </xdr:sp>
            </xdr:grpSp>
            <xdr:grpSp>
              <xdr:nvGrpSpPr>
                <xdr:cNvPr id="366" name="Group 365">
                  <a:extLst>
                    <a:ext uri="{FF2B5EF4-FFF2-40B4-BE49-F238E27FC236}">
                      <a16:creationId xmlns:a16="http://schemas.microsoft.com/office/drawing/2014/main" id="{ABADA42A-DFDA-D29E-B648-19A91FF012B3}"/>
                    </a:ext>
                  </a:extLst>
                </xdr:cNvPr>
                <xdr:cNvGrpSpPr/>
              </xdr:nvGrpSpPr>
              <xdr:grpSpPr>
                <a:xfrm>
                  <a:off x="8895570" y="5958071"/>
                  <a:ext cx="297409" cy="293246"/>
                  <a:chOff x="3953572" y="4487900"/>
                  <a:chExt cx="290396" cy="290397"/>
                </a:xfrm>
              </xdr:grpSpPr>
              <xdr:sp macro="" textlink="'Pivot table'!T77">
                <xdr:nvSpPr>
                  <xdr:cNvPr id="359" name="Rectangle 358">
                    <a:extLst>
                      <a:ext uri="{FF2B5EF4-FFF2-40B4-BE49-F238E27FC236}">
                        <a16:creationId xmlns:a16="http://schemas.microsoft.com/office/drawing/2014/main" id="{90B733B0-B078-4791-9882-763998D04823}"/>
                      </a:ext>
                    </a:extLst>
                  </xdr:cNvPr>
                  <xdr:cNvSpPr/>
                </xdr:nvSpPr>
                <xdr:spPr>
                  <a:xfrm>
                    <a:off x="3953572" y="4487900"/>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715D51-211B-4863-B41F-33C40DA2BECC}" type="TxLink">
                      <a:rPr lang="en-US" sz="3300" b="0" i="0" u="none" strike="noStrike">
                        <a:solidFill>
                          <a:srgbClr val="C240D8"/>
                        </a:solidFill>
                        <a:latin typeface="Franklin Gothic Book"/>
                      </a:rPr>
                      <a:pPr algn="ctr"/>
                      <a:t> </a:t>
                    </a:fld>
                    <a:endParaRPr lang="en-NG" sz="3300"/>
                  </a:p>
                </xdr:txBody>
              </xdr:sp>
              <xdr:sp macro="" textlink="'Pivot table'!V77">
                <xdr:nvSpPr>
                  <xdr:cNvPr id="360" name="Rectangle 359">
                    <a:extLst>
                      <a:ext uri="{FF2B5EF4-FFF2-40B4-BE49-F238E27FC236}">
                        <a16:creationId xmlns:a16="http://schemas.microsoft.com/office/drawing/2014/main" id="{F4BFF9F5-F72C-4103-BDB9-D976C76F6BC3}"/>
                      </a:ext>
                    </a:extLst>
                  </xdr:cNvPr>
                  <xdr:cNvSpPr/>
                </xdr:nvSpPr>
                <xdr:spPr>
                  <a:xfrm>
                    <a:off x="3953572" y="4522748"/>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360ED14-5D75-4E62-A2E8-78FCAFCCCC49}" type="TxLink">
                      <a:rPr lang="en-US" sz="3300" b="0" i="0" u="none" strike="noStrike">
                        <a:solidFill>
                          <a:srgbClr val="0F11A7"/>
                        </a:solidFill>
                        <a:latin typeface="Franklin Gothic Book"/>
                      </a:rPr>
                      <a:pPr algn="ctr"/>
                      <a:t>●</a:t>
                    </a:fld>
                    <a:endParaRPr lang="en-NG" sz="3300"/>
                  </a:p>
                </xdr:txBody>
              </xdr:sp>
            </xdr:grpSp>
            <xdr:grpSp>
              <xdr:nvGrpSpPr>
                <xdr:cNvPr id="365" name="Group 364">
                  <a:extLst>
                    <a:ext uri="{FF2B5EF4-FFF2-40B4-BE49-F238E27FC236}">
                      <a16:creationId xmlns:a16="http://schemas.microsoft.com/office/drawing/2014/main" id="{F912A7DC-0EEC-5969-D07A-7F0058C5BBCA}"/>
                    </a:ext>
                  </a:extLst>
                </xdr:cNvPr>
                <xdr:cNvGrpSpPr/>
              </xdr:nvGrpSpPr>
              <xdr:grpSpPr>
                <a:xfrm>
                  <a:off x="8781502" y="6196026"/>
                  <a:ext cx="290396" cy="291851"/>
                  <a:chOff x="4803620" y="4490688"/>
                  <a:chExt cx="290396" cy="289002"/>
                </a:xfrm>
              </xdr:grpSpPr>
              <xdr:sp macro="" textlink="'Pivot table'!U77">
                <xdr:nvSpPr>
                  <xdr:cNvPr id="361" name="Rectangle 360">
                    <a:extLst>
                      <a:ext uri="{FF2B5EF4-FFF2-40B4-BE49-F238E27FC236}">
                        <a16:creationId xmlns:a16="http://schemas.microsoft.com/office/drawing/2014/main" id="{1AA1AC16-E0ED-4FBF-BD67-4FEB0A6ADD02}"/>
                      </a:ext>
                    </a:extLst>
                  </xdr:cNvPr>
                  <xdr:cNvSpPr/>
                </xdr:nvSpPr>
                <xdr:spPr>
                  <a:xfrm>
                    <a:off x="4803620" y="4524141"/>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394D28D-FC1D-45D8-B274-B20BE5FF2963}" type="TxLink">
                      <a:rPr lang="en-US" sz="3000" b="0" i="0" u="none" strike="noStrike">
                        <a:solidFill>
                          <a:srgbClr val="5A097C"/>
                        </a:solidFill>
                        <a:latin typeface="Franklin Gothic Book"/>
                      </a:rPr>
                      <a:pPr algn="ctr"/>
                      <a:t> </a:t>
                    </a:fld>
                    <a:endParaRPr lang="en-NG" sz="1100"/>
                  </a:p>
                </xdr:txBody>
              </xdr:sp>
              <xdr:sp macro="" textlink="'Pivot table'!W77">
                <xdr:nvSpPr>
                  <xdr:cNvPr id="362" name="Rectangle 361">
                    <a:extLst>
                      <a:ext uri="{FF2B5EF4-FFF2-40B4-BE49-F238E27FC236}">
                        <a16:creationId xmlns:a16="http://schemas.microsoft.com/office/drawing/2014/main" id="{E68529DA-1BF2-435B-8345-6AABE6C43C40}"/>
                      </a:ext>
                    </a:extLst>
                  </xdr:cNvPr>
                  <xdr:cNvSpPr/>
                </xdr:nvSpPr>
                <xdr:spPr>
                  <a:xfrm>
                    <a:off x="4803620" y="4490688"/>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2855BC6-52BE-4DA6-AF3B-97AE89731414}" type="TxLink">
                      <a:rPr lang="en-US" sz="3000" b="0" i="0" u="none" strike="noStrike">
                        <a:solidFill>
                          <a:srgbClr val="296EFC"/>
                        </a:solidFill>
                        <a:latin typeface="Franklin Gothic Book"/>
                      </a:rPr>
                      <a:pPr algn="ctr"/>
                      <a:t>●</a:t>
                    </a:fld>
                    <a:endParaRPr lang="en-NG" sz="1100"/>
                  </a:p>
                </xdr:txBody>
              </xdr:sp>
            </xdr:grpSp>
            <xdr:grpSp>
              <xdr:nvGrpSpPr>
                <xdr:cNvPr id="363" name="Group 362">
                  <a:extLst>
                    <a:ext uri="{FF2B5EF4-FFF2-40B4-BE49-F238E27FC236}">
                      <a16:creationId xmlns:a16="http://schemas.microsoft.com/office/drawing/2014/main" id="{6A0737DE-0C33-E627-B2CE-D1503CEE95FD}"/>
                    </a:ext>
                  </a:extLst>
                </xdr:cNvPr>
                <xdr:cNvGrpSpPr/>
              </xdr:nvGrpSpPr>
              <xdr:grpSpPr>
                <a:xfrm>
                  <a:off x="8514219" y="3748332"/>
                  <a:ext cx="297409" cy="292931"/>
                  <a:chOff x="4764591" y="3696629"/>
                  <a:chExt cx="290396" cy="289002"/>
                </a:xfrm>
              </xdr:grpSpPr>
              <xdr:sp macro="" textlink="'Pivot table'!U74">
                <xdr:nvSpPr>
                  <xdr:cNvPr id="349" name="Rectangle 348">
                    <a:extLst>
                      <a:ext uri="{FF2B5EF4-FFF2-40B4-BE49-F238E27FC236}">
                        <a16:creationId xmlns:a16="http://schemas.microsoft.com/office/drawing/2014/main" id="{3D9AE9A9-B9AC-4D3F-81A5-8F4E031C8DF4}"/>
                      </a:ext>
                    </a:extLst>
                  </xdr:cNvPr>
                  <xdr:cNvSpPr/>
                </xdr:nvSpPr>
                <xdr:spPr>
                  <a:xfrm>
                    <a:off x="4764591" y="3730082"/>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11F657-58EC-47BE-8CFB-6C3749B918B8}" type="TxLink">
                      <a:rPr lang="en-US" sz="4300" b="0" i="0" u="none" strike="noStrike">
                        <a:solidFill>
                          <a:srgbClr val="5A097C"/>
                        </a:solidFill>
                        <a:latin typeface="Franklin Gothic Book"/>
                      </a:rPr>
                      <a:pPr algn="ctr"/>
                      <a:t> </a:t>
                    </a:fld>
                    <a:endParaRPr lang="en-NG" sz="4300"/>
                  </a:p>
                </xdr:txBody>
              </xdr:sp>
              <xdr:sp macro="" textlink="'Pivot table'!W74">
                <xdr:nvSpPr>
                  <xdr:cNvPr id="350" name="Rectangle 349">
                    <a:extLst>
                      <a:ext uri="{FF2B5EF4-FFF2-40B4-BE49-F238E27FC236}">
                        <a16:creationId xmlns:a16="http://schemas.microsoft.com/office/drawing/2014/main" id="{A950DCC0-3133-423D-9815-48FBCF7C0029}"/>
                      </a:ext>
                    </a:extLst>
                  </xdr:cNvPr>
                  <xdr:cNvSpPr/>
                </xdr:nvSpPr>
                <xdr:spPr>
                  <a:xfrm>
                    <a:off x="4764591" y="3696629"/>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14FE0B9-2C56-4CAA-8474-48DDEEB17CD2}" type="TxLink">
                      <a:rPr lang="en-US" sz="4300" b="0" i="0" u="none" strike="noStrike">
                        <a:solidFill>
                          <a:srgbClr val="296EFC"/>
                        </a:solidFill>
                        <a:latin typeface="Franklin Gothic Book"/>
                      </a:rPr>
                      <a:pPr algn="ctr"/>
                      <a:t>●</a:t>
                    </a:fld>
                    <a:endParaRPr lang="en-NG" sz="4300"/>
                  </a:p>
                </xdr:txBody>
              </xdr:sp>
            </xdr:grpSp>
            <xdr:grpSp>
              <xdr:nvGrpSpPr>
                <xdr:cNvPr id="364" name="Group 363">
                  <a:extLst>
                    <a:ext uri="{FF2B5EF4-FFF2-40B4-BE49-F238E27FC236}">
                      <a16:creationId xmlns:a16="http://schemas.microsoft.com/office/drawing/2014/main" id="{24209B2C-ACC5-3510-C6CB-96DDB568C924}"/>
                    </a:ext>
                  </a:extLst>
                </xdr:cNvPr>
                <xdr:cNvGrpSpPr/>
              </xdr:nvGrpSpPr>
              <xdr:grpSpPr>
                <a:xfrm>
                  <a:off x="7344069" y="4278799"/>
                  <a:ext cx="290396" cy="293246"/>
                  <a:chOff x="3914543" y="3693841"/>
                  <a:chExt cx="290396" cy="290397"/>
                </a:xfrm>
              </xdr:grpSpPr>
              <xdr:sp macro="" textlink="'Pivot table'!T74">
                <xdr:nvSpPr>
                  <xdr:cNvPr id="338" name="Rectangle 337">
                    <a:extLst>
                      <a:ext uri="{FF2B5EF4-FFF2-40B4-BE49-F238E27FC236}">
                        <a16:creationId xmlns:a16="http://schemas.microsoft.com/office/drawing/2014/main" id="{C1E8FFB5-5B7A-0EE7-E97B-B244DAB08547}"/>
                      </a:ext>
                    </a:extLst>
                  </xdr:cNvPr>
                  <xdr:cNvSpPr/>
                </xdr:nvSpPr>
                <xdr:spPr>
                  <a:xfrm>
                    <a:off x="3914543" y="3693841"/>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162C7F-3583-49B8-B203-09E90EE0B9A3}" type="TxLink">
                      <a:rPr lang="en-US" sz="4400" b="0" i="0" u="none" strike="noStrike">
                        <a:solidFill>
                          <a:srgbClr val="C240D8"/>
                        </a:solidFill>
                        <a:latin typeface="Franklin Gothic Book"/>
                      </a:rPr>
                      <a:pPr algn="ctr"/>
                      <a:t> </a:t>
                    </a:fld>
                    <a:endParaRPr lang="en-NG" sz="4400"/>
                  </a:p>
                </xdr:txBody>
              </xdr:sp>
              <xdr:sp macro="" textlink="'Pivot table'!V74">
                <xdr:nvSpPr>
                  <xdr:cNvPr id="339" name="Rectangle 338">
                    <a:extLst>
                      <a:ext uri="{FF2B5EF4-FFF2-40B4-BE49-F238E27FC236}">
                        <a16:creationId xmlns:a16="http://schemas.microsoft.com/office/drawing/2014/main" id="{3D4668A4-9870-87F6-9015-3E8C825A9446}"/>
                      </a:ext>
                    </a:extLst>
                  </xdr:cNvPr>
                  <xdr:cNvSpPr/>
                </xdr:nvSpPr>
                <xdr:spPr>
                  <a:xfrm>
                    <a:off x="3914543" y="3728689"/>
                    <a:ext cx="290396" cy="255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71E985C-CB24-4D5E-9453-D9452C6B6F77}" type="TxLink">
                      <a:rPr lang="en-US" sz="4400" b="0" i="0" u="none" strike="noStrike">
                        <a:solidFill>
                          <a:srgbClr val="0F11A7"/>
                        </a:solidFill>
                        <a:latin typeface="Franklin Gothic Book"/>
                      </a:rPr>
                      <a:pPr algn="ctr"/>
                      <a:t>●</a:t>
                    </a:fld>
                    <a:endParaRPr lang="en-NG" sz="4400"/>
                  </a:p>
                </xdr:txBody>
              </xdr:sp>
            </xdr:grpSp>
            <xdr:grpSp>
              <xdr:nvGrpSpPr>
                <xdr:cNvPr id="302" name="Group 301">
                  <a:extLst>
                    <a:ext uri="{FF2B5EF4-FFF2-40B4-BE49-F238E27FC236}">
                      <a16:creationId xmlns:a16="http://schemas.microsoft.com/office/drawing/2014/main" id="{D82CEC54-59B5-C9CC-0D56-6C9358B73CB1}"/>
                    </a:ext>
                  </a:extLst>
                </xdr:cNvPr>
                <xdr:cNvGrpSpPr/>
              </xdr:nvGrpSpPr>
              <xdr:grpSpPr>
                <a:xfrm>
                  <a:off x="11594537" y="5694961"/>
                  <a:ext cx="258884" cy="268103"/>
                  <a:chOff x="12283239" y="5750133"/>
                  <a:chExt cx="210516" cy="273258"/>
                </a:xfrm>
              </xdr:grpSpPr>
              <xdr:sp macro="" textlink="'Pivot table'!T72">
                <xdr:nvSpPr>
                  <xdr:cNvPr id="290" name="Rectangle 289">
                    <a:extLst>
                      <a:ext uri="{FF2B5EF4-FFF2-40B4-BE49-F238E27FC236}">
                        <a16:creationId xmlns:a16="http://schemas.microsoft.com/office/drawing/2014/main" id="{9EF42EC1-3AAB-04F1-518A-285BEEC060A7}"/>
                      </a:ext>
                    </a:extLst>
                  </xdr:cNvPr>
                  <xdr:cNvSpPr/>
                </xdr:nvSpPr>
                <xdr:spPr>
                  <a:xfrm>
                    <a:off x="12296619" y="5750133"/>
                    <a:ext cx="197136" cy="2693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4F2D437-C783-4772-84B3-E763522563EB}" type="TxLink">
                      <a:rPr lang="en-US" sz="3600" b="0" i="0" u="none" strike="noStrike">
                        <a:solidFill>
                          <a:srgbClr val="C240D8"/>
                        </a:solidFill>
                        <a:latin typeface="Franklin Gothic Book"/>
                      </a:rPr>
                      <a:pPr algn="ctr"/>
                      <a:t>●</a:t>
                    </a:fld>
                    <a:endParaRPr lang="en-NG" sz="3600"/>
                  </a:p>
                </xdr:txBody>
              </xdr:sp>
              <xdr:sp macro="" textlink="'Pivot table'!V72">
                <xdr:nvSpPr>
                  <xdr:cNvPr id="291" name="Rectangle 290">
                    <a:extLst>
                      <a:ext uri="{FF2B5EF4-FFF2-40B4-BE49-F238E27FC236}">
                        <a16:creationId xmlns:a16="http://schemas.microsoft.com/office/drawing/2014/main" id="{8EA84259-DBF5-8633-CC9A-164668409E08}"/>
                      </a:ext>
                    </a:extLst>
                  </xdr:cNvPr>
                  <xdr:cNvSpPr/>
                </xdr:nvSpPr>
                <xdr:spPr>
                  <a:xfrm>
                    <a:off x="12283239" y="5754037"/>
                    <a:ext cx="197136" cy="2693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0F95919-9788-4B74-A19B-AB850962D1B6}" type="TxLink">
                      <a:rPr lang="en-US" sz="3600" b="0" i="0" u="none" strike="noStrike">
                        <a:solidFill>
                          <a:srgbClr val="0F11A7"/>
                        </a:solidFill>
                        <a:latin typeface="Franklin Gothic Book"/>
                      </a:rPr>
                      <a:pPr algn="ctr"/>
                      <a:t> </a:t>
                    </a:fld>
                    <a:endParaRPr lang="en-NG" sz="3600"/>
                  </a:p>
                </xdr:txBody>
              </xdr:sp>
            </xdr:grpSp>
            <xdr:grpSp>
              <xdr:nvGrpSpPr>
                <xdr:cNvPr id="301" name="Group 300">
                  <a:extLst>
                    <a:ext uri="{FF2B5EF4-FFF2-40B4-BE49-F238E27FC236}">
                      <a16:creationId xmlns:a16="http://schemas.microsoft.com/office/drawing/2014/main" id="{DD7DC263-8E0C-8BF4-765B-A0851494CE7C}"/>
                    </a:ext>
                  </a:extLst>
                </xdr:cNvPr>
                <xdr:cNvGrpSpPr/>
              </xdr:nvGrpSpPr>
              <xdr:grpSpPr>
                <a:xfrm>
                  <a:off x="11625091" y="5382844"/>
                  <a:ext cx="261400" cy="236288"/>
                  <a:chOff x="12534744" y="5917992"/>
                  <a:chExt cx="193234" cy="234221"/>
                </a:xfrm>
              </xdr:grpSpPr>
              <xdr:sp macro="" textlink="'Pivot table'!U72">
                <xdr:nvSpPr>
                  <xdr:cNvPr id="292" name="Rectangle 291">
                    <a:extLst>
                      <a:ext uri="{FF2B5EF4-FFF2-40B4-BE49-F238E27FC236}">
                        <a16:creationId xmlns:a16="http://schemas.microsoft.com/office/drawing/2014/main" id="{7698CA72-F57D-94CD-D870-7D63886E390A}"/>
                      </a:ext>
                    </a:extLst>
                  </xdr:cNvPr>
                  <xdr:cNvSpPr/>
                </xdr:nvSpPr>
                <xdr:spPr>
                  <a:xfrm>
                    <a:off x="12534744" y="5917992"/>
                    <a:ext cx="193234" cy="2342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B70289A-0319-44C8-950C-26513182DDF3}" type="TxLink">
                      <a:rPr lang="en-US" sz="3300" b="0" i="0" u="none" strike="noStrike">
                        <a:solidFill>
                          <a:srgbClr val="5A097C"/>
                        </a:solidFill>
                        <a:latin typeface="Franklin Gothic Book"/>
                      </a:rPr>
                      <a:pPr algn="ctr"/>
                      <a:t>●</a:t>
                    </a:fld>
                    <a:endParaRPr lang="en-NG" sz="3300"/>
                  </a:p>
                </xdr:txBody>
              </xdr:sp>
              <xdr:sp macro="" textlink="'Pivot table'!W72">
                <xdr:nvSpPr>
                  <xdr:cNvPr id="300" name="Rectangle 299">
                    <a:extLst>
                      <a:ext uri="{FF2B5EF4-FFF2-40B4-BE49-F238E27FC236}">
                        <a16:creationId xmlns:a16="http://schemas.microsoft.com/office/drawing/2014/main" id="{F1A855B8-2092-EDE8-F2DA-D13C066BCD50}"/>
                      </a:ext>
                    </a:extLst>
                  </xdr:cNvPr>
                  <xdr:cNvSpPr/>
                </xdr:nvSpPr>
                <xdr:spPr>
                  <a:xfrm>
                    <a:off x="12534744" y="5917992"/>
                    <a:ext cx="193234" cy="2342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B73583-6AC1-47D1-BB13-090DF0EE59CC}" type="TxLink">
                      <a:rPr lang="en-US" sz="3300" b="0" i="0" u="none" strike="noStrike">
                        <a:solidFill>
                          <a:srgbClr val="296EFC"/>
                        </a:solidFill>
                        <a:latin typeface="Franklin Gothic Book"/>
                      </a:rPr>
                      <a:pPr algn="ctr"/>
                      <a:t> </a:t>
                    </a:fld>
                    <a:endParaRPr lang="en-NG" sz="3300"/>
                  </a:p>
                </xdr:txBody>
              </xdr:sp>
            </xdr:grpSp>
            <xdr:grpSp>
              <xdr:nvGrpSpPr>
                <xdr:cNvPr id="6" name="Group 5">
                  <a:extLst>
                    <a:ext uri="{FF2B5EF4-FFF2-40B4-BE49-F238E27FC236}">
                      <a16:creationId xmlns:a16="http://schemas.microsoft.com/office/drawing/2014/main" id="{C97FC189-34E0-A8F3-2FBB-6E9A7FB8DED5}"/>
                    </a:ext>
                  </a:extLst>
                </xdr:cNvPr>
                <xdr:cNvGrpSpPr/>
              </xdr:nvGrpSpPr>
              <xdr:grpSpPr>
                <a:xfrm>
                  <a:off x="6726255" y="2318580"/>
                  <a:ext cx="8147670" cy="3710354"/>
                  <a:chOff x="6726255" y="2318579"/>
                  <a:chExt cx="8147670" cy="3710354"/>
                </a:xfrm>
              </xdr:grpSpPr>
              <xdr:grpSp>
                <xdr:nvGrpSpPr>
                  <xdr:cNvPr id="135" name="Group 134">
                    <a:extLst>
                      <a:ext uri="{FF2B5EF4-FFF2-40B4-BE49-F238E27FC236}">
                        <a16:creationId xmlns:a16="http://schemas.microsoft.com/office/drawing/2014/main" id="{A0536A55-2813-589A-DDF1-8C5121A98C17}"/>
                      </a:ext>
                    </a:extLst>
                  </xdr:cNvPr>
                  <xdr:cNvGrpSpPr/>
                </xdr:nvGrpSpPr>
                <xdr:grpSpPr>
                  <a:xfrm>
                    <a:off x="6726255" y="2657946"/>
                    <a:ext cx="1292791" cy="450049"/>
                    <a:chOff x="6597148" y="3907501"/>
                    <a:chExt cx="1301521" cy="549633"/>
                  </a:xfrm>
                </xdr:grpSpPr>
                <xdr:grpSp>
                  <xdr:nvGrpSpPr>
                    <xdr:cNvPr id="105" name="Group 104">
                      <a:extLst>
                        <a:ext uri="{FF2B5EF4-FFF2-40B4-BE49-F238E27FC236}">
                          <a16:creationId xmlns:a16="http://schemas.microsoft.com/office/drawing/2014/main" id="{E149A888-0A15-A7F4-56F0-197AC6BC2181}"/>
                        </a:ext>
                      </a:extLst>
                    </xdr:cNvPr>
                    <xdr:cNvGrpSpPr/>
                  </xdr:nvGrpSpPr>
                  <xdr:grpSpPr>
                    <a:xfrm>
                      <a:off x="6597148" y="3907501"/>
                      <a:ext cx="1301521" cy="549633"/>
                      <a:chOff x="6551483" y="2906770"/>
                      <a:chExt cx="1313054" cy="491914"/>
                    </a:xfrm>
                  </xdr:grpSpPr>
                  <xdr:sp macro="" textlink="">
                    <xdr:nvSpPr>
                      <xdr:cNvPr id="106" name="Rectangle 105">
                        <a:extLst>
                          <a:ext uri="{FF2B5EF4-FFF2-40B4-BE49-F238E27FC236}">
                            <a16:creationId xmlns:a16="http://schemas.microsoft.com/office/drawing/2014/main" id="{5DEDD0EF-281F-7A6E-F9A2-AA0439230DC1}"/>
                          </a:ext>
                        </a:extLst>
                      </xdr:cNvPr>
                      <xdr:cNvSpPr/>
                    </xdr:nvSpPr>
                    <xdr:spPr>
                      <a:xfrm>
                        <a:off x="6551483" y="2906770"/>
                        <a:ext cx="1313054" cy="489135"/>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07" name="Group 106">
                        <a:extLst>
                          <a:ext uri="{FF2B5EF4-FFF2-40B4-BE49-F238E27FC236}">
                            <a16:creationId xmlns:a16="http://schemas.microsoft.com/office/drawing/2014/main" id="{9ADFC432-0F2B-034F-1D7A-48AD9C0A6452}"/>
                          </a:ext>
                        </a:extLst>
                      </xdr:cNvPr>
                      <xdr:cNvGrpSpPr/>
                    </xdr:nvGrpSpPr>
                    <xdr:grpSpPr>
                      <a:xfrm>
                        <a:off x="6742050" y="3015324"/>
                        <a:ext cx="951894" cy="383360"/>
                        <a:chOff x="6781839" y="2971836"/>
                        <a:chExt cx="933148" cy="433734"/>
                      </a:xfrm>
                    </xdr:grpSpPr>
                    <xdr:sp macro="" textlink="'Pivot table'!E73">
                      <xdr:nvSpPr>
                        <xdr:cNvPr id="109" name="TextBox 108">
                          <a:extLst>
                            <a:ext uri="{FF2B5EF4-FFF2-40B4-BE49-F238E27FC236}">
                              <a16:creationId xmlns:a16="http://schemas.microsoft.com/office/drawing/2014/main" id="{8D04C957-75BD-E6A9-68B1-A80D399F9A0A}"/>
                            </a:ext>
                          </a:extLst>
                        </xdr:cNvPr>
                        <xdr:cNvSpPr txBox="1"/>
                      </xdr:nvSpPr>
                      <xdr:spPr>
                        <a:xfrm>
                          <a:off x="6951744" y="2971836"/>
                          <a:ext cx="666765" cy="184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7BFEDEC-605C-49D9-B17F-CB7C5A1AAC7B}" type="TxLink">
                            <a:rPr lang="en-US" sz="1000" b="0" i="0" u="none" strike="noStrike">
                              <a:solidFill>
                                <a:srgbClr val="FFFFFF"/>
                              </a:solidFill>
                              <a:latin typeface="Franklin Gothic Book"/>
                              <a:ea typeface="Gadugi" panose="020B0502040204020203" pitchFamily="34" charset="0"/>
                              <a:cs typeface="+mn-cs"/>
                            </a:rPr>
                            <a:pPr marL="0" indent="0" algn="l"/>
                            <a:t>Canada</a:t>
                          </a:fld>
                          <a:endParaRPr lang="en-NG" sz="1000" b="0" i="0" u="none" strike="noStrike">
                            <a:solidFill>
                              <a:srgbClr val="FFFFFF"/>
                            </a:solidFill>
                            <a:latin typeface="Franklin Gothic Book"/>
                            <a:ea typeface="Gadugi" panose="020B0502040204020203" pitchFamily="34" charset="0"/>
                            <a:cs typeface="+mn-cs"/>
                          </a:endParaRPr>
                        </a:p>
                      </xdr:txBody>
                    </xdr:sp>
                    <xdr:sp macro="" textlink="'Pivot table'!G73">
                      <xdr:nvSpPr>
                        <xdr:cNvPr id="110" name="TextBox 109">
                          <a:extLst>
                            <a:ext uri="{FF2B5EF4-FFF2-40B4-BE49-F238E27FC236}">
                              <a16:creationId xmlns:a16="http://schemas.microsoft.com/office/drawing/2014/main" id="{5C854D63-B5A2-9684-31EC-AAEBE9083F06}"/>
                            </a:ext>
                          </a:extLst>
                        </xdr:cNvPr>
                        <xdr:cNvSpPr txBox="1"/>
                      </xdr:nvSpPr>
                      <xdr:spPr>
                        <a:xfrm>
                          <a:off x="6781839" y="3083436"/>
                          <a:ext cx="933148" cy="32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05EC38-C9BC-401F-B67C-D8BEFA2841D9}" type="TxLink">
                            <a:rPr lang="en-US" sz="1000" b="0" i="0" u="none" strike="noStrike">
                              <a:solidFill>
                                <a:srgbClr val="FFFFFF"/>
                              </a:solidFill>
                              <a:latin typeface="Franklin Gothic Book"/>
                              <a:ea typeface="Gadugi" panose="020B0502040204020203" pitchFamily="34" charset="0"/>
                            </a:rPr>
                            <a:pPr algn="ctr"/>
                            <a:t> 62,256 </a:t>
                          </a:fld>
                          <a:endParaRPr lang="en-NG" sz="100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134" name="Group 133">
                      <a:extLst>
                        <a:ext uri="{FF2B5EF4-FFF2-40B4-BE49-F238E27FC236}">
                          <a16:creationId xmlns:a16="http://schemas.microsoft.com/office/drawing/2014/main" id="{DF14F3F9-5674-908B-912C-CD3B21807E0F}"/>
                        </a:ext>
                      </a:extLst>
                    </xdr:cNvPr>
                    <xdr:cNvGrpSpPr/>
                  </xdr:nvGrpSpPr>
                  <xdr:grpSpPr>
                    <a:xfrm>
                      <a:off x="6682692" y="3998755"/>
                      <a:ext cx="218963" cy="260531"/>
                      <a:chOff x="6682692" y="3998755"/>
                      <a:chExt cx="218963" cy="260531"/>
                    </a:xfrm>
                  </xdr:grpSpPr>
                  <xdr:sp macro="" textlink="">
                    <xdr:nvSpPr>
                      <xdr:cNvPr id="113" name="Rectangle: Rounded Corners 112">
                        <a:extLst>
                          <a:ext uri="{FF2B5EF4-FFF2-40B4-BE49-F238E27FC236}">
                            <a16:creationId xmlns:a16="http://schemas.microsoft.com/office/drawing/2014/main" id="{D89BD96F-5B9A-C9E0-2D50-1B4170768A36}"/>
                          </a:ext>
                        </a:extLst>
                      </xdr:cNvPr>
                      <xdr:cNvSpPr/>
                    </xdr:nvSpPr>
                    <xdr:spPr>
                      <a:xfrm>
                        <a:off x="6682692" y="3998755"/>
                        <a:ext cx="218963" cy="260531"/>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15" name="Graphic 113" descr="Building outline">
                        <a:extLst>
                          <a:ext uri="{FF2B5EF4-FFF2-40B4-BE49-F238E27FC236}">
                            <a16:creationId xmlns:a16="http://schemas.microsoft.com/office/drawing/2014/main" id="{C00E5A42-D676-7127-00B6-023797F054CB}"/>
                          </a:ext>
                        </a:extLst>
                      </xdr:cNvPr>
                      <xdr:cNvGrpSpPr/>
                    </xdr:nvGrpSpPr>
                    <xdr:grpSpPr>
                      <a:xfrm>
                        <a:off x="6717823" y="4007366"/>
                        <a:ext cx="155199" cy="208556"/>
                        <a:chOff x="6717823" y="4007366"/>
                        <a:chExt cx="155199" cy="208556"/>
                      </a:xfrm>
                      <a:solidFill>
                        <a:srgbClr val="000000"/>
                      </a:solidFill>
                    </xdr:grpSpPr>
                    <xdr:sp macro="" textlink="">
                      <xdr:nvSpPr>
                        <xdr:cNvPr id="116" name="Freeform: Shape 115">
                          <a:extLst>
                            <a:ext uri="{FF2B5EF4-FFF2-40B4-BE49-F238E27FC236}">
                              <a16:creationId xmlns:a16="http://schemas.microsoft.com/office/drawing/2014/main" id="{78DFEE1F-3C94-66B1-163C-C03F06124267}"/>
                            </a:ext>
                          </a:extLst>
                        </xdr:cNvPr>
                        <xdr:cNvSpPr/>
                      </xdr:nvSpPr>
                      <xdr:spPr>
                        <a:xfrm>
                          <a:off x="6717823" y="4007366"/>
                          <a:ext cx="155199" cy="208556"/>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117" name="Freeform: Shape 116">
                          <a:extLst>
                            <a:ext uri="{FF2B5EF4-FFF2-40B4-BE49-F238E27FC236}">
                              <a16:creationId xmlns:a16="http://schemas.microsoft.com/office/drawing/2014/main" id="{FA53D44D-AA06-F9CE-0144-B7C5F6873936}"/>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18" name="Freeform: Shape 117">
                          <a:extLst>
                            <a:ext uri="{FF2B5EF4-FFF2-40B4-BE49-F238E27FC236}">
                              <a16:creationId xmlns:a16="http://schemas.microsoft.com/office/drawing/2014/main" id="{EA0135FB-EF95-C61C-E2DB-B99180BDB1EB}"/>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19" name="Freeform: Shape 118">
                          <a:extLst>
                            <a:ext uri="{FF2B5EF4-FFF2-40B4-BE49-F238E27FC236}">
                              <a16:creationId xmlns:a16="http://schemas.microsoft.com/office/drawing/2014/main" id="{E02DE586-CE81-2634-3FCB-4D9D0FEB635B}"/>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0" name="Freeform: Shape 119">
                          <a:extLst>
                            <a:ext uri="{FF2B5EF4-FFF2-40B4-BE49-F238E27FC236}">
                              <a16:creationId xmlns:a16="http://schemas.microsoft.com/office/drawing/2014/main" id="{B7F63CD4-C19D-0314-757A-0B3322FC760D}"/>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1" name="Freeform: Shape 120">
                          <a:extLst>
                            <a:ext uri="{FF2B5EF4-FFF2-40B4-BE49-F238E27FC236}">
                              <a16:creationId xmlns:a16="http://schemas.microsoft.com/office/drawing/2014/main" id="{45B2E972-0311-E27E-6CBE-15AFD9A2EE15}"/>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2" name="Freeform: Shape 121">
                          <a:extLst>
                            <a:ext uri="{FF2B5EF4-FFF2-40B4-BE49-F238E27FC236}">
                              <a16:creationId xmlns:a16="http://schemas.microsoft.com/office/drawing/2014/main" id="{54464F1E-510F-4735-DEAF-0CA534DC97B3}"/>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3" name="Freeform: Shape 122">
                          <a:extLst>
                            <a:ext uri="{FF2B5EF4-FFF2-40B4-BE49-F238E27FC236}">
                              <a16:creationId xmlns:a16="http://schemas.microsoft.com/office/drawing/2014/main" id="{A02E2638-2FFD-A2E1-3BBD-EED3DE106268}"/>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4" name="Freeform: Shape 123">
                          <a:extLst>
                            <a:ext uri="{FF2B5EF4-FFF2-40B4-BE49-F238E27FC236}">
                              <a16:creationId xmlns:a16="http://schemas.microsoft.com/office/drawing/2014/main" id="{2FF29C10-000B-3F77-6A3E-D2D45683CD4D}"/>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5" name="Freeform: Shape 124">
                          <a:extLst>
                            <a:ext uri="{FF2B5EF4-FFF2-40B4-BE49-F238E27FC236}">
                              <a16:creationId xmlns:a16="http://schemas.microsoft.com/office/drawing/2014/main" id="{59001EC1-4DD1-0900-34C5-241EF5CD5AC5}"/>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6" name="Freeform: Shape 125">
                          <a:extLst>
                            <a:ext uri="{FF2B5EF4-FFF2-40B4-BE49-F238E27FC236}">
                              <a16:creationId xmlns:a16="http://schemas.microsoft.com/office/drawing/2014/main" id="{AA757F06-60F7-91F8-ED02-E708123DBF1C}"/>
                            </a:ext>
                          </a:extLst>
                        </xdr:cNvPr>
                        <xdr:cNvSpPr/>
                      </xdr:nvSpPr>
                      <xdr:spPr>
                        <a:xfrm>
                          <a:off x="6789880" y="4074231"/>
                          <a:ext cx="11085" cy="16048"/>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7" name="Freeform: Shape 126">
                          <a:extLst>
                            <a:ext uri="{FF2B5EF4-FFF2-40B4-BE49-F238E27FC236}">
                              <a16:creationId xmlns:a16="http://schemas.microsoft.com/office/drawing/2014/main" id="{DD2F731C-5668-A0C0-0B20-D369CFFF9553}"/>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8" name="Freeform: Shape 127">
                          <a:extLst>
                            <a:ext uri="{FF2B5EF4-FFF2-40B4-BE49-F238E27FC236}">
                              <a16:creationId xmlns:a16="http://schemas.microsoft.com/office/drawing/2014/main" id="{DAF8B6E6-4C30-E144-9A33-4C83F6383EF0}"/>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29" name="Freeform: Shape 128">
                          <a:extLst>
                            <a:ext uri="{FF2B5EF4-FFF2-40B4-BE49-F238E27FC236}">
                              <a16:creationId xmlns:a16="http://schemas.microsoft.com/office/drawing/2014/main" id="{76022B6C-FEB8-1EE5-6881-D304FB3D9C9E}"/>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30" name="Freeform: Shape 129">
                          <a:extLst>
                            <a:ext uri="{FF2B5EF4-FFF2-40B4-BE49-F238E27FC236}">
                              <a16:creationId xmlns:a16="http://schemas.microsoft.com/office/drawing/2014/main" id="{7D1494DB-DD91-5F42-0315-4B5374690067}"/>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31" name="Freeform: Shape 130">
                          <a:extLst>
                            <a:ext uri="{FF2B5EF4-FFF2-40B4-BE49-F238E27FC236}">
                              <a16:creationId xmlns:a16="http://schemas.microsoft.com/office/drawing/2014/main" id="{DCD5B6D0-A195-D786-2930-872D3AE1885A}"/>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32" name="Freeform: Shape 131">
                          <a:extLst>
                            <a:ext uri="{FF2B5EF4-FFF2-40B4-BE49-F238E27FC236}">
                              <a16:creationId xmlns:a16="http://schemas.microsoft.com/office/drawing/2014/main" id="{5B4E9D77-6E5E-C6FA-6C3A-DB048B6F3CA4}"/>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33" name="Freeform: Shape 132">
                          <a:extLst>
                            <a:ext uri="{FF2B5EF4-FFF2-40B4-BE49-F238E27FC236}">
                              <a16:creationId xmlns:a16="http://schemas.microsoft.com/office/drawing/2014/main" id="{1DDC219E-6533-2482-7A4E-73E8E6DBB1B8}"/>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nvGrpSpPr>
                  <xdr:cNvPr id="136" name="Group 135">
                    <a:extLst>
                      <a:ext uri="{FF2B5EF4-FFF2-40B4-BE49-F238E27FC236}">
                        <a16:creationId xmlns:a16="http://schemas.microsoft.com/office/drawing/2014/main" id="{BDA8E787-62F2-59E0-7DA7-7892B6F36C79}"/>
                      </a:ext>
                    </a:extLst>
                  </xdr:cNvPr>
                  <xdr:cNvGrpSpPr/>
                </xdr:nvGrpSpPr>
                <xdr:grpSpPr>
                  <a:xfrm>
                    <a:off x="7844854" y="5591697"/>
                    <a:ext cx="1083907" cy="437236"/>
                    <a:chOff x="6597151" y="3905796"/>
                    <a:chExt cx="1079798" cy="585659"/>
                  </a:xfrm>
                </xdr:grpSpPr>
                <xdr:grpSp>
                  <xdr:nvGrpSpPr>
                    <xdr:cNvPr id="137" name="Group 136">
                      <a:extLst>
                        <a:ext uri="{FF2B5EF4-FFF2-40B4-BE49-F238E27FC236}">
                          <a16:creationId xmlns:a16="http://schemas.microsoft.com/office/drawing/2014/main" id="{3628C926-BC41-83AA-D7CF-4D303ED1626C}"/>
                        </a:ext>
                      </a:extLst>
                    </xdr:cNvPr>
                    <xdr:cNvGrpSpPr/>
                  </xdr:nvGrpSpPr>
                  <xdr:grpSpPr>
                    <a:xfrm>
                      <a:off x="6597151" y="3905796"/>
                      <a:ext cx="1079798" cy="585659"/>
                      <a:chOff x="6551484" y="2905239"/>
                      <a:chExt cx="1089366" cy="524156"/>
                    </a:xfrm>
                  </xdr:grpSpPr>
                  <xdr:sp macro="" textlink="">
                    <xdr:nvSpPr>
                      <xdr:cNvPr id="159" name="Rectangle 158">
                        <a:extLst>
                          <a:ext uri="{FF2B5EF4-FFF2-40B4-BE49-F238E27FC236}">
                            <a16:creationId xmlns:a16="http://schemas.microsoft.com/office/drawing/2014/main" id="{C2F1ADDC-2E92-F979-8360-76C41DDA654C}"/>
                          </a:ext>
                        </a:extLst>
                      </xdr:cNvPr>
                      <xdr:cNvSpPr/>
                    </xdr:nvSpPr>
                    <xdr:spPr>
                      <a:xfrm>
                        <a:off x="6551484" y="2906768"/>
                        <a:ext cx="1089366" cy="522627"/>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60" name="Group 159">
                        <a:extLst>
                          <a:ext uri="{FF2B5EF4-FFF2-40B4-BE49-F238E27FC236}">
                            <a16:creationId xmlns:a16="http://schemas.microsoft.com/office/drawing/2014/main" id="{33749396-1B79-5DD6-E9F8-A74C57144403}"/>
                          </a:ext>
                        </a:extLst>
                      </xdr:cNvPr>
                      <xdr:cNvGrpSpPr/>
                    </xdr:nvGrpSpPr>
                    <xdr:grpSpPr>
                      <a:xfrm>
                        <a:off x="6868275" y="2905239"/>
                        <a:ext cx="702660" cy="421835"/>
                        <a:chOff x="6905576" y="2847281"/>
                        <a:chExt cx="688822" cy="477264"/>
                      </a:xfrm>
                    </xdr:grpSpPr>
                    <xdr:sp macro="" textlink="'Pivot table'!E72">
                      <xdr:nvSpPr>
                        <xdr:cNvPr id="161" name="TextBox 160">
                          <a:extLst>
                            <a:ext uri="{FF2B5EF4-FFF2-40B4-BE49-F238E27FC236}">
                              <a16:creationId xmlns:a16="http://schemas.microsoft.com/office/drawing/2014/main" id="{D64BD3E6-3891-974E-ECC7-3E169A0FE392}"/>
                            </a:ext>
                          </a:extLst>
                        </xdr:cNvPr>
                        <xdr:cNvSpPr txBox="1"/>
                      </xdr:nvSpPr>
                      <xdr:spPr>
                        <a:xfrm>
                          <a:off x="6917947" y="2847281"/>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3DBB43B-E7CA-4476-B2DD-594E34AFF7D7}" type="TxLink">
                            <a:rPr lang="en-US" sz="900" b="0" i="0" u="none" strike="noStrike">
                              <a:solidFill>
                                <a:srgbClr val="FFFFFF"/>
                              </a:solidFill>
                              <a:latin typeface="Franklin Gothic Book"/>
                              <a:ea typeface="Gadugi" panose="020B0502040204020203" pitchFamily="34" charset="0"/>
                            </a:rPr>
                            <a:pPr algn="l"/>
                            <a:t>Brazil</a:t>
                          </a:fld>
                          <a:endParaRPr lang="en-NG" sz="1050">
                            <a:solidFill>
                              <a:schemeClr val="bg1"/>
                            </a:solidFill>
                            <a:latin typeface="Franklin Gothic Medium" panose="020B0603020102020204" pitchFamily="34" charset="0"/>
                            <a:ea typeface="Gadugi" panose="020B0502040204020203" pitchFamily="34" charset="0"/>
                          </a:endParaRPr>
                        </a:p>
                      </xdr:txBody>
                    </xdr:sp>
                    <xdr:sp macro="" textlink="'Pivot table'!G72">
                      <xdr:nvSpPr>
                        <xdr:cNvPr id="162" name="TextBox 161">
                          <a:extLst>
                            <a:ext uri="{FF2B5EF4-FFF2-40B4-BE49-F238E27FC236}">
                              <a16:creationId xmlns:a16="http://schemas.microsoft.com/office/drawing/2014/main" id="{0792803D-C2E0-FF03-1CD7-953B6AB3138C}"/>
                            </a:ext>
                          </a:extLst>
                        </xdr:cNvPr>
                        <xdr:cNvSpPr txBox="1"/>
                      </xdr:nvSpPr>
                      <xdr:spPr>
                        <a:xfrm>
                          <a:off x="6905576" y="3047937"/>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64D128-7205-482A-9B36-75B1F418DC26}" type="TxLink">
                            <a:rPr lang="en-US" sz="900" b="0" i="0" u="none" strike="noStrike">
                              <a:solidFill>
                                <a:srgbClr val="FFFFFF"/>
                              </a:solidFill>
                              <a:latin typeface="Franklin Gothic Book"/>
                              <a:ea typeface="Gadugi" panose="020B0502040204020203" pitchFamily="34" charset="0"/>
                            </a:rPr>
                            <a:pPr algn="l"/>
                            <a:t> 62,240 </a:t>
                          </a:fld>
                          <a:endParaRPr lang="en-NG" sz="105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138" name="Group 137">
                      <a:extLst>
                        <a:ext uri="{FF2B5EF4-FFF2-40B4-BE49-F238E27FC236}">
                          <a16:creationId xmlns:a16="http://schemas.microsoft.com/office/drawing/2014/main" id="{AF0A9BDD-7156-2669-6B95-2F017B1D4775}"/>
                        </a:ext>
                      </a:extLst>
                    </xdr:cNvPr>
                    <xdr:cNvGrpSpPr/>
                  </xdr:nvGrpSpPr>
                  <xdr:grpSpPr>
                    <a:xfrm>
                      <a:off x="6682692" y="4001092"/>
                      <a:ext cx="230410" cy="233571"/>
                      <a:chOff x="6682692" y="4001092"/>
                      <a:chExt cx="230410" cy="233571"/>
                    </a:xfrm>
                  </xdr:grpSpPr>
                  <xdr:sp macro="" textlink="">
                    <xdr:nvSpPr>
                      <xdr:cNvPr id="139" name="Rectangle: Rounded Corners 138">
                        <a:extLst>
                          <a:ext uri="{FF2B5EF4-FFF2-40B4-BE49-F238E27FC236}">
                            <a16:creationId xmlns:a16="http://schemas.microsoft.com/office/drawing/2014/main" id="{0E35556D-BB1B-EE19-1036-BBBD0265D3CB}"/>
                          </a:ext>
                        </a:extLst>
                      </xdr:cNvPr>
                      <xdr:cNvSpPr/>
                    </xdr:nvSpPr>
                    <xdr:spPr>
                      <a:xfrm>
                        <a:off x="6682692" y="4001092"/>
                        <a:ext cx="230410" cy="233571"/>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40" name="Graphic 113" descr="Building outline">
                        <a:extLst>
                          <a:ext uri="{FF2B5EF4-FFF2-40B4-BE49-F238E27FC236}">
                            <a16:creationId xmlns:a16="http://schemas.microsoft.com/office/drawing/2014/main" id="{2F211AB1-73B7-6E6B-AC1E-A7670C51EA69}"/>
                          </a:ext>
                        </a:extLst>
                      </xdr:cNvPr>
                      <xdr:cNvGrpSpPr/>
                    </xdr:nvGrpSpPr>
                    <xdr:grpSpPr>
                      <a:xfrm>
                        <a:off x="6717823" y="4007367"/>
                        <a:ext cx="155199" cy="208555"/>
                        <a:chOff x="6717823" y="4007367"/>
                        <a:chExt cx="155199" cy="208555"/>
                      </a:xfrm>
                      <a:solidFill>
                        <a:srgbClr val="000000"/>
                      </a:solidFill>
                    </xdr:grpSpPr>
                    <xdr:sp macro="" textlink="">
                      <xdr:nvSpPr>
                        <xdr:cNvPr id="141" name="Freeform: Shape 140">
                          <a:extLst>
                            <a:ext uri="{FF2B5EF4-FFF2-40B4-BE49-F238E27FC236}">
                              <a16:creationId xmlns:a16="http://schemas.microsoft.com/office/drawing/2014/main" id="{FC0DB28A-2815-9767-8055-7F673290FF11}"/>
                            </a:ext>
                          </a:extLst>
                        </xdr:cNvPr>
                        <xdr:cNvSpPr/>
                      </xdr:nvSpPr>
                      <xdr:spPr>
                        <a:xfrm>
                          <a:off x="6717823" y="4007367"/>
                          <a:ext cx="155199" cy="208555"/>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142" name="Freeform: Shape 141">
                          <a:extLst>
                            <a:ext uri="{FF2B5EF4-FFF2-40B4-BE49-F238E27FC236}">
                              <a16:creationId xmlns:a16="http://schemas.microsoft.com/office/drawing/2014/main" id="{C99DFCE6-7EA9-AB3E-0890-B124C7FF452F}"/>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3" name="Freeform: Shape 142">
                          <a:extLst>
                            <a:ext uri="{FF2B5EF4-FFF2-40B4-BE49-F238E27FC236}">
                              <a16:creationId xmlns:a16="http://schemas.microsoft.com/office/drawing/2014/main" id="{CB09D7AE-F011-D7DD-A01C-783D89E0B671}"/>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4" name="Freeform: Shape 143">
                          <a:extLst>
                            <a:ext uri="{FF2B5EF4-FFF2-40B4-BE49-F238E27FC236}">
                              <a16:creationId xmlns:a16="http://schemas.microsoft.com/office/drawing/2014/main" id="{0C2F4D5B-F43A-CD1A-7936-AD253231B10A}"/>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5" name="Freeform: Shape 144">
                          <a:extLst>
                            <a:ext uri="{FF2B5EF4-FFF2-40B4-BE49-F238E27FC236}">
                              <a16:creationId xmlns:a16="http://schemas.microsoft.com/office/drawing/2014/main" id="{FEE8D554-D36B-D5D8-0ED7-E84F8A627ABF}"/>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6" name="Freeform: Shape 145">
                          <a:extLst>
                            <a:ext uri="{FF2B5EF4-FFF2-40B4-BE49-F238E27FC236}">
                              <a16:creationId xmlns:a16="http://schemas.microsoft.com/office/drawing/2014/main" id="{BFC833FA-6BB7-D89D-8E9E-C3B6B596FC13}"/>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7" name="Freeform: Shape 146">
                          <a:extLst>
                            <a:ext uri="{FF2B5EF4-FFF2-40B4-BE49-F238E27FC236}">
                              <a16:creationId xmlns:a16="http://schemas.microsoft.com/office/drawing/2014/main" id="{68845CAE-D34A-1B6A-2D1B-45C082B2BBE5}"/>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8" name="Freeform: Shape 147">
                          <a:extLst>
                            <a:ext uri="{FF2B5EF4-FFF2-40B4-BE49-F238E27FC236}">
                              <a16:creationId xmlns:a16="http://schemas.microsoft.com/office/drawing/2014/main" id="{1286C629-7D11-5ECB-04A0-DC6A1BF61BAA}"/>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49" name="Freeform: Shape 148">
                          <a:extLst>
                            <a:ext uri="{FF2B5EF4-FFF2-40B4-BE49-F238E27FC236}">
                              <a16:creationId xmlns:a16="http://schemas.microsoft.com/office/drawing/2014/main" id="{B77281CF-CFB1-A8B0-D025-CD39F55E4EAB}"/>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0" name="Freeform: Shape 149">
                          <a:extLst>
                            <a:ext uri="{FF2B5EF4-FFF2-40B4-BE49-F238E27FC236}">
                              <a16:creationId xmlns:a16="http://schemas.microsoft.com/office/drawing/2014/main" id="{52411DDD-41E4-7878-F527-9664C2C817EE}"/>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1" name="Freeform: Shape 150">
                          <a:extLst>
                            <a:ext uri="{FF2B5EF4-FFF2-40B4-BE49-F238E27FC236}">
                              <a16:creationId xmlns:a16="http://schemas.microsoft.com/office/drawing/2014/main" id="{0DDE6A73-7B56-6225-EB1B-9F5062832E9F}"/>
                            </a:ext>
                          </a:extLst>
                        </xdr:cNvPr>
                        <xdr:cNvSpPr/>
                      </xdr:nvSpPr>
                      <xdr:spPr>
                        <a:xfrm>
                          <a:off x="6789880"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2" name="Freeform: Shape 151">
                          <a:extLst>
                            <a:ext uri="{FF2B5EF4-FFF2-40B4-BE49-F238E27FC236}">
                              <a16:creationId xmlns:a16="http://schemas.microsoft.com/office/drawing/2014/main" id="{71A43CAA-274A-8C01-B671-512D1F2DA356}"/>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3" name="Freeform: Shape 152">
                          <a:extLst>
                            <a:ext uri="{FF2B5EF4-FFF2-40B4-BE49-F238E27FC236}">
                              <a16:creationId xmlns:a16="http://schemas.microsoft.com/office/drawing/2014/main" id="{A86A0751-BBCA-AC86-C6A4-DB6B431FF2D8}"/>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4" name="Freeform: Shape 153">
                          <a:extLst>
                            <a:ext uri="{FF2B5EF4-FFF2-40B4-BE49-F238E27FC236}">
                              <a16:creationId xmlns:a16="http://schemas.microsoft.com/office/drawing/2014/main" id="{73087CEC-6153-5A52-B11C-DC3C35534157}"/>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5" name="Freeform: Shape 154">
                          <a:extLst>
                            <a:ext uri="{FF2B5EF4-FFF2-40B4-BE49-F238E27FC236}">
                              <a16:creationId xmlns:a16="http://schemas.microsoft.com/office/drawing/2014/main" id="{16283D1A-9549-3C79-7F2E-C2449DD96683}"/>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6" name="Freeform: Shape 155">
                          <a:extLst>
                            <a:ext uri="{FF2B5EF4-FFF2-40B4-BE49-F238E27FC236}">
                              <a16:creationId xmlns:a16="http://schemas.microsoft.com/office/drawing/2014/main" id="{C8C93DE0-0973-1854-45DC-E24DC50D254A}"/>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7" name="Freeform: Shape 156">
                          <a:extLst>
                            <a:ext uri="{FF2B5EF4-FFF2-40B4-BE49-F238E27FC236}">
                              <a16:creationId xmlns:a16="http://schemas.microsoft.com/office/drawing/2014/main" id="{2F9FBFFC-34E8-BFAA-060A-5D3799B500F0}"/>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58" name="Freeform: Shape 157">
                          <a:extLst>
                            <a:ext uri="{FF2B5EF4-FFF2-40B4-BE49-F238E27FC236}">
                              <a16:creationId xmlns:a16="http://schemas.microsoft.com/office/drawing/2014/main" id="{EA8719EC-EBC2-D3B4-9E3A-5C5FC89A432F}"/>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nvGrpSpPr>
                  <xdr:cNvPr id="163" name="Group 162">
                    <a:extLst>
                      <a:ext uri="{FF2B5EF4-FFF2-40B4-BE49-F238E27FC236}">
                        <a16:creationId xmlns:a16="http://schemas.microsoft.com/office/drawing/2014/main" id="{0FCEB0A4-75AE-2D72-7F27-E93D18F7533D}"/>
                      </a:ext>
                    </a:extLst>
                  </xdr:cNvPr>
                  <xdr:cNvGrpSpPr/>
                </xdr:nvGrpSpPr>
                <xdr:grpSpPr>
                  <a:xfrm>
                    <a:off x="12038655" y="2947342"/>
                    <a:ext cx="1231419" cy="437175"/>
                    <a:chOff x="6597152" y="3907505"/>
                    <a:chExt cx="1227065" cy="575747"/>
                  </a:xfrm>
                </xdr:grpSpPr>
                <xdr:grpSp>
                  <xdr:nvGrpSpPr>
                    <xdr:cNvPr id="164" name="Group 163">
                      <a:extLst>
                        <a:ext uri="{FF2B5EF4-FFF2-40B4-BE49-F238E27FC236}">
                          <a16:creationId xmlns:a16="http://schemas.microsoft.com/office/drawing/2014/main" id="{629797CE-ABD1-1F52-878F-275E2F3B8F0D}"/>
                        </a:ext>
                      </a:extLst>
                    </xdr:cNvPr>
                    <xdr:cNvGrpSpPr/>
                  </xdr:nvGrpSpPr>
                  <xdr:grpSpPr>
                    <a:xfrm>
                      <a:off x="6597152" y="3907505"/>
                      <a:ext cx="1227065" cy="575747"/>
                      <a:chOff x="6551485" y="2906768"/>
                      <a:chExt cx="1237938" cy="515285"/>
                    </a:xfrm>
                  </xdr:grpSpPr>
                  <xdr:sp macro="" textlink="">
                    <xdr:nvSpPr>
                      <xdr:cNvPr id="186" name="Rectangle 185">
                        <a:extLst>
                          <a:ext uri="{FF2B5EF4-FFF2-40B4-BE49-F238E27FC236}">
                            <a16:creationId xmlns:a16="http://schemas.microsoft.com/office/drawing/2014/main" id="{83D0C801-E957-048A-D2C2-34690FABF133}"/>
                          </a:ext>
                        </a:extLst>
                      </xdr:cNvPr>
                      <xdr:cNvSpPr/>
                    </xdr:nvSpPr>
                    <xdr:spPr>
                      <a:xfrm>
                        <a:off x="6551485" y="2906768"/>
                        <a:ext cx="1237934" cy="515285"/>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87" name="Group 186">
                        <a:extLst>
                          <a:ext uri="{FF2B5EF4-FFF2-40B4-BE49-F238E27FC236}">
                            <a16:creationId xmlns:a16="http://schemas.microsoft.com/office/drawing/2014/main" id="{74F07F5E-0686-EBAD-3ABC-119525FD2AF3}"/>
                          </a:ext>
                        </a:extLst>
                      </xdr:cNvPr>
                      <xdr:cNvGrpSpPr/>
                    </xdr:nvGrpSpPr>
                    <xdr:grpSpPr>
                      <a:xfrm>
                        <a:off x="6816672" y="2919985"/>
                        <a:ext cx="972751" cy="470740"/>
                        <a:chOff x="6854990" y="2863963"/>
                        <a:chExt cx="953594" cy="532595"/>
                      </a:xfrm>
                    </xdr:grpSpPr>
                    <xdr:sp macro="" textlink="'Pivot table'!E76">
                      <xdr:nvSpPr>
                        <xdr:cNvPr id="188" name="TextBox 187">
                          <a:extLst>
                            <a:ext uri="{FF2B5EF4-FFF2-40B4-BE49-F238E27FC236}">
                              <a16:creationId xmlns:a16="http://schemas.microsoft.com/office/drawing/2014/main" id="{DBD9F635-724D-4906-0914-A093CF01832B}"/>
                            </a:ext>
                          </a:extLst>
                        </xdr:cNvPr>
                        <xdr:cNvSpPr txBox="1"/>
                      </xdr:nvSpPr>
                      <xdr:spPr>
                        <a:xfrm>
                          <a:off x="6854990" y="2863963"/>
                          <a:ext cx="920456" cy="525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CC06EE8-C6AA-4ACF-B20F-7ECA45D78385}" type="TxLink">
                            <a:rPr lang="en-US" sz="800" b="0" i="0" u="none" strike="noStrike">
                              <a:solidFill>
                                <a:srgbClr val="FFFFFF"/>
                              </a:solidFill>
                              <a:latin typeface="Franklin Gothic Book"/>
                              <a:ea typeface="Gadugi" panose="020B0502040204020203" pitchFamily="34" charset="0"/>
                            </a:rPr>
                            <a:pPr algn="l"/>
                            <a:t>United Kingdom</a:t>
                          </a:fld>
                          <a:endParaRPr lang="en-NG" sz="1000">
                            <a:solidFill>
                              <a:schemeClr val="bg1"/>
                            </a:solidFill>
                            <a:latin typeface="Franklin Gothic Medium" panose="020B0603020102020204" pitchFamily="34" charset="0"/>
                            <a:ea typeface="Gadugi" panose="020B0502040204020203" pitchFamily="34" charset="0"/>
                          </a:endParaRPr>
                        </a:p>
                      </xdr:txBody>
                    </xdr:sp>
                    <xdr:sp macro="" textlink="'Pivot table'!G76">
                      <xdr:nvSpPr>
                        <xdr:cNvPr id="189" name="TextBox 188">
                          <a:extLst>
                            <a:ext uri="{FF2B5EF4-FFF2-40B4-BE49-F238E27FC236}">
                              <a16:creationId xmlns:a16="http://schemas.microsoft.com/office/drawing/2014/main" id="{09553C4A-2954-6B16-4C58-15250C8555E8}"/>
                            </a:ext>
                          </a:extLst>
                        </xdr:cNvPr>
                        <xdr:cNvSpPr txBox="1"/>
                      </xdr:nvSpPr>
                      <xdr:spPr>
                        <a:xfrm>
                          <a:off x="6905576" y="3047937"/>
                          <a:ext cx="903008" cy="348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5CD663C-7C45-4824-B3F1-0D69F9BAE1B0}" type="TxLink">
                            <a:rPr lang="en-US" sz="900" b="0" i="0" u="none" strike="noStrike">
                              <a:solidFill>
                                <a:srgbClr val="FFFFFF"/>
                              </a:solidFill>
                              <a:latin typeface="Franklin Gothic Book"/>
                              <a:ea typeface="Gadugi" panose="020B0502040204020203" pitchFamily="34" charset="0"/>
                            </a:rPr>
                            <a:pPr algn="l"/>
                            <a:t> 106,948 </a:t>
                          </a:fld>
                          <a:endParaRPr lang="en-NG" sz="105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165" name="Group 164">
                      <a:extLst>
                        <a:ext uri="{FF2B5EF4-FFF2-40B4-BE49-F238E27FC236}">
                          <a16:creationId xmlns:a16="http://schemas.microsoft.com/office/drawing/2014/main" id="{4092E95D-4912-964B-2238-C729ADCB701C}"/>
                        </a:ext>
                      </a:extLst>
                    </xdr:cNvPr>
                    <xdr:cNvGrpSpPr/>
                  </xdr:nvGrpSpPr>
                  <xdr:grpSpPr>
                    <a:xfrm>
                      <a:off x="6682692" y="4001092"/>
                      <a:ext cx="230410" cy="233571"/>
                      <a:chOff x="6682692" y="4001092"/>
                      <a:chExt cx="230410" cy="233571"/>
                    </a:xfrm>
                  </xdr:grpSpPr>
                  <xdr:sp macro="" textlink="">
                    <xdr:nvSpPr>
                      <xdr:cNvPr id="166" name="Rectangle: Rounded Corners 165">
                        <a:extLst>
                          <a:ext uri="{FF2B5EF4-FFF2-40B4-BE49-F238E27FC236}">
                            <a16:creationId xmlns:a16="http://schemas.microsoft.com/office/drawing/2014/main" id="{0592269F-57DB-0162-B9CB-F5868816895F}"/>
                          </a:ext>
                        </a:extLst>
                      </xdr:cNvPr>
                      <xdr:cNvSpPr/>
                    </xdr:nvSpPr>
                    <xdr:spPr>
                      <a:xfrm>
                        <a:off x="6682692" y="4001092"/>
                        <a:ext cx="230410" cy="233571"/>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67" name="Graphic 113" descr="Building outline">
                        <a:extLst>
                          <a:ext uri="{FF2B5EF4-FFF2-40B4-BE49-F238E27FC236}">
                            <a16:creationId xmlns:a16="http://schemas.microsoft.com/office/drawing/2014/main" id="{5531304C-8C3A-3967-10B0-888B47A46F6C}"/>
                          </a:ext>
                        </a:extLst>
                      </xdr:cNvPr>
                      <xdr:cNvGrpSpPr/>
                    </xdr:nvGrpSpPr>
                    <xdr:grpSpPr>
                      <a:xfrm>
                        <a:off x="6717823" y="4007367"/>
                        <a:ext cx="155199" cy="208555"/>
                        <a:chOff x="6717823" y="4007367"/>
                        <a:chExt cx="155199" cy="208555"/>
                      </a:xfrm>
                      <a:solidFill>
                        <a:srgbClr val="000000"/>
                      </a:solidFill>
                    </xdr:grpSpPr>
                    <xdr:sp macro="" textlink="">
                      <xdr:nvSpPr>
                        <xdr:cNvPr id="168" name="Freeform: Shape 167">
                          <a:extLst>
                            <a:ext uri="{FF2B5EF4-FFF2-40B4-BE49-F238E27FC236}">
                              <a16:creationId xmlns:a16="http://schemas.microsoft.com/office/drawing/2014/main" id="{DFB36108-642E-E8EC-BB31-082B3004AAAA}"/>
                            </a:ext>
                          </a:extLst>
                        </xdr:cNvPr>
                        <xdr:cNvSpPr/>
                      </xdr:nvSpPr>
                      <xdr:spPr>
                        <a:xfrm>
                          <a:off x="6717823" y="4007367"/>
                          <a:ext cx="155199" cy="208555"/>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169" name="Freeform: Shape 168">
                          <a:extLst>
                            <a:ext uri="{FF2B5EF4-FFF2-40B4-BE49-F238E27FC236}">
                              <a16:creationId xmlns:a16="http://schemas.microsoft.com/office/drawing/2014/main" id="{1534A77C-F2AD-A75C-1890-958C3643810E}"/>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0" name="Freeform: Shape 169">
                          <a:extLst>
                            <a:ext uri="{FF2B5EF4-FFF2-40B4-BE49-F238E27FC236}">
                              <a16:creationId xmlns:a16="http://schemas.microsoft.com/office/drawing/2014/main" id="{E322F420-19D2-2DA6-BEB2-E2EBCBC555E7}"/>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1" name="Freeform: Shape 170">
                          <a:extLst>
                            <a:ext uri="{FF2B5EF4-FFF2-40B4-BE49-F238E27FC236}">
                              <a16:creationId xmlns:a16="http://schemas.microsoft.com/office/drawing/2014/main" id="{C24831CD-1533-47C3-B4E0-BDE756A67D0E}"/>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2" name="Freeform: Shape 171">
                          <a:extLst>
                            <a:ext uri="{FF2B5EF4-FFF2-40B4-BE49-F238E27FC236}">
                              <a16:creationId xmlns:a16="http://schemas.microsoft.com/office/drawing/2014/main" id="{98D758CC-E1D0-F20D-EF36-E2DA8171E293}"/>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3" name="Freeform: Shape 172">
                          <a:extLst>
                            <a:ext uri="{FF2B5EF4-FFF2-40B4-BE49-F238E27FC236}">
                              <a16:creationId xmlns:a16="http://schemas.microsoft.com/office/drawing/2014/main" id="{FBD5EE71-5618-D83C-1360-A5566EEBCAD7}"/>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4" name="Freeform: Shape 173">
                          <a:extLst>
                            <a:ext uri="{FF2B5EF4-FFF2-40B4-BE49-F238E27FC236}">
                              <a16:creationId xmlns:a16="http://schemas.microsoft.com/office/drawing/2014/main" id="{4D74C7D7-CF28-B826-F756-F1F87CF478BB}"/>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5" name="Freeform: Shape 174">
                          <a:extLst>
                            <a:ext uri="{FF2B5EF4-FFF2-40B4-BE49-F238E27FC236}">
                              <a16:creationId xmlns:a16="http://schemas.microsoft.com/office/drawing/2014/main" id="{CAA3B405-9A73-2D48-5CCE-0CEFDC4287E2}"/>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6" name="Freeform: Shape 175">
                          <a:extLst>
                            <a:ext uri="{FF2B5EF4-FFF2-40B4-BE49-F238E27FC236}">
                              <a16:creationId xmlns:a16="http://schemas.microsoft.com/office/drawing/2014/main" id="{2FABB667-D0EE-8294-81D8-B58E8135C241}"/>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7" name="Freeform: Shape 176">
                          <a:extLst>
                            <a:ext uri="{FF2B5EF4-FFF2-40B4-BE49-F238E27FC236}">
                              <a16:creationId xmlns:a16="http://schemas.microsoft.com/office/drawing/2014/main" id="{9E4E0D83-64E2-1D19-000E-CB7F7B2A09C8}"/>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8" name="Freeform: Shape 177">
                          <a:extLst>
                            <a:ext uri="{FF2B5EF4-FFF2-40B4-BE49-F238E27FC236}">
                              <a16:creationId xmlns:a16="http://schemas.microsoft.com/office/drawing/2014/main" id="{58185AD8-4017-875F-9F24-620FE01FD57C}"/>
                            </a:ext>
                          </a:extLst>
                        </xdr:cNvPr>
                        <xdr:cNvSpPr/>
                      </xdr:nvSpPr>
                      <xdr:spPr>
                        <a:xfrm>
                          <a:off x="6789880"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79" name="Freeform: Shape 178">
                          <a:extLst>
                            <a:ext uri="{FF2B5EF4-FFF2-40B4-BE49-F238E27FC236}">
                              <a16:creationId xmlns:a16="http://schemas.microsoft.com/office/drawing/2014/main" id="{30C9B4BA-1232-619E-AEEF-0F59402380C9}"/>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0" name="Freeform: Shape 179">
                          <a:extLst>
                            <a:ext uri="{FF2B5EF4-FFF2-40B4-BE49-F238E27FC236}">
                              <a16:creationId xmlns:a16="http://schemas.microsoft.com/office/drawing/2014/main" id="{43D4BA96-ED1D-C1B2-CE66-5F2CDFD14EA8}"/>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1" name="Freeform: Shape 180">
                          <a:extLst>
                            <a:ext uri="{FF2B5EF4-FFF2-40B4-BE49-F238E27FC236}">
                              <a16:creationId xmlns:a16="http://schemas.microsoft.com/office/drawing/2014/main" id="{6321D493-0354-E3DB-CDA8-C6FDA26BDFB9}"/>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2" name="Freeform: Shape 181">
                          <a:extLst>
                            <a:ext uri="{FF2B5EF4-FFF2-40B4-BE49-F238E27FC236}">
                              <a16:creationId xmlns:a16="http://schemas.microsoft.com/office/drawing/2014/main" id="{2DA30089-DBAD-8A85-A087-CF95A7C6158B}"/>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3" name="Freeform: Shape 182">
                          <a:extLst>
                            <a:ext uri="{FF2B5EF4-FFF2-40B4-BE49-F238E27FC236}">
                              <a16:creationId xmlns:a16="http://schemas.microsoft.com/office/drawing/2014/main" id="{A3F43233-4658-F034-EFC7-6E67DD971EBD}"/>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4" name="Freeform: Shape 183">
                          <a:extLst>
                            <a:ext uri="{FF2B5EF4-FFF2-40B4-BE49-F238E27FC236}">
                              <a16:creationId xmlns:a16="http://schemas.microsoft.com/office/drawing/2014/main" id="{36C99FE0-F707-3986-6199-6ADD9C8E590B}"/>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85" name="Freeform: Shape 184">
                          <a:extLst>
                            <a:ext uri="{FF2B5EF4-FFF2-40B4-BE49-F238E27FC236}">
                              <a16:creationId xmlns:a16="http://schemas.microsoft.com/office/drawing/2014/main" id="{DFDDC915-2FC7-1895-6F8A-F30A31FFD08F}"/>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nvGrpSpPr>
                  <xdr:cNvPr id="190" name="Group 189">
                    <a:extLst>
                      <a:ext uri="{FF2B5EF4-FFF2-40B4-BE49-F238E27FC236}">
                        <a16:creationId xmlns:a16="http://schemas.microsoft.com/office/drawing/2014/main" id="{B203F74C-9CED-0A31-F9DC-0E2FC3B2FDB3}"/>
                      </a:ext>
                    </a:extLst>
                  </xdr:cNvPr>
                  <xdr:cNvGrpSpPr/>
                </xdr:nvGrpSpPr>
                <xdr:grpSpPr>
                  <a:xfrm>
                    <a:off x="10250167" y="4739277"/>
                    <a:ext cx="1142896" cy="479057"/>
                    <a:chOff x="6597158" y="3905794"/>
                    <a:chExt cx="1137805" cy="585061"/>
                  </a:xfrm>
                </xdr:grpSpPr>
                <xdr:grpSp>
                  <xdr:nvGrpSpPr>
                    <xdr:cNvPr id="191" name="Group 190">
                      <a:extLst>
                        <a:ext uri="{FF2B5EF4-FFF2-40B4-BE49-F238E27FC236}">
                          <a16:creationId xmlns:a16="http://schemas.microsoft.com/office/drawing/2014/main" id="{CD5D502F-77D0-D8AF-CD06-EEA9B1AD5B89}"/>
                        </a:ext>
                      </a:extLst>
                    </xdr:cNvPr>
                    <xdr:cNvGrpSpPr/>
                  </xdr:nvGrpSpPr>
                  <xdr:grpSpPr>
                    <a:xfrm>
                      <a:off x="6597158" y="3905794"/>
                      <a:ext cx="1137805" cy="585061"/>
                      <a:chOff x="6551491" y="2905239"/>
                      <a:chExt cx="1147887" cy="523621"/>
                    </a:xfrm>
                  </xdr:grpSpPr>
                  <xdr:sp macro="" textlink="">
                    <xdr:nvSpPr>
                      <xdr:cNvPr id="213" name="Rectangle 212">
                        <a:extLst>
                          <a:ext uri="{FF2B5EF4-FFF2-40B4-BE49-F238E27FC236}">
                            <a16:creationId xmlns:a16="http://schemas.microsoft.com/office/drawing/2014/main" id="{A7E2E954-43D1-A729-B40D-A7EBAF331BE1}"/>
                          </a:ext>
                        </a:extLst>
                      </xdr:cNvPr>
                      <xdr:cNvSpPr/>
                    </xdr:nvSpPr>
                    <xdr:spPr>
                      <a:xfrm>
                        <a:off x="6551491" y="2906766"/>
                        <a:ext cx="1147887" cy="522094"/>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14" name="Group 213">
                        <a:extLst>
                          <a:ext uri="{FF2B5EF4-FFF2-40B4-BE49-F238E27FC236}">
                            <a16:creationId xmlns:a16="http://schemas.microsoft.com/office/drawing/2014/main" id="{3D023F00-4DC3-BAC0-4EEF-2E10C2E233A4}"/>
                          </a:ext>
                        </a:extLst>
                      </xdr:cNvPr>
                      <xdr:cNvGrpSpPr/>
                    </xdr:nvGrpSpPr>
                    <xdr:grpSpPr>
                      <a:xfrm>
                        <a:off x="6868275" y="2905239"/>
                        <a:ext cx="702660" cy="421835"/>
                        <a:chOff x="6905576" y="2847281"/>
                        <a:chExt cx="688822" cy="477264"/>
                      </a:xfrm>
                    </xdr:grpSpPr>
                    <xdr:sp macro="" textlink="'Pivot table'!E74">
                      <xdr:nvSpPr>
                        <xdr:cNvPr id="215" name="TextBox 214">
                          <a:extLst>
                            <a:ext uri="{FF2B5EF4-FFF2-40B4-BE49-F238E27FC236}">
                              <a16:creationId xmlns:a16="http://schemas.microsoft.com/office/drawing/2014/main" id="{409F3A80-1657-8720-9169-B3217C20150A}"/>
                            </a:ext>
                          </a:extLst>
                        </xdr:cNvPr>
                        <xdr:cNvSpPr txBox="1"/>
                      </xdr:nvSpPr>
                      <xdr:spPr>
                        <a:xfrm>
                          <a:off x="6917947" y="2847281"/>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0BB44C-363D-4A6D-B819-C8325C3A0AB3}" type="TxLink">
                            <a:rPr lang="en-US" sz="900" b="0" i="0" u="none" strike="noStrike">
                              <a:solidFill>
                                <a:srgbClr val="FFFFFF"/>
                              </a:solidFill>
                              <a:latin typeface="Franklin Gothic Book"/>
                              <a:ea typeface="Gadugi" panose="020B0502040204020203" pitchFamily="34" charset="0"/>
                            </a:rPr>
                            <a:pPr algn="l"/>
                            <a:t>Egypt</a:t>
                          </a:fld>
                          <a:endParaRPr lang="en-NG" sz="1050">
                            <a:solidFill>
                              <a:schemeClr val="bg1"/>
                            </a:solidFill>
                            <a:latin typeface="Franklin Gothic Medium" panose="020B0603020102020204" pitchFamily="34" charset="0"/>
                            <a:ea typeface="Gadugi" panose="020B0502040204020203" pitchFamily="34" charset="0"/>
                          </a:endParaRPr>
                        </a:p>
                      </xdr:txBody>
                    </xdr:sp>
                    <xdr:sp macro="" textlink="'Pivot table'!G74">
                      <xdr:nvSpPr>
                        <xdr:cNvPr id="216" name="TextBox 215">
                          <a:extLst>
                            <a:ext uri="{FF2B5EF4-FFF2-40B4-BE49-F238E27FC236}">
                              <a16:creationId xmlns:a16="http://schemas.microsoft.com/office/drawing/2014/main" id="{6E92F744-189A-CC7A-256A-58420CEF6BF4}"/>
                            </a:ext>
                          </a:extLst>
                        </xdr:cNvPr>
                        <xdr:cNvSpPr txBox="1"/>
                      </xdr:nvSpPr>
                      <xdr:spPr>
                        <a:xfrm>
                          <a:off x="6905576" y="3047937"/>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D5C6349-BB28-456F-9556-6CEB28FE5881}" type="TxLink">
                            <a:rPr lang="en-US" sz="900" b="0" i="0" u="none" strike="noStrike">
                              <a:solidFill>
                                <a:srgbClr val="FFFFFF"/>
                              </a:solidFill>
                              <a:latin typeface="Franklin Gothic Book"/>
                              <a:ea typeface="Gadugi" panose="020B0502040204020203" pitchFamily="34" charset="0"/>
                            </a:rPr>
                            <a:pPr algn="l"/>
                            <a:t> 190,380 </a:t>
                          </a:fld>
                          <a:endParaRPr lang="en-NG" sz="105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192" name="Group 191">
                      <a:extLst>
                        <a:ext uri="{FF2B5EF4-FFF2-40B4-BE49-F238E27FC236}">
                          <a16:creationId xmlns:a16="http://schemas.microsoft.com/office/drawing/2014/main" id="{0E7D2CC1-ABF4-8FAA-1CA7-DF1162C30AB7}"/>
                        </a:ext>
                      </a:extLst>
                    </xdr:cNvPr>
                    <xdr:cNvGrpSpPr/>
                  </xdr:nvGrpSpPr>
                  <xdr:grpSpPr>
                    <a:xfrm>
                      <a:off x="6682692" y="4001092"/>
                      <a:ext cx="230410" cy="233571"/>
                      <a:chOff x="6682692" y="4001092"/>
                      <a:chExt cx="230410" cy="233571"/>
                    </a:xfrm>
                  </xdr:grpSpPr>
                  <xdr:sp macro="" textlink="">
                    <xdr:nvSpPr>
                      <xdr:cNvPr id="193" name="Rectangle: Rounded Corners 192">
                        <a:extLst>
                          <a:ext uri="{FF2B5EF4-FFF2-40B4-BE49-F238E27FC236}">
                            <a16:creationId xmlns:a16="http://schemas.microsoft.com/office/drawing/2014/main" id="{A5A24302-8F62-038A-CD40-497B01C9B792}"/>
                          </a:ext>
                        </a:extLst>
                      </xdr:cNvPr>
                      <xdr:cNvSpPr/>
                    </xdr:nvSpPr>
                    <xdr:spPr>
                      <a:xfrm>
                        <a:off x="6682692" y="4001092"/>
                        <a:ext cx="230410" cy="233571"/>
                      </a:xfrm>
                      <a:prstGeom prst="round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94" name="Graphic 113" descr="Building outline">
                        <a:extLst>
                          <a:ext uri="{FF2B5EF4-FFF2-40B4-BE49-F238E27FC236}">
                            <a16:creationId xmlns:a16="http://schemas.microsoft.com/office/drawing/2014/main" id="{E5651132-1F5B-A37E-2B51-9E4F01B05906}"/>
                          </a:ext>
                        </a:extLst>
                      </xdr:cNvPr>
                      <xdr:cNvGrpSpPr/>
                    </xdr:nvGrpSpPr>
                    <xdr:grpSpPr>
                      <a:xfrm>
                        <a:off x="6717823" y="4007367"/>
                        <a:ext cx="155199" cy="208555"/>
                        <a:chOff x="6717823" y="4007367"/>
                        <a:chExt cx="155199" cy="208555"/>
                      </a:xfrm>
                      <a:solidFill>
                        <a:srgbClr val="000000"/>
                      </a:solidFill>
                    </xdr:grpSpPr>
                    <xdr:sp macro="" textlink="">
                      <xdr:nvSpPr>
                        <xdr:cNvPr id="195" name="Freeform: Shape 194">
                          <a:extLst>
                            <a:ext uri="{FF2B5EF4-FFF2-40B4-BE49-F238E27FC236}">
                              <a16:creationId xmlns:a16="http://schemas.microsoft.com/office/drawing/2014/main" id="{09EBE430-63F6-635F-9943-BBB27A451CA1}"/>
                            </a:ext>
                          </a:extLst>
                        </xdr:cNvPr>
                        <xdr:cNvSpPr/>
                      </xdr:nvSpPr>
                      <xdr:spPr>
                        <a:xfrm>
                          <a:off x="6717823" y="4007367"/>
                          <a:ext cx="155199" cy="208555"/>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196" name="Freeform: Shape 195">
                          <a:extLst>
                            <a:ext uri="{FF2B5EF4-FFF2-40B4-BE49-F238E27FC236}">
                              <a16:creationId xmlns:a16="http://schemas.microsoft.com/office/drawing/2014/main" id="{FBB32974-DB0E-9C60-6DA8-22B7AE4A3542}"/>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97" name="Freeform: Shape 196">
                          <a:extLst>
                            <a:ext uri="{FF2B5EF4-FFF2-40B4-BE49-F238E27FC236}">
                              <a16:creationId xmlns:a16="http://schemas.microsoft.com/office/drawing/2014/main" id="{19A31FDD-4D9F-1B5B-ADD1-86CD9FB231E3}"/>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98" name="Freeform: Shape 197">
                          <a:extLst>
                            <a:ext uri="{FF2B5EF4-FFF2-40B4-BE49-F238E27FC236}">
                              <a16:creationId xmlns:a16="http://schemas.microsoft.com/office/drawing/2014/main" id="{BB4F5037-514A-2091-6CF2-454B81A7F026}"/>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199" name="Freeform: Shape 198">
                          <a:extLst>
                            <a:ext uri="{FF2B5EF4-FFF2-40B4-BE49-F238E27FC236}">
                              <a16:creationId xmlns:a16="http://schemas.microsoft.com/office/drawing/2014/main" id="{6042760F-6C77-E6CF-1991-3F46DC47118C}"/>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0" name="Freeform: Shape 199">
                          <a:extLst>
                            <a:ext uri="{FF2B5EF4-FFF2-40B4-BE49-F238E27FC236}">
                              <a16:creationId xmlns:a16="http://schemas.microsoft.com/office/drawing/2014/main" id="{1CBF695B-7484-3F05-44B3-250E9644C513}"/>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1" name="Freeform: Shape 200">
                          <a:extLst>
                            <a:ext uri="{FF2B5EF4-FFF2-40B4-BE49-F238E27FC236}">
                              <a16:creationId xmlns:a16="http://schemas.microsoft.com/office/drawing/2014/main" id="{60B67AEE-48B7-4D13-CE4F-F4611DB6CA26}"/>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2" name="Freeform: Shape 201">
                          <a:extLst>
                            <a:ext uri="{FF2B5EF4-FFF2-40B4-BE49-F238E27FC236}">
                              <a16:creationId xmlns:a16="http://schemas.microsoft.com/office/drawing/2014/main" id="{A20C5611-0950-BA6D-43BC-1828385A428B}"/>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3" name="Freeform: Shape 202">
                          <a:extLst>
                            <a:ext uri="{FF2B5EF4-FFF2-40B4-BE49-F238E27FC236}">
                              <a16:creationId xmlns:a16="http://schemas.microsoft.com/office/drawing/2014/main" id="{768E7688-24B8-E2FB-C4B8-B609E5AAE6E6}"/>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4" name="Freeform: Shape 203">
                          <a:extLst>
                            <a:ext uri="{FF2B5EF4-FFF2-40B4-BE49-F238E27FC236}">
                              <a16:creationId xmlns:a16="http://schemas.microsoft.com/office/drawing/2014/main" id="{E8CA369A-419A-0933-C283-53F3842665EF}"/>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5" name="Freeform: Shape 204">
                          <a:extLst>
                            <a:ext uri="{FF2B5EF4-FFF2-40B4-BE49-F238E27FC236}">
                              <a16:creationId xmlns:a16="http://schemas.microsoft.com/office/drawing/2014/main" id="{8F8E14B3-BF19-3712-B052-0D23D5A3850B}"/>
                            </a:ext>
                          </a:extLst>
                        </xdr:cNvPr>
                        <xdr:cNvSpPr/>
                      </xdr:nvSpPr>
                      <xdr:spPr>
                        <a:xfrm>
                          <a:off x="6789880"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6" name="Freeform: Shape 205">
                          <a:extLst>
                            <a:ext uri="{FF2B5EF4-FFF2-40B4-BE49-F238E27FC236}">
                              <a16:creationId xmlns:a16="http://schemas.microsoft.com/office/drawing/2014/main" id="{F331A124-B64F-83CE-4E9F-5740305E00D8}"/>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7" name="Freeform: Shape 206">
                          <a:extLst>
                            <a:ext uri="{FF2B5EF4-FFF2-40B4-BE49-F238E27FC236}">
                              <a16:creationId xmlns:a16="http://schemas.microsoft.com/office/drawing/2014/main" id="{10E97C4E-6FBE-460C-2F13-C33D930F3612}"/>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8" name="Freeform: Shape 207">
                          <a:extLst>
                            <a:ext uri="{FF2B5EF4-FFF2-40B4-BE49-F238E27FC236}">
                              <a16:creationId xmlns:a16="http://schemas.microsoft.com/office/drawing/2014/main" id="{815A310C-A1EF-A78B-65F9-316AB5BBF2A5}"/>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09" name="Freeform: Shape 208">
                          <a:extLst>
                            <a:ext uri="{FF2B5EF4-FFF2-40B4-BE49-F238E27FC236}">
                              <a16:creationId xmlns:a16="http://schemas.microsoft.com/office/drawing/2014/main" id="{BE27D9EA-8200-C067-ABB3-7E15CA13CDB1}"/>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10" name="Freeform: Shape 209">
                          <a:extLst>
                            <a:ext uri="{FF2B5EF4-FFF2-40B4-BE49-F238E27FC236}">
                              <a16:creationId xmlns:a16="http://schemas.microsoft.com/office/drawing/2014/main" id="{AE243630-C552-5962-8A0F-9337641A325B}"/>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11" name="Freeform: Shape 210">
                          <a:extLst>
                            <a:ext uri="{FF2B5EF4-FFF2-40B4-BE49-F238E27FC236}">
                              <a16:creationId xmlns:a16="http://schemas.microsoft.com/office/drawing/2014/main" id="{82F308C1-625D-AAAF-8B93-54669E536DEB}"/>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12" name="Freeform: Shape 211">
                          <a:extLst>
                            <a:ext uri="{FF2B5EF4-FFF2-40B4-BE49-F238E27FC236}">
                              <a16:creationId xmlns:a16="http://schemas.microsoft.com/office/drawing/2014/main" id="{111EEE04-090B-C482-A328-36CCCCF946AA}"/>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nvGrpSpPr>
                  <xdr:cNvPr id="217" name="Group 216">
                    <a:extLst>
                      <a:ext uri="{FF2B5EF4-FFF2-40B4-BE49-F238E27FC236}">
                        <a16:creationId xmlns:a16="http://schemas.microsoft.com/office/drawing/2014/main" id="{0D04573C-E5C6-D7C1-2769-A26D58BCE989}"/>
                      </a:ext>
                    </a:extLst>
                  </xdr:cNvPr>
                  <xdr:cNvGrpSpPr/>
                </xdr:nvGrpSpPr>
                <xdr:grpSpPr>
                  <a:xfrm>
                    <a:off x="13822810" y="2318579"/>
                    <a:ext cx="1051115" cy="414802"/>
                    <a:chOff x="6573022" y="3905799"/>
                    <a:chExt cx="1047130" cy="506590"/>
                  </a:xfrm>
                </xdr:grpSpPr>
                <xdr:grpSp>
                  <xdr:nvGrpSpPr>
                    <xdr:cNvPr id="218" name="Group 217">
                      <a:extLst>
                        <a:ext uri="{FF2B5EF4-FFF2-40B4-BE49-F238E27FC236}">
                          <a16:creationId xmlns:a16="http://schemas.microsoft.com/office/drawing/2014/main" id="{0B48C6BD-CBB9-654C-70DC-8E1B30D2FC8F}"/>
                        </a:ext>
                      </a:extLst>
                    </xdr:cNvPr>
                    <xdr:cNvGrpSpPr/>
                  </xdr:nvGrpSpPr>
                  <xdr:grpSpPr>
                    <a:xfrm>
                      <a:off x="6573022" y="3905799"/>
                      <a:ext cx="1047130" cy="506590"/>
                      <a:chOff x="6527144" y="2905239"/>
                      <a:chExt cx="1056409" cy="453390"/>
                    </a:xfrm>
                  </xdr:grpSpPr>
                  <xdr:sp macro="" textlink="">
                    <xdr:nvSpPr>
                      <xdr:cNvPr id="240" name="Rectangle 239">
                        <a:extLst>
                          <a:ext uri="{FF2B5EF4-FFF2-40B4-BE49-F238E27FC236}">
                            <a16:creationId xmlns:a16="http://schemas.microsoft.com/office/drawing/2014/main" id="{68259ABE-45C3-E058-A27A-7C9E398ABAB1}"/>
                          </a:ext>
                        </a:extLst>
                      </xdr:cNvPr>
                      <xdr:cNvSpPr/>
                    </xdr:nvSpPr>
                    <xdr:spPr>
                      <a:xfrm>
                        <a:off x="6527144" y="2906769"/>
                        <a:ext cx="1056409" cy="451860"/>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41" name="Group 240">
                        <a:extLst>
                          <a:ext uri="{FF2B5EF4-FFF2-40B4-BE49-F238E27FC236}">
                            <a16:creationId xmlns:a16="http://schemas.microsoft.com/office/drawing/2014/main" id="{345C8941-5DC9-7978-DC53-7E9510730441}"/>
                          </a:ext>
                        </a:extLst>
                      </xdr:cNvPr>
                      <xdr:cNvGrpSpPr/>
                    </xdr:nvGrpSpPr>
                    <xdr:grpSpPr>
                      <a:xfrm>
                        <a:off x="6868275" y="2905239"/>
                        <a:ext cx="702660" cy="421835"/>
                        <a:chOff x="6905576" y="2847281"/>
                        <a:chExt cx="688822" cy="477264"/>
                      </a:xfrm>
                    </xdr:grpSpPr>
                    <xdr:sp macro="" textlink="'Pivot table'!E75">
                      <xdr:nvSpPr>
                        <xdr:cNvPr id="242" name="TextBox 241">
                          <a:extLst>
                            <a:ext uri="{FF2B5EF4-FFF2-40B4-BE49-F238E27FC236}">
                              <a16:creationId xmlns:a16="http://schemas.microsoft.com/office/drawing/2014/main" id="{23A4866E-0819-D565-3BFE-5C1EF8D17DD7}"/>
                            </a:ext>
                          </a:extLst>
                        </xdr:cNvPr>
                        <xdr:cNvSpPr txBox="1"/>
                      </xdr:nvSpPr>
                      <xdr:spPr>
                        <a:xfrm>
                          <a:off x="6917947" y="2847281"/>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11601B1-DB24-48C0-9032-CF959741EF8D}" type="TxLink">
                            <a:rPr lang="en-US" sz="900" b="0" i="0" u="none" strike="noStrike">
                              <a:solidFill>
                                <a:srgbClr val="FFFFFF"/>
                              </a:solidFill>
                              <a:latin typeface="Franklin Gothic Book"/>
                              <a:ea typeface="Gadugi" panose="020B0502040204020203" pitchFamily="34" charset="0"/>
                            </a:rPr>
                            <a:pPr algn="l"/>
                            <a:t>Russia</a:t>
                          </a:fld>
                          <a:endParaRPr lang="en-NG" sz="1050">
                            <a:solidFill>
                              <a:schemeClr val="bg1"/>
                            </a:solidFill>
                            <a:latin typeface="Franklin Gothic Medium" panose="020B0603020102020204" pitchFamily="34" charset="0"/>
                            <a:ea typeface="Gadugi" panose="020B0502040204020203" pitchFamily="34" charset="0"/>
                          </a:endParaRPr>
                        </a:p>
                      </xdr:txBody>
                    </xdr:sp>
                    <xdr:sp macro="" textlink="'Pivot table'!G75">
                      <xdr:nvSpPr>
                        <xdr:cNvPr id="243" name="TextBox 242">
                          <a:extLst>
                            <a:ext uri="{FF2B5EF4-FFF2-40B4-BE49-F238E27FC236}">
                              <a16:creationId xmlns:a16="http://schemas.microsoft.com/office/drawing/2014/main" id="{490EC78D-A503-DCDC-C6E5-8D54E95F5E26}"/>
                            </a:ext>
                          </a:extLst>
                        </xdr:cNvPr>
                        <xdr:cNvSpPr txBox="1"/>
                      </xdr:nvSpPr>
                      <xdr:spPr>
                        <a:xfrm>
                          <a:off x="6905576" y="3047937"/>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097D623-6A1F-4611-8509-5235D413B2F5}" type="TxLink">
                            <a:rPr lang="en-US" sz="900" b="0" i="0" u="none" strike="noStrike">
                              <a:solidFill>
                                <a:srgbClr val="FFFFFF"/>
                              </a:solidFill>
                              <a:latin typeface="Franklin Gothic Book"/>
                              <a:ea typeface="Gadugi" panose="020B0502040204020203" pitchFamily="34" charset="0"/>
                            </a:rPr>
                            <a:pPr algn="l"/>
                            <a:t> 112,620 </a:t>
                          </a:fld>
                          <a:endParaRPr lang="en-NG" sz="105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219" name="Group 218">
                      <a:extLst>
                        <a:ext uri="{FF2B5EF4-FFF2-40B4-BE49-F238E27FC236}">
                          <a16:creationId xmlns:a16="http://schemas.microsoft.com/office/drawing/2014/main" id="{A4BEACE3-087A-759F-44C5-505D78DCD8FD}"/>
                        </a:ext>
                      </a:extLst>
                    </xdr:cNvPr>
                    <xdr:cNvGrpSpPr/>
                  </xdr:nvGrpSpPr>
                  <xdr:grpSpPr>
                    <a:xfrm>
                      <a:off x="6682692" y="4001092"/>
                      <a:ext cx="230410" cy="233571"/>
                      <a:chOff x="6682692" y="4001092"/>
                      <a:chExt cx="230410" cy="233571"/>
                    </a:xfrm>
                  </xdr:grpSpPr>
                  <xdr:sp macro="" textlink="">
                    <xdr:nvSpPr>
                      <xdr:cNvPr id="220" name="Rectangle: Rounded Corners 219">
                        <a:extLst>
                          <a:ext uri="{FF2B5EF4-FFF2-40B4-BE49-F238E27FC236}">
                            <a16:creationId xmlns:a16="http://schemas.microsoft.com/office/drawing/2014/main" id="{0A441A29-5E7B-3189-5F2D-4F27F27BC9CD}"/>
                          </a:ext>
                        </a:extLst>
                      </xdr:cNvPr>
                      <xdr:cNvSpPr/>
                    </xdr:nvSpPr>
                    <xdr:spPr>
                      <a:xfrm>
                        <a:off x="6682692" y="4001092"/>
                        <a:ext cx="230410" cy="233571"/>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21" name="Graphic 113" descr="Building outline">
                        <a:extLst>
                          <a:ext uri="{FF2B5EF4-FFF2-40B4-BE49-F238E27FC236}">
                            <a16:creationId xmlns:a16="http://schemas.microsoft.com/office/drawing/2014/main" id="{A3B00732-D666-7D4A-C7C0-002CFFAE9ED3}"/>
                          </a:ext>
                        </a:extLst>
                      </xdr:cNvPr>
                      <xdr:cNvGrpSpPr/>
                    </xdr:nvGrpSpPr>
                    <xdr:grpSpPr>
                      <a:xfrm>
                        <a:off x="6717823" y="4007367"/>
                        <a:ext cx="155199" cy="208555"/>
                        <a:chOff x="6717823" y="4007367"/>
                        <a:chExt cx="155199" cy="208555"/>
                      </a:xfrm>
                      <a:solidFill>
                        <a:srgbClr val="000000"/>
                      </a:solidFill>
                    </xdr:grpSpPr>
                    <xdr:sp macro="" textlink="">
                      <xdr:nvSpPr>
                        <xdr:cNvPr id="222" name="Freeform: Shape 221">
                          <a:extLst>
                            <a:ext uri="{FF2B5EF4-FFF2-40B4-BE49-F238E27FC236}">
                              <a16:creationId xmlns:a16="http://schemas.microsoft.com/office/drawing/2014/main" id="{AC2C3FA6-6B3B-E1F9-D740-39E92BABECEA}"/>
                            </a:ext>
                          </a:extLst>
                        </xdr:cNvPr>
                        <xdr:cNvSpPr/>
                      </xdr:nvSpPr>
                      <xdr:spPr>
                        <a:xfrm>
                          <a:off x="6717823" y="4007367"/>
                          <a:ext cx="155199" cy="208555"/>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223" name="Freeform: Shape 222">
                          <a:extLst>
                            <a:ext uri="{FF2B5EF4-FFF2-40B4-BE49-F238E27FC236}">
                              <a16:creationId xmlns:a16="http://schemas.microsoft.com/office/drawing/2014/main" id="{8E854BB1-57A4-B8B8-4265-5BF5A0D62269}"/>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4" name="Freeform: Shape 223">
                          <a:extLst>
                            <a:ext uri="{FF2B5EF4-FFF2-40B4-BE49-F238E27FC236}">
                              <a16:creationId xmlns:a16="http://schemas.microsoft.com/office/drawing/2014/main" id="{C42E9EA5-57DC-3B4F-572F-7D989EF350DA}"/>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5" name="Freeform: Shape 224">
                          <a:extLst>
                            <a:ext uri="{FF2B5EF4-FFF2-40B4-BE49-F238E27FC236}">
                              <a16:creationId xmlns:a16="http://schemas.microsoft.com/office/drawing/2014/main" id="{FF1FF594-35FD-6FEE-54F9-AE10DBBFAEBC}"/>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6" name="Freeform: Shape 225">
                          <a:extLst>
                            <a:ext uri="{FF2B5EF4-FFF2-40B4-BE49-F238E27FC236}">
                              <a16:creationId xmlns:a16="http://schemas.microsoft.com/office/drawing/2014/main" id="{29C8A53E-6C6E-E480-F6D0-EDF414A00624}"/>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7" name="Freeform: Shape 226">
                          <a:extLst>
                            <a:ext uri="{FF2B5EF4-FFF2-40B4-BE49-F238E27FC236}">
                              <a16:creationId xmlns:a16="http://schemas.microsoft.com/office/drawing/2014/main" id="{8233B11F-3D4F-436C-8430-9F542B05EAF0}"/>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8" name="Freeform: Shape 227">
                          <a:extLst>
                            <a:ext uri="{FF2B5EF4-FFF2-40B4-BE49-F238E27FC236}">
                              <a16:creationId xmlns:a16="http://schemas.microsoft.com/office/drawing/2014/main" id="{3E1FF593-B191-C6A7-E923-10FD9068A0E8}"/>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29" name="Freeform: Shape 228">
                          <a:extLst>
                            <a:ext uri="{FF2B5EF4-FFF2-40B4-BE49-F238E27FC236}">
                              <a16:creationId xmlns:a16="http://schemas.microsoft.com/office/drawing/2014/main" id="{06A649AF-4A46-B4A1-13F1-01EAE39C4190}"/>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0" name="Freeform: Shape 229">
                          <a:extLst>
                            <a:ext uri="{FF2B5EF4-FFF2-40B4-BE49-F238E27FC236}">
                              <a16:creationId xmlns:a16="http://schemas.microsoft.com/office/drawing/2014/main" id="{21B8E233-D488-D06A-BA18-16672250E984}"/>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1" name="Freeform: Shape 230">
                          <a:extLst>
                            <a:ext uri="{FF2B5EF4-FFF2-40B4-BE49-F238E27FC236}">
                              <a16:creationId xmlns:a16="http://schemas.microsoft.com/office/drawing/2014/main" id="{7EAC511B-8971-F99E-CC56-3C240AC5FE09}"/>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2" name="Freeform: Shape 231">
                          <a:extLst>
                            <a:ext uri="{FF2B5EF4-FFF2-40B4-BE49-F238E27FC236}">
                              <a16:creationId xmlns:a16="http://schemas.microsoft.com/office/drawing/2014/main" id="{6197C3A3-E6B7-165C-1284-07AE8816C6BA}"/>
                            </a:ext>
                          </a:extLst>
                        </xdr:cNvPr>
                        <xdr:cNvSpPr/>
                      </xdr:nvSpPr>
                      <xdr:spPr>
                        <a:xfrm>
                          <a:off x="6789880"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3" name="Freeform: Shape 232">
                          <a:extLst>
                            <a:ext uri="{FF2B5EF4-FFF2-40B4-BE49-F238E27FC236}">
                              <a16:creationId xmlns:a16="http://schemas.microsoft.com/office/drawing/2014/main" id="{A4AF3E67-3462-539E-6CF6-2F7654580A63}"/>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4" name="Freeform: Shape 233">
                          <a:extLst>
                            <a:ext uri="{FF2B5EF4-FFF2-40B4-BE49-F238E27FC236}">
                              <a16:creationId xmlns:a16="http://schemas.microsoft.com/office/drawing/2014/main" id="{C2370507-47F6-8F61-88F0-335888F147E9}"/>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5" name="Freeform: Shape 234">
                          <a:extLst>
                            <a:ext uri="{FF2B5EF4-FFF2-40B4-BE49-F238E27FC236}">
                              <a16:creationId xmlns:a16="http://schemas.microsoft.com/office/drawing/2014/main" id="{73B9EA8E-E4BA-B552-E911-905A905E7D9E}"/>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6" name="Freeform: Shape 235">
                          <a:extLst>
                            <a:ext uri="{FF2B5EF4-FFF2-40B4-BE49-F238E27FC236}">
                              <a16:creationId xmlns:a16="http://schemas.microsoft.com/office/drawing/2014/main" id="{4A733B01-0D9E-5F3B-87CF-A2D4939BDB1F}"/>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7" name="Freeform: Shape 236">
                          <a:extLst>
                            <a:ext uri="{FF2B5EF4-FFF2-40B4-BE49-F238E27FC236}">
                              <a16:creationId xmlns:a16="http://schemas.microsoft.com/office/drawing/2014/main" id="{03804EAA-0F17-310C-5EC7-050AA7E22AAA}"/>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8" name="Freeform: Shape 237">
                          <a:extLst>
                            <a:ext uri="{FF2B5EF4-FFF2-40B4-BE49-F238E27FC236}">
                              <a16:creationId xmlns:a16="http://schemas.microsoft.com/office/drawing/2014/main" id="{ECD75B4B-24B4-F17A-2835-5513DA1C2C07}"/>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39" name="Freeform: Shape 238">
                          <a:extLst>
                            <a:ext uri="{FF2B5EF4-FFF2-40B4-BE49-F238E27FC236}">
                              <a16:creationId xmlns:a16="http://schemas.microsoft.com/office/drawing/2014/main" id="{5DB96B7E-92CA-DE36-BB36-23F0541FA6FF}"/>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nvGrpSpPr>
                  <xdr:cNvPr id="244" name="Group 243">
                    <a:extLst>
                      <a:ext uri="{FF2B5EF4-FFF2-40B4-BE49-F238E27FC236}">
                        <a16:creationId xmlns:a16="http://schemas.microsoft.com/office/drawing/2014/main" id="{31A60CEE-29B7-4F6F-1A36-0858A7CF16D8}"/>
                      </a:ext>
                    </a:extLst>
                  </xdr:cNvPr>
                  <xdr:cNvGrpSpPr/>
                </xdr:nvGrpSpPr>
                <xdr:grpSpPr>
                  <a:xfrm>
                    <a:off x="7338832" y="3805255"/>
                    <a:ext cx="990184" cy="503835"/>
                    <a:chOff x="6635894" y="3965591"/>
                    <a:chExt cx="1002202" cy="361083"/>
                  </a:xfrm>
                </xdr:grpSpPr>
                <xdr:grpSp>
                  <xdr:nvGrpSpPr>
                    <xdr:cNvPr id="245" name="Group 244">
                      <a:extLst>
                        <a:ext uri="{FF2B5EF4-FFF2-40B4-BE49-F238E27FC236}">
                          <a16:creationId xmlns:a16="http://schemas.microsoft.com/office/drawing/2014/main" id="{0C1F46D0-75BC-05FA-2BCE-D25D10794CCD}"/>
                        </a:ext>
                      </a:extLst>
                    </xdr:cNvPr>
                    <xdr:cNvGrpSpPr/>
                  </xdr:nvGrpSpPr>
                  <xdr:grpSpPr>
                    <a:xfrm>
                      <a:off x="6635894" y="3965591"/>
                      <a:ext cx="1002202" cy="361083"/>
                      <a:chOff x="6590574" y="2958756"/>
                      <a:chExt cx="1011083" cy="323164"/>
                    </a:xfrm>
                  </xdr:grpSpPr>
                  <xdr:sp macro="" textlink="">
                    <xdr:nvSpPr>
                      <xdr:cNvPr id="267" name="Rectangle 266">
                        <a:extLst>
                          <a:ext uri="{FF2B5EF4-FFF2-40B4-BE49-F238E27FC236}">
                            <a16:creationId xmlns:a16="http://schemas.microsoft.com/office/drawing/2014/main" id="{170DF340-03C5-C768-C9C5-D4A45D1FFD37}"/>
                          </a:ext>
                        </a:extLst>
                      </xdr:cNvPr>
                      <xdr:cNvSpPr/>
                    </xdr:nvSpPr>
                    <xdr:spPr>
                      <a:xfrm>
                        <a:off x="6590574" y="2985047"/>
                        <a:ext cx="965013" cy="232293"/>
                      </a:xfrm>
                      <a:prstGeom prst="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68" name="Group 267">
                        <a:extLst>
                          <a:ext uri="{FF2B5EF4-FFF2-40B4-BE49-F238E27FC236}">
                            <a16:creationId xmlns:a16="http://schemas.microsoft.com/office/drawing/2014/main" id="{0AE1CC4D-A885-55BE-DDB9-73908CF50D44}"/>
                          </a:ext>
                        </a:extLst>
                      </xdr:cNvPr>
                      <xdr:cNvGrpSpPr/>
                    </xdr:nvGrpSpPr>
                    <xdr:grpSpPr>
                      <a:xfrm>
                        <a:off x="6815580" y="2958756"/>
                        <a:ext cx="786077" cy="323164"/>
                        <a:chOff x="6853917" y="2907825"/>
                        <a:chExt cx="770596" cy="365627"/>
                      </a:xfrm>
                    </xdr:grpSpPr>
                    <xdr:sp macro="" textlink="'Pivot table'!E77">
                      <xdr:nvSpPr>
                        <xdr:cNvPr id="269" name="TextBox 268">
                          <a:extLst>
                            <a:ext uri="{FF2B5EF4-FFF2-40B4-BE49-F238E27FC236}">
                              <a16:creationId xmlns:a16="http://schemas.microsoft.com/office/drawing/2014/main" id="{2D751359-0FC1-64CE-B1B4-7C1A60E6AABB}"/>
                            </a:ext>
                          </a:extLst>
                        </xdr:cNvPr>
                        <xdr:cNvSpPr txBox="1"/>
                      </xdr:nvSpPr>
                      <xdr:spPr>
                        <a:xfrm>
                          <a:off x="6948062" y="2907825"/>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C32DFB1-1F80-4A64-9975-D75F2951ACF7}" type="TxLink">
                            <a:rPr lang="en-US" sz="900" b="0" i="0" u="none" strike="noStrike">
                              <a:solidFill>
                                <a:srgbClr val="FFFFFF"/>
                              </a:solidFill>
                              <a:latin typeface="Franklin Gothic Book"/>
                              <a:ea typeface="Gadugi" panose="020B0502040204020203" pitchFamily="34" charset="0"/>
                            </a:rPr>
                            <a:pPr algn="l"/>
                            <a:t>USA</a:t>
                          </a:fld>
                          <a:endParaRPr lang="en-NG" sz="1050">
                            <a:solidFill>
                              <a:schemeClr val="bg1"/>
                            </a:solidFill>
                            <a:latin typeface="Franklin Gothic Medium" panose="020B0603020102020204" pitchFamily="34" charset="0"/>
                            <a:ea typeface="Gadugi" panose="020B0502040204020203" pitchFamily="34" charset="0"/>
                          </a:endParaRPr>
                        </a:p>
                      </xdr:txBody>
                    </xdr:sp>
                    <xdr:sp macro="" textlink="'Pivot table'!G77">
                      <xdr:nvSpPr>
                        <xdr:cNvPr id="270" name="TextBox 269">
                          <a:extLst>
                            <a:ext uri="{FF2B5EF4-FFF2-40B4-BE49-F238E27FC236}">
                              <a16:creationId xmlns:a16="http://schemas.microsoft.com/office/drawing/2014/main" id="{E6B7154E-519D-1BB7-F2C7-9DE341EB2D81}"/>
                            </a:ext>
                          </a:extLst>
                        </xdr:cNvPr>
                        <xdr:cNvSpPr txBox="1"/>
                      </xdr:nvSpPr>
                      <xdr:spPr>
                        <a:xfrm>
                          <a:off x="6853917" y="2996844"/>
                          <a:ext cx="676451" cy="27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B365BF-3D63-49CC-8FEA-9B982856A413}" type="TxLink">
                            <a:rPr lang="en-US" sz="900" b="0" i="0" u="none" strike="noStrike">
                              <a:solidFill>
                                <a:srgbClr val="FFFFFF"/>
                              </a:solidFill>
                              <a:latin typeface="Franklin Gothic Book"/>
                              <a:ea typeface="Gadugi" panose="020B0502040204020203" pitchFamily="34" charset="0"/>
                            </a:rPr>
                            <a:pPr algn="l"/>
                            <a:t> 109,940 </a:t>
                          </a:fld>
                          <a:endParaRPr lang="en-NG" sz="1050">
                            <a:solidFill>
                              <a:schemeClr val="bg1"/>
                            </a:solidFill>
                            <a:latin typeface="Franklin Gothic Medium" panose="020B0603020102020204" pitchFamily="34" charset="0"/>
                            <a:ea typeface="Gadugi" panose="020B0502040204020203" pitchFamily="34" charset="0"/>
                          </a:endParaRPr>
                        </a:p>
                      </xdr:txBody>
                    </xdr:sp>
                  </xdr:grpSp>
                </xdr:grpSp>
                <xdr:grpSp>
                  <xdr:nvGrpSpPr>
                    <xdr:cNvPr id="246" name="Group 245">
                      <a:extLst>
                        <a:ext uri="{FF2B5EF4-FFF2-40B4-BE49-F238E27FC236}">
                          <a16:creationId xmlns:a16="http://schemas.microsoft.com/office/drawing/2014/main" id="{B848AE15-CD13-C953-BE16-BF2F7F1092D6}"/>
                        </a:ext>
                      </a:extLst>
                    </xdr:cNvPr>
                    <xdr:cNvGrpSpPr/>
                  </xdr:nvGrpSpPr>
                  <xdr:grpSpPr>
                    <a:xfrm>
                      <a:off x="6682691" y="4001092"/>
                      <a:ext cx="231546" cy="196169"/>
                      <a:chOff x="6682691" y="4001092"/>
                      <a:chExt cx="231546" cy="196169"/>
                    </a:xfrm>
                  </xdr:grpSpPr>
                  <xdr:sp macro="" textlink="">
                    <xdr:nvSpPr>
                      <xdr:cNvPr id="247" name="Rectangle: Rounded Corners 246">
                        <a:extLst>
                          <a:ext uri="{FF2B5EF4-FFF2-40B4-BE49-F238E27FC236}">
                            <a16:creationId xmlns:a16="http://schemas.microsoft.com/office/drawing/2014/main" id="{D618FE76-A1B8-DF20-A5DB-E9F22321CADA}"/>
                          </a:ext>
                        </a:extLst>
                      </xdr:cNvPr>
                      <xdr:cNvSpPr/>
                    </xdr:nvSpPr>
                    <xdr:spPr>
                      <a:xfrm>
                        <a:off x="6682691" y="4001092"/>
                        <a:ext cx="231546" cy="154372"/>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48" name="Graphic 113" descr="Building outline">
                        <a:extLst>
                          <a:ext uri="{FF2B5EF4-FFF2-40B4-BE49-F238E27FC236}">
                            <a16:creationId xmlns:a16="http://schemas.microsoft.com/office/drawing/2014/main" id="{F6BEE960-BEB8-F15C-C4C0-E930E39012AB}"/>
                          </a:ext>
                        </a:extLst>
                      </xdr:cNvPr>
                      <xdr:cNvGrpSpPr/>
                    </xdr:nvGrpSpPr>
                    <xdr:grpSpPr>
                      <a:xfrm>
                        <a:off x="6717823" y="4007368"/>
                        <a:ext cx="153122" cy="189893"/>
                        <a:chOff x="6717823" y="4007368"/>
                        <a:chExt cx="153122" cy="189893"/>
                      </a:xfrm>
                      <a:solidFill>
                        <a:srgbClr val="000000"/>
                      </a:solidFill>
                    </xdr:grpSpPr>
                    <xdr:sp macro="" textlink="">
                      <xdr:nvSpPr>
                        <xdr:cNvPr id="249" name="Freeform: Shape 248">
                          <a:extLst>
                            <a:ext uri="{FF2B5EF4-FFF2-40B4-BE49-F238E27FC236}">
                              <a16:creationId xmlns:a16="http://schemas.microsoft.com/office/drawing/2014/main" id="{66048922-41C9-1D94-1CE0-D53A4E8E3661}"/>
                            </a:ext>
                          </a:extLst>
                        </xdr:cNvPr>
                        <xdr:cNvSpPr/>
                      </xdr:nvSpPr>
                      <xdr:spPr>
                        <a:xfrm>
                          <a:off x="6717823" y="4007368"/>
                          <a:ext cx="153122" cy="143351"/>
                        </a:xfrm>
                        <a:custGeom>
                          <a:avLst/>
                          <a:gdLst>
                            <a:gd name="connsiteX0" fmla="*/ 135800 w 155199"/>
                            <a:gd name="connsiteY0" fmla="*/ 203206 h 208555"/>
                            <a:gd name="connsiteX1" fmla="*/ 135800 w 155199"/>
                            <a:gd name="connsiteY1" fmla="*/ 16047 h 208555"/>
                            <a:gd name="connsiteX2" fmla="*/ 121943 w 155199"/>
                            <a:gd name="connsiteY2" fmla="*/ 16047 h 208555"/>
                            <a:gd name="connsiteX3" fmla="*/ 121943 w 155199"/>
                            <a:gd name="connsiteY3" fmla="*/ 0 h 208555"/>
                            <a:gd name="connsiteX4" fmla="*/ 33257 w 155199"/>
                            <a:gd name="connsiteY4" fmla="*/ 0 h 208555"/>
                            <a:gd name="connsiteX5" fmla="*/ 33257 w 155199"/>
                            <a:gd name="connsiteY5" fmla="*/ 16047 h 208555"/>
                            <a:gd name="connsiteX6" fmla="*/ 19400 w 155199"/>
                            <a:gd name="connsiteY6" fmla="*/ 16047 h 208555"/>
                            <a:gd name="connsiteX7" fmla="*/ 19400 w 155199"/>
                            <a:gd name="connsiteY7" fmla="*/ 203206 h 208555"/>
                            <a:gd name="connsiteX8" fmla="*/ 0 w 155199"/>
                            <a:gd name="connsiteY8" fmla="*/ 203206 h 208555"/>
                            <a:gd name="connsiteX9" fmla="*/ 0 w 155199"/>
                            <a:gd name="connsiteY9" fmla="*/ 208555 h 208555"/>
                            <a:gd name="connsiteX10" fmla="*/ 155200 w 155199"/>
                            <a:gd name="connsiteY10" fmla="*/ 208555 h 208555"/>
                            <a:gd name="connsiteX11" fmla="*/ 155200 w 155199"/>
                            <a:gd name="connsiteY11" fmla="*/ 203206 h 208555"/>
                            <a:gd name="connsiteX12" fmla="*/ 38800 w 155199"/>
                            <a:gd name="connsiteY12" fmla="*/ 5349 h 208555"/>
                            <a:gd name="connsiteX13" fmla="*/ 116400 w 155199"/>
                            <a:gd name="connsiteY13" fmla="*/ 5349 h 208555"/>
                            <a:gd name="connsiteX14" fmla="*/ 116400 w 155199"/>
                            <a:gd name="connsiteY14" fmla="*/ 16047 h 208555"/>
                            <a:gd name="connsiteX15" fmla="*/ 38800 w 155199"/>
                            <a:gd name="connsiteY15" fmla="*/ 16047 h 208555"/>
                            <a:gd name="connsiteX16" fmla="*/ 24943 w 155199"/>
                            <a:gd name="connsiteY16" fmla="*/ 21397 h 208555"/>
                            <a:gd name="connsiteX17" fmla="*/ 130257 w 155199"/>
                            <a:gd name="connsiteY17" fmla="*/ 21397 h 208555"/>
                            <a:gd name="connsiteX18" fmla="*/ 130257 w 155199"/>
                            <a:gd name="connsiteY18" fmla="*/ 203206 h 208555"/>
                            <a:gd name="connsiteX19" fmla="*/ 83143 w 155199"/>
                            <a:gd name="connsiteY19" fmla="*/ 203206 h 208555"/>
                            <a:gd name="connsiteX20" fmla="*/ 83143 w 155199"/>
                            <a:gd name="connsiteY20" fmla="*/ 173847 h 208555"/>
                            <a:gd name="connsiteX21" fmla="*/ 72057 w 155199"/>
                            <a:gd name="connsiteY21" fmla="*/ 173847 h 208555"/>
                            <a:gd name="connsiteX22" fmla="*/ 72057 w 155199"/>
                            <a:gd name="connsiteY22" fmla="*/ 203206 h 208555"/>
                            <a:gd name="connsiteX23" fmla="*/ 24943 w 155199"/>
                            <a:gd name="connsiteY23" fmla="*/ 203206 h 208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55199" h="208555">
                              <a:moveTo>
                                <a:pt x="135800" y="203206"/>
                              </a:moveTo>
                              <a:lnTo>
                                <a:pt x="135800" y="16047"/>
                              </a:lnTo>
                              <a:lnTo>
                                <a:pt x="121943" y="16047"/>
                              </a:lnTo>
                              <a:lnTo>
                                <a:pt x="121943" y="0"/>
                              </a:lnTo>
                              <a:lnTo>
                                <a:pt x="33257" y="0"/>
                              </a:lnTo>
                              <a:lnTo>
                                <a:pt x="33257" y="16047"/>
                              </a:lnTo>
                              <a:lnTo>
                                <a:pt x="19400" y="16047"/>
                              </a:lnTo>
                              <a:lnTo>
                                <a:pt x="19400" y="203206"/>
                              </a:lnTo>
                              <a:lnTo>
                                <a:pt x="0" y="203206"/>
                              </a:lnTo>
                              <a:lnTo>
                                <a:pt x="0" y="208555"/>
                              </a:lnTo>
                              <a:lnTo>
                                <a:pt x="155200" y="208555"/>
                              </a:lnTo>
                              <a:lnTo>
                                <a:pt x="155200" y="203206"/>
                              </a:lnTo>
                              <a:close/>
                              <a:moveTo>
                                <a:pt x="38800" y="5349"/>
                              </a:moveTo>
                              <a:lnTo>
                                <a:pt x="116400" y="5349"/>
                              </a:lnTo>
                              <a:lnTo>
                                <a:pt x="116400" y="16047"/>
                              </a:lnTo>
                              <a:lnTo>
                                <a:pt x="38800" y="16047"/>
                              </a:lnTo>
                              <a:close/>
                              <a:moveTo>
                                <a:pt x="24943" y="21397"/>
                              </a:moveTo>
                              <a:lnTo>
                                <a:pt x="130257" y="21397"/>
                              </a:lnTo>
                              <a:lnTo>
                                <a:pt x="130257" y="203206"/>
                              </a:lnTo>
                              <a:lnTo>
                                <a:pt x="83143" y="203206"/>
                              </a:lnTo>
                              <a:lnTo>
                                <a:pt x="83143" y="173847"/>
                              </a:lnTo>
                              <a:lnTo>
                                <a:pt x="72057" y="173847"/>
                              </a:lnTo>
                              <a:lnTo>
                                <a:pt x="72057" y="203206"/>
                              </a:lnTo>
                              <a:lnTo>
                                <a:pt x="24943" y="203206"/>
                              </a:lnTo>
                              <a:close/>
                            </a:path>
                          </a:pathLst>
                        </a:custGeom>
                        <a:solidFill>
                          <a:srgbClr val="000000"/>
                        </a:solidFill>
                        <a:ln w="2679" cap="flat">
                          <a:noFill/>
                          <a:prstDash val="solid"/>
                          <a:miter/>
                        </a:ln>
                      </xdr:spPr>
                      <xdr:txBody>
                        <a:bodyPr rtlCol="0" anchor="ctr"/>
                        <a:lstStyle/>
                        <a:p>
                          <a:endParaRPr lang="en-NG"/>
                        </a:p>
                      </xdr:txBody>
                    </xdr:sp>
                    <xdr:sp macro="" textlink="">
                      <xdr:nvSpPr>
                        <xdr:cNvPr id="250" name="Freeform: Shape 249">
                          <a:extLst>
                            <a:ext uri="{FF2B5EF4-FFF2-40B4-BE49-F238E27FC236}">
                              <a16:creationId xmlns:a16="http://schemas.microsoft.com/office/drawing/2014/main" id="{60F64335-DB1B-072A-D30F-77280C62AC34}"/>
                            </a:ext>
                          </a:extLst>
                        </xdr:cNvPr>
                        <xdr:cNvSpPr/>
                      </xdr:nvSpPr>
                      <xdr:spPr>
                        <a:xfrm>
                          <a:off x="6762166"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1" name="Freeform: Shape 250">
                          <a:extLst>
                            <a:ext uri="{FF2B5EF4-FFF2-40B4-BE49-F238E27FC236}">
                              <a16:creationId xmlns:a16="http://schemas.microsoft.com/office/drawing/2014/main" id="{8A7B80B7-CA52-FBEA-C768-3ADB0C35C1C6}"/>
                            </a:ext>
                          </a:extLst>
                        </xdr:cNvPr>
                        <xdr:cNvSpPr/>
                      </xdr:nvSpPr>
                      <xdr:spPr>
                        <a:xfrm>
                          <a:off x="6762166"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2" name="Freeform: Shape 251">
                          <a:extLst>
                            <a:ext uri="{FF2B5EF4-FFF2-40B4-BE49-F238E27FC236}">
                              <a16:creationId xmlns:a16="http://schemas.microsoft.com/office/drawing/2014/main" id="{60883466-7D86-8D94-E89A-CEA31B242D63}"/>
                            </a:ext>
                          </a:extLst>
                        </xdr:cNvPr>
                        <xdr:cNvSpPr/>
                      </xdr:nvSpPr>
                      <xdr:spPr>
                        <a:xfrm>
                          <a:off x="6762166"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3" name="Freeform: Shape 252">
                          <a:extLst>
                            <a:ext uri="{FF2B5EF4-FFF2-40B4-BE49-F238E27FC236}">
                              <a16:creationId xmlns:a16="http://schemas.microsoft.com/office/drawing/2014/main" id="{BEA34A02-5F45-7303-4016-E4EA29970BC5}"/>
                            </a:ext>
                          </a:extLst>
                        </xdr:cNvPr>
                        <xdr:cNvSpPr/>
                      </xdr:nvSpPr>
                      <xdr:spPr>
                        <a:xfrm>
                          <a:off x="6762166"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4" name="Freeform: Shape 253">
                          <a:extLst>
                            <a:ext uri="{FF2B5EF4-FFF2-40B4-BE49-F238E27FC236}">
                              <a16:creationId xmlns:a16="http://schemas.microsoft.com/office/drawing/2014/main" id="{41F83052-2AE7-A5A8-6C27-B502C8C5F1C5}"/>
                            </a:ext>
                          </a:extLst>
                        </xdr:cNvPr>
                        <xdr:cNvSpPr/>
                      </xdr:nvSpPr>
                      <xdr:spPr>
                        <a:xfrm>
                          <a:off x="6789880"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5" name="Freeform: Shape 254">
                          <a:extLst>
                            <a:ext uri="{FF2B5EF4-FFF2-40B4-BE49-F238E27FC236}">
                              <a16:creationId xmlns:a16="http://schemas.microsoft.com/office/drawing/2014/main" id="{5CCF7EBF-02B6-9111-096B-894114ED661C}"/>
                            </a:ext>
                          </a:extLst>
                        </xdr:cNvPr>
                        <xdr:cNvSpPr/>
                      </xdr:nvSpPr>
                      <xdr:spPr>
                        <a:xfrm>
                          <a:off x="6789880"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6" name="Freeform: Shape 255">
                          <a:extLst>
                            <a:ext uri="{FF2B5EF4-FFF2-40B4-BE49-F238E27FC236}">
                              <a16:creationId xmlns:a16="http://schemas.microsoft.com/office/drawing/2014/main" id="{9E24DE59-F1AF-746D-2D20-F420CA451122}"/>
                            </a:ext>
                          </a:extLst>
                        </xdr:cNvPr>
                        <xdr:cNvSpPr/>
                      </xdr:nvSpPr>
                      <xdr:spPr>
                        <a:xfrm>
                          <a:off x="6817594"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7" name="Freeform: Shape 256">
                          <a:extLst>
                            <a:ext uri="{FF2B5EF4-FFF2-40B4-BE49-F238E27FC236}">
                              <a16:creationId xmlns:a16="http://schemas.microsoft.com/office/drawing/2014/main" id="{1A5DB09E-6270-63E8-303D-DF07D2182E68}"/>
                            </a:ext>
                          </a:extLst>
                        </xdr:cNvPr>
                        <xdr:cNvSpPr/>
                      </xdr:nvSpPr>
                      <xdr:spPr>
                        <a:xfrm>
                          <a:off x="6817594"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8" name="Freeform: Shape 257">
                          <a:extLst>
                            <a:ext uri="{FF2B5EF4-FFF2-40B4-BE49-F238E27FC236}">
                              <a16:creationId xmlns:a16="http://schemas.microsoft.com/office/drawing/2014/main" id="{607E36B6-5479-7732-7D37-772E20724D0C}"/>
                            </a:ext>
                          </a:extLst>
                        </xdr:cNvPr>
                        <xdr:cNvSpPr/>
                      </xdr:nvSpPr>
                      <xdr:spPr>
                        <a:xfrm>
                          <a:off x="6789880"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59" name="Freeform: Shape 258">
                          <a:extLst>
                            <a:ext uri="{FF2B5EF4-FFF2-40B4-BE49-F238E27FC236}">
                              <a16:creationId xmlns:a16="http://schemas.microsoft.com/office/drawing/2014/main" id="{AB09D62A-251A-56AB-326B-EBA4165B3476}"/>
                            </a:ext>
                          </a:extLst>
                        </xdr:cNvPr>
                        <xdr:cNvSpPr/>
                      </xdr:nvSpPr>
                      <xdr:spPr>
                        <a:xfrm>
                          <a:off x="6789880"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0" name="Freeform: Shape 259">
                          <a:extLst>
                            <a:ext uri="{FF2B5EF4-FFF2-40B4-BE49-F238E27FC236}">
                              <a16:creationId xmlns:a16="http://schemas.microsoft.com/office/drawing/2014/main" id="{8CB7C40E-461A-716E-420F-B0974D557A75}"/>
                            </a:ext>
                          </a:extLst>
                        </xdr:cNvPr>
                        <xdr:cNvSpPr/>
                      </xdr:nvSpPr>
                      <xdr:spPr>
                        <a:xfrm>
                          <a:off x="6789880"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1" name="Freeform: Shape 260">
                          <a:extLst>
                            <a:ext uri="{FF2B5EF4-FFF2-40B4-BE49-F238E27FC236}">
                              <a16:creationId xmlns:a16="http://schemas.microsoft.com/office/drawing/2014/main" id="{2DA79D1F-896A-FAF9-1AD4-FB6B5CFDFBF5}"/>
                            </a:ext>
                          </a:extLst>
                        </xdr:cNvPr>
                        <xdr:cNvSpPr/>
                      </xdr:nvSpPr>
                      <xdr:spPr>
                        <a:xfrm>
                          <a:off x="6762166" y="4047486"/>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2" name="Freeform: Shape 261">
                          <a:extLst>
                            <a:ext uri="{FF2B5EF4-FFF2-40B4-BE49-F238E27FC236}">
                              <a16:creationId xmlns:a16="http://schemas.microsoft.com/office/drawing/2014/main" id="{F1DA49B4-8B21-13A0-7728-146CD63FC84D}"/>
                            </a:ext>
                          </a:extLst>
                        </xdr:cNvPr>
                        <xdr:cNvSpPr/>
                      </xdr:nvSpPr>
                      <xdr:spPr>
                        <a:xfrm>
                          <a:off x="6762166" y="4181214"/>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3" name="Freeform: Shape 262">
                          <a:extLst>
                            <a:ext uri="{FF2B5EF4-FFF2-40B4-BE49-F238E27FC236}">
                              <a16:creationId xmlns:a16="http://schemas.microsoft.com/office/drawing/2014/main" id="{45268237-3F28-9FE2-C2FB-D074710E0BE7}"/>
                            </a:ext>
                          </a:extLst>
                        </xdr:cNvPr>
                        <xdr:cNvSpPr/>
                      </xdr:nvSpPr>
                      <xdr:spPr>
                        <a:xfrm>
                          <a:off x="6817594" y="4100977"/>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4" name="Freeform: Shape 263">
                          <a:extLst>
                            <a:ext uri="{FF2B5EF4-FFF2-40B4-BE49-F238E27FC236}">
                              <a16:creationId xmlns:a16="http://schemas.microsoft.com/office/drawing/2014/main" id="{F2A537CE-FD26-AF96-9041-C0DCAFEA1E8E}"/>
                            </a:ext>
                          </a:extLst>
                        </xdr:cNvPr>
                        <xdr:cNvSpPr/>
                      </xdr:nvSpPr>
                      <xdr:spPr>
                        <a:xfrm>
                          <a:off x="6817594" y="4127723"/>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5" name="Freeform: Shape 264">
                          <a:extLst>
                            <a:ext uri="{FF2B5EF4-FFF2-40B4-BE49-F238E27FC236}">
                              <a16:creationId xmlns:a16="http://schemas.microsoft.com/office/drawing/2014/main" id="{031165EA-BD28-90B0-65CD-F30E571AB91F}"/>
                            </a:ext>
                          </a:extLst>
                        </xdr:cNvPr>
                        <xdr:cNvSpPr/>
                      </xdr:nvSpPr>
                      <xdr:spPr>
                        <a:xfrm>
                          <a:off x="6817594" y="4154469"/>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sp macro="" textlink="">
                      <xdr:nvSpPr>
                        <xdr:cNvPr id="266" name="Freeform: Shape 265">
                          <a:extLst>
                            <a:ext uri="{FF2B5EF4-FFF2-40B4-BE49-F238E27FC236}">
                              <a16:creationId xmlns:a16="http://schemas.microsoft.com/office/drawing/2014/main" id="{68A7635A-5E03-0888-634C-4BDD8F10D0DA}"/>
                            </a:ext>
                          </a:extLst>
                        </xdr:cNvPr>
                        <xdr:cNvSpPr/>
                      </xdr:nvSpPr>
                      <xdr:spPr>
                        <a:xfrm>
                          <a:off x="6817594" y="4074232"/>
                          <a:ext cx="11085" cy="16047"/>
                        </a:xfrm>
                        <a:custGeom>
                          <a:avLst/>
                          <a:gdLst>
                            <a:gd name="connsiteX0" fmla="*/ 0 w 11085"/>
                            <a:gd name="connsiteY0" fmla="*/ 0 h 16047"/>
                            <a:gd name="connsiteX1" fmla="*/ 11086 w 11085"/>
                            <a:gd name="connsiteY1" fmla="*/ 0 h 16047"/>
                            <a:gd name="connsiteX2" fmla="*/ 11086 w 11085"/>
                            <a:gd name="connsiteY2" fmla="*/ 16047 h 16047"/>
                            <a:gd name="connsiteX3" fmla="*/ 0 w 11085"/>
                            <a:gd name="connsiteY3" fmla="*/ 16047 h 16047"/>
                          </a:gdLst>
                          <a:ahLst/>
                          <a:cxnLst>
                            <a:cxn ang="0">
                              <a:pos x="connsiteX0" y="connsiteY0"/>
                            </a:cxn>
                            <a:cxn ang="0">
                              <a:pos x="connsiteX1" y="connsiteY1"/>
                            </a:cxn>
                            <a:cxn ang="0">
                              <a:pos x="connsiteX2" y="connsiteY2"/>
                            </a:cxn>
                            <a:cxn ang="0">
                              <a:pos x="connsiteX3" y="connsiteY3"/>
                            </a:cxn>
                          </a:cxnLst>
                          <a:rect l="l" t="t" r="r" b="b"/>
                          <a:pathLst>
                            <a:path w="11085" h="16047">
                              <a:moveTo>
                                <a:pt x="0" y="0"/>
                              </a:moveTo>
                              <a:lnTo>
                                <a:pt x="11086" y="0"/>
                              </a:lnTo>
                              <a:lnTo>
                                <a:pt x="11086" y="16047"/>
                              </a:lnTo>
                              <a:lnTo>
                                <a:pt x="0" y="16047"/>
                              </a:lnTo>
                              <a:close/>
                            </a:path>
                          </a:pathLst>
                        </a:custGeom>
                        <a:solidFill>
                          <a:srgbClr val="000000"/>
                        </a:solidFill>
                        <a:ln w="2679" cap="flat">
                          <a:noFill/>
                          <a:prstDash val="solid"/>
                          <a:miter/>
                        </a:ln>
                      </xdr:spPr>
                      <xdr:txBody>
                        <a:bodyPr rtlCol="0" anchor="ctr"/>
                        <a:lstStyle/>
                        <a:p>
                          <a:endParaRPr lang="en-NG"/>
                        </a:p>
                      </xdr:txBody>
                    </xdr:sp>
                  </xdr:grpSp>
                </xdr:grpSp>
              </xdr:grpSp>
            </xdr:grpSp>
            <xdr:sp macro="" textlink="">
              <xdr:nvSpPr>
                <xdr:cNvPr id="386" name="Arc 385">
                  <a:extLst>
                    <a:ext uri="{FF2B5EF4-FFF2-40B4-BE49-F238E27FC236}">
                      <a16:creationId xmlns:a16="http://schemas.microsoft.com/office/drawing/2014/main" id="{5FFE35A3-1210-10E0-E943-FECBB744163C}"/>
                    </a:ext>
                  </a:extLst>
                </xdr:cNvPr>
                <xdr:cNvSpPr/>
              </xdr:nvSpPr>
              <xdr:spPr>
                <a:xfrm rot="327920">
                  <a:off x="7302461" y="2820716"/>
                  <a:ext cx="4728615" cy="1616929"/>
                </a:xfrm>
                <a:prstGeom prst="arc">
                  <a:avLst>
                    <a:gd name="adj1" fmla="val 11098859"/>
                    <a:gd name="adj2" fmla="val 21308802"/>
                  </a:avLst>
                </a:prstGeom>
                <a:ln w="12700">
                  <a:gradFill>
                    <a:gsLst>
                      <a:gs pos="73000">
                        <a:srgbClr val="296EFC"/>
                      </a:gs>
                      <a:gs pos="22000">
                        <a:schemeClr val="accent5">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sp macro="" textlink="">
              <xdr:nvSpPr>
                <xdr:cNvPr id="388" name="Arc 387">
                  <a:extLst>
                    <a:ext uri="{FF2B5EF4-FFF2-40B4-BE49-F238E27FC236}">
                      <a16:creationId xmlns:a16="http://schemas.microsoft.com/office/drawing/2014/main" id="{5060D887-D29F-433B-8985-7C42895A4CD6}"/>
                    </a:ext>
                  </a:extLst>
                </xdr:cNvPr>
                <xdr:cNvSpPr/>
              </xdr:nvSpPr>
              <xdr:spPr>
                <a:xfrm rot="327920">
                  <a:off x="6557790" y="3803078"/>
                  <a:ext cx="5240400" cy="2781391"/>
                </a:xfrm>
                <a:prstGeom prst="arc">
                  <a:avLst>
                    <a:gd name="adj1" fmla="val 14666757"/>
                    <a:gd name="adj2" fmla="val 99320"/>
                  </a:avLst>
                </a:prstGeom>
                <a:ln w="12700">
                  <a:gradFill>
                    <a:gsLst>
                      <a:gs pos="0">
                        <a:srgbClr val="296EFC"/>
                      </a:gs>
                      <a:gs pos="52000">
                        <a:srgbClr val="5A097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grpSp>
        </xdr:grpSp>
        <xdr:sp macro="" textlink="">
          <xdr:nvSpPr>
            <xdr:cNvPr id="389" name="Arc 388">
              <a:extLst>
                <a:ext uri="{FF2B5EF4-FFF2-40B4-BE49-F238E27FC236}">
                  <a16:creationId xmlns:a16="http://schemas.microsoft.com/office/drawing/2014/main" id="{83C1D2D1-19CA-408F-AF09-6641F021688E}"/>
                </a:ext>
              </a:extLst>
            </xdr:cNvPr>
            <xdr:cNvSpPr/>
          </xdr:nvSpPr>
          <xdr:spPr>
            <a:xfrm rot="4175812">
              <a:off x="6999462" y="3845762"/>
              <a:ext cx="2588393" cy="2603059"/>
            </a:xfrm>
            <a:prstGeom prst="arc">
              <a:avLst>
                <a:gd name="adj1" fmla="val 12941237"/>
                <a:gd name="adj2" fmla="val 20714012"/>
              </a:avLst>
            </a:prstGeom>
            <a:ln w="12700">
              <a:gradFill>
                <a:gsLst>
                  <a:gs pos="73000">
                    <a:srgbClr val="0F11A7"/>
                  </a:gs>
                  <a:gs pos="22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grpSp>
      <xdr:sp macro="" textlink="">
        <xdr:nvSpPr>
          <xdr:cNvPr id="391" name="Arc 390">
            <a:extLst>
              <a:ext uri="{FF2B5EF4-FFF2-40B4-BE49-F238E27FC236}">
                <a16:creationId xmlns:a16="http://schemas.microsoft.com/office/drawing/2014/main" id="{0AF0CCBE-F9C3-4B6E-99BD-D709F0BAFE48}"/>
              </a:ext>
            </a:extLst>
          </xdr:cNvPr>
          <xdr:cNvSpPr/>
        </xdr:nvSpPr>
        <xdr:spPr>
          <a:xfrm rot="21288085">
            <a:off x="11679414" y="2919358"/>
            <a:ext cx="3514680" cy="2326404"/>
          </a:xfrm>
          <a:prstGeom prst="arc">
            <a:avLst>
              <a:gd name="adj1" fmla="val 11917779"/>
              <a:gd name="adj2" fmla="val 19047624"/>
            </a:avLst>
          </a:prstGeom>
          <a:ln w="12700">
            <a:gradFill>
              <a:gsLst>
                <a:gs pos="0">
                  <a:srgbClr val="296EFC"/>
                </a:gs>
                <a:gs pos="52000">
                  <a:srgbClr val="5A097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282981</xdr:colOff>
      <xdr:row>23</xdr:row>
      <xdr:rowOff>133947</xdr:rowOff>
    </xdr:from>
    <xdr:to>
      <xdr:col>5</xdr:col>
      <xdr:colOff>300981</xdr:colOff>
      <xdr:row>37</xdr:row>
      <xdr:rowOff>125275</xdr:rowOff>
    </xdr:to>
    <xdr:sp macro="" textlink="'Pivot table'!AE100">
      <xdr:nvSpPr>
        <xdr:cNvPr id="171" name="TextBox 170">
          <a:extLst>
            <a:ext uri="{FF2B5EF4-FFF2-40B4-BE49-F238E27FC236}">
              <a16:creationId xmlns:a16="http://schemas.microsoft.com/office/drawing/2014/main" id="{F33403A7-80AC-EF88-5F69-4B175A165659}"/>
            </a:ext>
          </a:extLst>
        </xdr:cNvPr>
        <xdr:cNvSpPr txBox="1"/>
      </xdr:nvSpPr>
      <xdr:spPr>
        <a:xfrm flipH="1">
          <a:off x="3333958" y="4688088"/>
          <a:ext cx="18000" cy="27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4DB715-A324-44D5-A5B2-DA5080821CD7}" type="TxLink">
            <a:rPr lang="en-US" sz="14200" b="0" i="0" u="none" strike="noStrike">
              <a:ln w="9525">
                <a:solidFill>
                  <a:schemeClr val="tx1"/>
                </a:solidFill>
              </a:ln>
              <a:solidFill>
                <a:srgbClr val="FFFFFF"/>
              </a:solidFill>
              <a:latin typeface="Calibri"/>
              <a:cs typeface="Calibri"/>
            </a:rPr>
            <a:t> </a:t>
          </a:fld>
          <a:endParaRPr lang="en-NG" sz="14200" b="0">
            <a:ln w="9525">
              <a:solidFill>
                <a:schemeClr val="tx1"/>
              </a:solidFill>
            </a:ln>
            <a:solidFill>
              <a:schemeClr val="bg1"/>
            </a:solidFill>
            <a:latin typeface="Franklin Gothic Book" panose="020B0503020102020204" pitchFamily="34" charset="0"/>
          </a:endParaRPr>
        </a:p>
      </xdr:txBody>
    </xdr:sp>
    <xdr:clientData/>
  </xdr:twoCellAnchor>
  <xdr:twoCellAnchor>
    <xdr:from>
      <xdr:col>3</xdr:col>
      <xdr:colOff>414691</xdr:colOff>
      <xdr:row>25</xdr:row>
      <xdr:rowOff>14488</xdr:rowOff>
    </xdr:from>
    <xdr:to>
      <xdr:col>3</xdr:col>
      <xdr:colOff>432691</xdr:colOff>
      <xdr:row>39</xdr:row>
      <xdr:rowOff>5816</xdr:rowOff>
    </xdr:to>
    <xdr:sp macro="" textlink="'Pivot table'!AE100">
      <xdr:nvSpPr>
        <xdr:cNvPr id="214" name="TextBox 213">
          <a:extLst>
            <a:ext uri="{FF2B5EF4-FFF2-40B4-BE49-F238E27FC236}">
              <a16:creationId xmlns:a16="http://schemas.microsoft.com/office/drawing/2014/main" id="{163C4C51-88CE-418B-BDA1-D859A180A7DE}"/>
            </a:ext>
          </a:extLst>
        </xdr:cNvPr>
        <xdr:cNvSpPr txBox="1"/>
      </xdr:nvSpPr>
      <xdr:spPr>
        <a:xfrm rot="19570865" flipH="1">
          <a:off x="2233100" y="4805852"/>
          <a:ext cx="18000" cy="261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4DB715-A324-44D5-A5B2-DA5080821CD7}" type="TxLink">
            <a:rPr lang="en-US" sz="25500" b="0" i="0" u="none" strike="noStrike">
              <a:ln w="9525">
                <a:solidFill>
                  <a:schemeClr val="tx1"/>
                </a:solidFill>
              </a:ln>
              <a:solidFill>
                <a:srgbClr val="FFFFFF"/>
              </a:solidFill>
              <a:latin typeface="Calibri"/>
              <a:cs typeface="Calibri"/>
            </a:rPr>
            <a:t> </a:t>
          </a:fld>
          <a:endParaRPr lang="en-NG" sz="25500" b="0">
            <a:ln w="9525">
              <a:solidFill>
                <a:schemeClr val="tx1"/>
              </a:solidFill>
            </a:ln>
            <a:solidFill>
              <a:schemeClr val="bg1"/>
            </a:solidFill>
            <a:latin typeface="Franklin Gothic Book" panose="020B0503020102020204" pitchFamily="34" charset="0"/>
          </a:endParaRPr>
        </a:p>
      </xdr:txBody>
    </xdr:sp>
    <xdr:clientData/>
  </xdr:twoCellAnchor>
  <xdr:twoCellAnchor>
    <xdr:from>
      <xdr:col>3</xdr:col>
      <xdr:colOff>493127</xdr:colOff>
      <xdr:row>10</xdr:row>
      <xdr:rowOff>138315</xdr:rowOff>
    </xdr:from>
    <xdr:to>
      <xdr:col>3</xdr:col>
      <xdr:colOff>511127</xdr:colOff>
      <xdr:row>25</xdr:row>
      <xdr:rowOff>16815</xdr:rowOff>
    </xdr:to>
    <xdr:sp macro="" textlink="'Pivot table'!AE99">
      <xdr:nvSpPr>
        <xdr:cNvPr id="215" name="TextBox 214">
          <a:extLst>
            <a:ext uri="{FF2B5EF4-FFF2-40B4-BE49-F238E27FC236}">
              <a16:creationId xmlns:a16="http://schemas.microsoft.com/office/drawing/2014/main" id="{B419AECB-FDE4-4D00-8AF0-FAEF8C9CBA5E}"/>
            </a:ext>
          </a:extLst>
        </xdr:cNvPr>
        <xdr:cNvSpPr txBox="1"/>
      </xdr:nvSpPr>
      <xdr:spPr>
        <a:xfrm rot="2330777" flipH="1">
          <a:off x="2321927" y="2144915"/>
          <a:ext cx="18000" cy="273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BFB785-33FA-4AE7-B1F1-0E56B8B2D3A6}" type="TxLink">
            <a:rPr lang="en-US" sz="23300" b="0" i="0" u="none" strike="noStrike">
              <a:ln w="9525">
                <a:solidFill>
                  <a:schemeClr val="tx1"/>
                </a:solidFill>
              </a:ln>
              <a:solidFill>
                <a:srgbClr val="FFFFFF"/>
              </a:solidFill>
              <a:latin typeface="Calibri"/>
              <a:cs typeface="Calibri"/>
            </a:rPr>
            <a:t>│</a:t>
          </a:fld>
          <a:endParaRPr lang="en-NG" sz="23300" b="0">
            <a:ln w="9525">
              <a:solidFill>
                <a:schemeClr val="tx1"/>
              </a:solidFill>
            </a:ln>
            <a:solidFill>
              <a:schemeClr val="bg1"/>
            </a:solidFill>
            <a:latin typeface="Franklin Gothic Book" panose="020B0503020102020204" pitchFamily="34" charset="0"/>
          </a:endParaRPr>
        </a:p>
      </xdr:txBody>
    </xdr:sp>
    <xdr:clientData/>
  </xdr:twoCellAnchor>
  <xdr:twoCellAnchor>
    <xdr:from>
      <xdr:col>5</xdr:col>
      <xdr:colOff>302628</xdr:colOff>
      <xdr:row>10</xdr:row>
      <xdr:rowOff>87514</xdr:rowOff>
    </xdr:from>
    <xdr:to>
      <xdr:col>5</xdr:col>
      <xdr:colOff>320628</xdr:colOff>
      <xdr:row>24</xdr:row>
      <xdr:rowOff>156514</xdr:rowOff>
    </xdr:to>
    <xdr:sp macro="" textlink="'Pivot table'!AE99">
      <xdr:nvSpPr>
        <xdr:cNvPr id="182" name="TextBox 181">
          <a:extLst>
            <a:ext uri="{FF2B5EF4-FFF2-40B4-BE49-F238E27FC236}">
              <a16:creationId xmlns:a16="http://schemas.microsoft.com/office/drawing/2014/main" id="{474204C4-BBCC-233A-CE88-844FAED43592}"/>
            </a:ext>
          </a:extLst>
        </xdr:cNvPr>
        <xdr:cNvSpPr txBox="1"/>
      </xdr:nvSpPr>
      <xdr:spPr>
        <a:xfrm flipH="1">
          <a:off x="3350628" y="2094114"/>
          <a:ext cx="18000" cy="273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BFB785-33FA-4AE7-B1F1-0E56B8B2D3A6}" type="TxLink">
            <a:rPr lang="en-US" sz="14500" b="0" i="0" u="none" strike="noStrike">
              <a:ln w="9525">
                <a:solidFill>
                  <a:schemeClr val="tx1"/>
                </a:solidFill>
              </a:ln>
              <a:solidFill>
                <a:srgbClr val="FFFFFF"/>
              </a:solidFill>
              <a:latin typeface="Calibri"/>
              <a:cs typeface="Calibri"/>
            </a:rPr>
            <a:t>│</a:t>
          </a:fld>
          <a:endParaRPr lang="en-NG" sz="14500" b="0">
            <a:ln w="9525">
              <a:solidFill>
                <a:schemeClr val="tx1"/>
              </a:solidFill>
            </a:ln>
            <a:solidFill>
              <a:schemeClr val="bg1"/>
            </a:solidFill>
            <a:latin typeface="Franklin Gothic Book" panose="020B0503020102020204" pitchFamily="34" charset="0"/>
          </a:endParaRPr>
        </a:p>
      </xdr:txBody>
    </xdr:sp>
    <xdr:clientData/>
  </xdr:twoCellAnchor>
  <xdr:twoCellAnchor>
    <xdr:from>
      <xdr:col>10</xdr:col>
      <xdr:colOff>178594</xdr:colOff>
      <xdr:row>25</xdr:row>
      <xdr:rowOff>1</xdr:rowOff>
    </xdr:from>
    <xdr:to>
      <xdr:col>15</xdr:col>
      <xdr:colOff>431601</xdr:colOff>
      <xdr:row>25</xdr:row>
      <xdr:rowOff>44648</xdr:rowOff>
    </xdr:to>
    <xdr:cxnSp macro="">
      <xdr:nvCxnSpPr>
        <xdr:cNvPr id="159" name="Straight Connector 158">
          <a:extLst>
            <a:ext uri="{FF2B5EF4-FFF2-40B4-BE49-F238E27FC236}">
              <a16:creationId xmlns:a16="http://schemas.microsoft.com/office/drawing/2014/main" id="{F3D31DC7-2F6C-4F66-964C-7BF62ACB77BB}"/>
            </a:ext>
          </a:extLst>
        </xdr:cNvPr>
        <xdr:cNvCxnSpPr>
          <a:cxnSpLocks/>
        </xdr:cNvCxnSpPr>
      </xdr:nvCxnSpPr>
      <xdr:spPr>
        <a:xfrm flipH="1" flipV="1">
          <a:off x="6280547" y="4941095"/>
          <a:ext cx="3303984" cy="44647"/>
        </a:xfrm>
        <a:prstGeom prst="line">
          <a:avLst/>
        </a:prstGeom>
        <a:ln w="38100">
          <a:solidFill>
            <a:schemeClr val="bg1">
              <a:alpha val="42000"/>
            </a:schemeClr>
          </a:solidFill>
        </a:ln>
        <a:effectLst>
          <a:outerShdw blurRad="50800" dist="50800" dir="5400000" algn="ctr" rotWithShape="0">
            <a:srgbClr val="000000">
              <a:alpha val="0"/>
            </a:srgb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23</xdr:col>
      <xdr:colOff>209550</xdr:colOff>
      <xdr:row>2</xdr:row>
      <xdr:rowOff>19050</xdr:rowOff>
    </xdr:to>
    <xdr:grpSp>
      <xdr:nvGrpSpPr>
        <xdr:cNvPr id="15" name="Group 14">
          <a:extLst>
            <a:ext uri="{FF2B5EF4-FFF2-40B4-BE49-F238E27FC236}">
              <a16:creationId xmlns:a16="http://schemas.microsoft.com/office/drawing/2014/main" id="{87892A3E-D579-7095-D593-81239FD5696E}"/>
            </a:ext>
          </a:extLst>
        </xdr:cNvPr>
        <xdr:cNvGrpSpPr/>
      </xdr:nvGrpSpPr>
      <xdr:grpSpPr>
        <a:xfrm>
          <a:off x="0" y="0"/>
          <a:ext cx="14244042" cy="406003"/>
          <a:chOff x="0" y="0"/>
          <a:chExt cx="14230350" cy="400050"/>
        </a:xfrm>
      </xdr:grpSpPr>
      <xdr:sp macro="" textlink="">
        <xdr:nvSpPr>
          <xdr:cNvPr id="3" name="Rectangle 2">
            <a:extLst>
              <a:ext uri="{FF2B5EF4-FFF2-40B4-BE49-F238E27FC236}">
                <a16:creationId xmlns:a16="http://schemas.microsoft.com/office/drawing/2014/main" id="{0F9550C2-5239-E0AA-9A8E-D7E280009B9B}"/>
              </a:ext>
            </a:extLst>
          </xdr:cNvPr>
          <xdr:cNvSpPr/>
        </xdr:nvSpPr>
        <xdr:spPr>
          <a:xfrm>
            <a:off x="0" y="0"/>
            <a:ext cx="14230350" cy="400050"/>
          </a:xfrm>
          <a:prstGeom prst="rect">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 name="Freeform: Shape 3">
            <a:extLst>
              <a:ext uri="{FF2B5EF4-FFF2-40B4-BE49-F238E27FC236}">
                <a16:creationId xmlns:a16="http://schemas.microsoft.com/office/drawing/2014/main" id="{D76DB62D-152C-65D0-2B4B-375D2D55A2F7}"/>
              </a:ext>
            </a:extLst>
          </xdr:cNvPr>
          <xdr:cNvSpPr/>
        </xdr:nvSpPr>
        <xdr:spPr>
          <a:xfrm>
            <a:off x="352423" y="122410"/>
            <a:ext cx="1076325" cy="144290"/>
          </a:xfrm>
          <a:custGeom>
            <a:avLst/>
            <a:gdLst>
              <a:gd name="connsiteX0" fmla="*/ 0 w 1076325"/>
              <a:gd name="connsiteY0" fmla="*/ 43320 h 144290"/>
              <a:gd name="connsiteX1" fmla="*/ 71658 w 1076325"/>
              <a:gd name="connsiteY1" fmla="*/ 68562 h 144290"/>
              <a:gd name="connsiteX2" fmla="*/ 204739 w 1076325"/>
              <a:gd name="connsiteY2" fmla="*/ 135875 h 144290"/>
              <a:gd name="connsiteX3" fmla="*/ 276398 w 1076325"/>
              <a:gd name="connsiteY3" fmla="*/ 144290 h 144290"/>
              <a:gd name="connsiteX4" fmla="*/ 409478 w 1076325"/>
              <a:gd name="connsiteY4" fmla="*/ 127461 h 144290"/>
              <a:gd name="connsiteX5" fmla="*/ 542559 w 1076325"/>
              <a:gd name="connsiteY5" fmla="*/ 68562 h 144290"/>
              <a:gd name="connsiteX6" fmla="*/ 573270 w 1076325"/>
              <a:gd name="connsiteY6" fmla="*/ 26492 h 144290"/>
              <a:gd name="connsiteX7" fmla="*/ 522085 w 1076325"/>
              <a:gd name="connsiteY7" fmla="*/ 18078 h 144290"/>
              <a:gd name="connsiteX8" fmla="*/ 429952 w 1076325"/>
              <a:gd name="connsiteY8" fmla="*/ 26492 h 144290"/>
              <a:gd name="connsiteX9" fmla="*/ 378767 w 1076325"/>
              <a:gd name="connsiteY9" fmla="*/ 43320 h 144290"/>
              <a:gd name="connsiteX10" fmla="*/ 348056 w 1076325"/>
              <a:gd name="connsiteY10" fmla="*/ 51734 h 144290"/>
              <a:gd name="connsiteX11" fmla="*/ 399241 w 1076325"/>
              <a:gd name="connsiteY11" fmla="*/ 68562 h 144290"/>
              <a:gd name="connsiteX12" fmla="*/ 522085 w 1076325"/>
              <a:gd name="connsiteY12" fmla="*/ 110633 h 144290"/>
              <a:gd name="connsiteX13" fmla="*/ 696113 w 1076325"/>
              <a:gd name="connsiteY13" fmla="*/ 76977 h 144290"/>
              <a:gd name="connsiteX14" fmla="*/ 706350 w 1076325"/>
              <a:gd name="connsiteY14" fmla="*/ 43320 h 144290"/>
              <a:gd name="connsiteX15" fmla="*/ 665402 w 1076325"/>
              <a:gd name="connsiteY15" fmla="*/ 18078 h 144290"/>
              <a:gd name="connsiteX16" fmla="*/ 634692 w 1076325"/>
              <a:gd name="connsiteY16" fmla="*/ 60148 h 144290"/>
              <a:gd name="connsiteX17" fmla="*/ 665402 w 1076325"/>
              <a:gd name="connsiteY17" fmla="*/ 76977 h 144290"/>
              <a:gd name="connsiteX18" fmla="*/ 747298 w 1076325"/>
              <a:gd name="connsiteY18" fmla="*/ 110633 h 144290"/>
              <a:gd name="connsiteX19" fmla="*/ 778009 w 1076325"/>
              <a:gd name="connsiteY19" fmla="*/ 127461 h 144290"/>
              <a:gd name="connsiteX20" fmla="*/ 818957 w 1076325"/>
              <a:gd name="connsiteY20" fmla="*/ 135875 h 144290"/>
              <a:gd name="connsiteX21" fmla="*/ 982748 w 1076325"/>
              <a:gd name="connsiteY21" fmla="*/ 127461 h 144290"/>
              <a:gd name="connsiteX22" fmla="*/ 1013459 w 1076325"/>
              <a:gd name="connsiteY22" fmla="*/ 102219 h 144290"/>
              <a:gd name="connsiteX23" fmla="*/ 1064644 w 1076325"/>
              <a:gd name="connsiteY23" fmla="*/ 51734 h 144290"/>
              <a:gd name="connsiteX24" fmla="*/ 1064644 w 1076325"/>
              <a:gd name="connsiteY24" fmla="*/ 1249 h 144290"/>
              <a:gd name="connsiteX25" fmla="*/ 992985 w 1076325"/>
              <a:gd name="connsiteY25" fmla="*/ 9664 h 144290"/>
              <a:gd name="connsiteX26" fmla="*/ 921327 w 1076325"/>
              <a:gd name="connsiteY26" fmla="*/ 26492 h 1442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76325" h="144290" extrusionOk="0">
                <a:moveTo>
                  <a:pt x="0" y="43320"/>
                </a:moveTo>
                <a:cubicBezTo>
                  <a:pt x="24397" y="51227"/>
                  <a:pt x="52906" y="61708"/>
                  <a:pt x="71658" y="68562"/>
                </a:cubicBezTo>
                <a:cubicBezTo>
                  <a:pt x="112966" y="82753"/>
                  <a:pt x="165585" y="110673"/>
                  <a:pt x="204739" y="135875"/>
                </a:cubicBezTo>
                <a:cubicBezTo>
                  <a:pt x="221001" y="142111"/>
                  <a:pt x="252245" y="135948"/>
                  <a:pt x="276398" y="144290"/>
                </a:cubicBezTo>
                <a:cubicBezTo>
                  <a:pt x="328024" y="134534"/>
                  <a:pt x="368114" y="140204"/>
                  <a:pt x="409478" y="127461"/>
                </a:cubicBezTo>
                <a:cubicBezTo>
                  <a:pt x="430860" y="123446"/>
                  <a:pt x="530810" y="70927"/>
                  <a:pt x="542559" y="68562"/>
                </a:cubicBezTo>
                <a:cubicBezTo>
                  <a:pt x="555500" y="51563"/>
                  <a:pt x="578197" y="41471"/>
                  <a:pt x="573270" y="26492"/>
                </a:cubicBezTo>
                <a:cubicBezTo>
                  <a:pt x="570799" y="16139"/>
                  <a:pt x="538506" y="21171"/>
                  <a:pt x="522085" y="18078"/>
                </a:cubicBezTo>
                <a:cubicBezTo>
                  <a:pt x="492015" y="11605"/>
                  <a:pt x="461281" y="22319"/>
                  <a:pt x="429952" y="26492"/>
                </a:cubicBezTo>
                <a:cubicBezTo>
                  <a:pt x="414570" y="32246"/>
                  <a:pt x="394502" y="39810"/>
                  <a:pt x="378767" y="43320"/>
                </a:cubicBezTo>
                <a:cubicBezTo>
                  <a:pt x="367299" y="45032"/>
                  <a:pt x="343310" y="44493"/>
                  <a:pt x="348056" y="51734"/>
                </a:cubicBezTo>
                <a:cubicBezTo>
                  <a:pt x="357761" y="66890"/>
                  <a:pt x="384322" y="64472"/>
                  <a:pt x="399241" y="68562"/>
                </a:cubicBezTo>
                <a:cubicBezTo>
                  <a:pt x="493844" y="100470"/>
                  <a:pt x="420291" y="45380"/>
                  <a:pt x="522085" y="110633"/>
                </a:cubicBezTo>
                <a:cubicBezTo>
                  <a:pt x="616656" y="99389"/>
                  <a:pt x="658712" y="130831"/>
                  <a:pt x="696113" y="76977"/>
                </a:cubicBezTo>
                <a:cubicBezTo>
                  <a:pt x="700278" y="66888"/>
                  <a:pt x="700009" y="53512"/>
                  <a:pt x="706350" y="43320"/>
                </a:cubicBezTo>
                <a:cubicBezTo>
                  <a:pt x="693964" y="38920"/>
                  <a:pt x="680962" y="24076"/>
                  <a:pt x="665402" y="18078"/>
                </a:cubicBezTo>
                <a:cubicBezTo>
                  <a:pt x="614868" y="13024"/>
                  <a:pt x="621057" y="37822"/>
                  <a:pt x="634692" y="60148"/>
                </a:cubicBezTo>
                <a:cubicBezTo>
                  <a:pt x="642378" y="69417"/>
                  <a:pt x="654096" y="73674"/>
                  <a:pt x="665402" y="76977"/>
                </a:cubicBezTo>
                <a:cubicBezTo>
                  <a:pt x="691846" y="85432"/>
                  <a:pt x="724136" y="95510"/>
                  <a:pt x="747298" y="110633"/>
                </a:cubicBezTo>
                <a:cubicBezTo>
                  <a:pt x="754101" y="116777"/>
                  <a:pt x="769255" y="124433"/>
                  <a:pt x="778009" y="127461"/>
                </a:cubicBezTo>
                <a:cubicBezTo>
                  <a:pt x="790622" y="132357"/>
                  <a:pt x="803971" y="133643"/>
                  <a:pt x="818957" y="135875"/>
                </a:cubicBezTo>
                <a:cubicBezTo>
                  <a:pt x="883016" y="142163"/>
                  <a:pt x="928015" y="126995"/>
                  <a:pt x="982748" y="127461"/>
                </a:cubicBezTo>
                <a:cubicBezTo>
                  <a:pt x="1000636" y="125082"/>
                  <a:pt x="1001568" y="111287"/>
                  <a:pt x="1013459" y="102219"/>
                </a:cubicBezTo>
                <a:cubicBezTo>
                  <a:pt x="1031809" y="83894"/>
                  <a:pt x="1042651" y="67043"/>
                  <a:pt x="1064644" y="51734"/>
                </a:cubicBezTo>
                <a:cubicBezTo>
                  <a:pt x="1067307" y="46855"/>
                  <a:pt x="1093007" y="5245"/>
                  <a:pt x="1064644" y="1249"/>
                </a:cubicBezTo>
                <a:cubicBezTo>
                  <a:pt x="1043056" y="-1948"/>
                  <a:pt x="1016887" y="7472"/>
                  <a:pt x="992985" y="9664"/>
                </a:cubicBezTo>
                <a:cubicBezTo>
                  <a:pt x="927083" y="31587"/>
                  <a:pt x="949358" y="21008"/>
                  <a:pt x="921327" y="26492"/>
                </a:cubicBezTo>
              </a:path>
            </a:pathLst>
          </a:custGeom>
          <a:noFill/>
          <a:ln w="19050">
            <a:solidFill>
              <a:srgbClr val="C23FD8"/>
            </a:solidFill>
            <a:extLst>
              <a:ext uri="{C807C97D-BFC1-408E-A445-0C87EB9F89A2}">
                <ask:lineSketchStyleProps xmlns:ask="http://schemas.microsoft.com/office/drawing/2018/sketchyshapes" sd="3906223130">
                  <a:custGeom>
                    <a:avLst/>
                    <a:gdLst>
                      <a:gd name="connsiteX0" fmla="*/ 0 w 1001468"/>
                      <a:gd name="connsiteY0" fmla="*/ 49040 h 163340"/>
                      <a:gd name="connsiteX1" fmla="*/ 66675 w 1001468"/>
                      <a:gd name="connsiteY1" fmla="*/ 77615 h 163340"/>
                      <a:gd name="connsiteX2" fmla="*/ 190500 w 1001468"/>
                      <a:gd name="connsiteY2" fmla="*/ 153815 h 163340"/>
                      <a:gd name="connsiteX3" fmla="*/ 257175 w 1001468"/>
                      <a:gd name="connsiteY3" fmla="*/ 163340 h 163340"/>
                      <a:gd name="connsiteX4" fmla="*/ 381000 w 1001468"/>
                      <a:gd name="connsiteY4" fmla="*/ 144290 h 163340"/>
                      <a:gd name="connsiteX5" fmla="*/ 504825 w 1001468"/>
                      <a:gd name="connsiteY5" fmla="*/ 77615 h 163340"/>
                      <a:gd name="connsiteX6" fmla="*/ 533400 w 1001468"/>
                      <a:gd name="connsiteY6" fmla="*/ 29990 h 163340"/>
                      <a:gd name="connsiteX7" fmla="*/ 485775 w 1001468"/>
                      <a:gd name="connsiteY7" fmla="*/ 20465 h 163340"/>
                      <a:gd name="connsiteX8" fmla="*/ 400050 w 1001468"/>
                      <a:gd name="connsiteY8" fmla="*/ 29990 h 163340"/>
                      <a:gd name="connsiteX9" fmla="*/ 352425 w 1001468"/>
                      <a:gd name="connsiteY9" fmla="*/ 49040 h 163340"/>
                      <a:gd name="connsiteX10" fmla="*/ 323850 w 1001468"/>
                      <a:gd name="connsiteY10" fmla="*/ 58565 h 163340"/>
                      <a:gd name="connsiteX11" fmla="*/ 371475 w 1001468"/>
                      <a:gd name="connsiteY11" fmla="*/ 77615 h 163340"/>
                      <a:gd name="connsiteX12" fmla="*/ 485775 w 1001468"/>
                      <a:gd name="connsiteY12" fmla="*/ 125240 h 163340"/>
                      <a:gd name="connsiteX13" fmla="*/ 647700 w 1001468"/>
                      <a:gd name="connsiteY13" fmla="*/ 87140 h 163340"/>
                      <a:gd name="connsiteX14" fmla="*/ 657225 w 1001468"/>
                      <a:gd name="connsiteY14" fmla="*/ 49040 h 163340"/>
                      <a:gd name="connsiteX15" fmla="*/ 619125 w 1001468"/>
                      <a:gd name="connsiteY15" fmla="*/ 20465 h 163340"/>
                      <a:gd name="connsiteX16" fmla="*/ 590550 w 1001468"/>
                      <a:gd name="connsiteY16" fmla="*/ 68090 h 163340"/>
                      <a:gd name="connsiteX17" fmla="*/ 619125 w 1001468"/>
                      <a:gd name="connsiteY17" fmla="*/ 87140 h 163340"/>
                      <a:gd name="connsiteX18" fmla="*/ 695325 w 1001468"/>
                      <a:gd name="connsiteY18" fmla="*/ 125240 h 163340"/>
                      <a:gd name="connsiteX19" fmla="*/ 723900 w 1001468"/>
                      <a:gd name="connsiteY19" fmla="*/ 144290 h 163340"/>
                      <a:gd name="connsiteX20" fmla="*/ 762000 w 1001468"/>
                      <a:gd name="connsiteY20" fmla="*/ 153815 h 163340"/>
                      <a:gd name="connsiteX21" fmla="*/ 914400 w 1001468"/>
                      <a:gd name="connsiteY21" fmla="*/ 144290 h 163340"/>
                      <a:gd name="connsiteX22" fmla="*/ 942975 w 1001468"/>
                      <a:gd name="connsiteY22" fmla="*/ 115715 h 163340"/>
                      <a:gd name="connsiteX23" fmla="*/ 990600 w 1001468"/>
                      <a:gd name="connsiteY23" fmla="*/ 58565 h 163340"/>
                      <a:gd name="connsiteX24" fmla="*/ 990600 w 1001468"/>
                      <a:gd name="connsiteY24" fmla="*/ 1415 h 163340"/>
                      <a:gd name="connsiteX25" fmla="*/ 923925 w 1001468"/>
                      <a:gd name="connsiteY25" fmla="*/ 10940 h 163340"/>
                      <a:gd name="connsiteX26" fmla="*/ 857250 w 1001468"/>
                      <a:gd name="connsiteY26" fmla="*/ 29990 h 163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001468" h="163340">
                        <a:moveTo>
                          <a:pt x="0" y="49040"/>
                        </a:moveTo>
                        <a:cubicBezTo>
                          <a:pt x="22225" y="58565"/>
                          <a:pt x="45488" y="65962"/>
                          <a:pt x="66675" y="77615"/>
                        </a:cubicBezTo>
                        <a:cubicBezTo>
                          <a:pt x="109140" y="100971"/>
                          <a:pt x="146304" y="133927"/>
                          <a:pt x="190500" y="153815"/>
                        </a:cubicBezTo>
                        <a:cubicBezTo>
                          <a:pt x="210973" y="163028"/>
                          <a:pt x="234950" y="160165"/>
                          <a:pt x="257175" y="163340"/>
                        </a:cubicBezTo>
                        <a:cubicBezTo>
                          <a:pt x="298450" y="156990"/>
                          <a:pt x="340614" y="154918"/>
                          <a:pt x="381000" y="144290"/>
                        </a:cubicBezTo>
                        <a:cubicBezTo>
                          <a:pt x="399547" y="139409"/>
                          <a:pt x="493569" y="84047"/>
                          <a:pt x="504825" y="77615"/>
                        </a:cubicBezTo>
                        <a:cubicBezTo>
                          <a:pt x="514350" y="61740"/>
                          <a:pt x="539254" y="47553"/>
                          <a:pt x="533400" y="29990"/>
                        </a:cubicBezTo>
                        <a:cubicBezTo>
                          <a:pt x="528280" y="14631"/>
                          <a:pt x="501964" y="20465"/>
                          <a:pt x="485775" y="20465"/>
                        </a:cubicBezTo>
                        <a:cubicBezTo>
                          <a:pt x="457024" y="20465"/>
                          <a:pt x="428625" y="26815"/>
                          <a:pt x="400050" y="29990"/>
                        </a:cubicBezTo>
                        <a:cubicBezTo>
                          <a:pt x="384175" y="36340"/>
                          <a:pt x="368434" y="43037"/>
                          <a:pt x="352425" y="49040"/>
                        </a:cubicBezTo>
                        <a:cubicBezTo>
                          <a:pt x="343024" y="52565"/>
                          <a:pt x="318281" y="50211"/>
                          <a:pt x="323850" y="58565"/>
                        </a:cubicBezTo>
                        <a:cubicBezTo>
                          <a:pt x="333334" y="72791"/>
                          <a:pt x="355407" y="71772"/>
                          <a:pt x="371475" y="77615"/>
                        </a:cubicBezTo>
                        <a:cubicBezTo>
                          <a:pt x="466021" y="111995"/>
                          <a:pt x="392432" y="78568"/>
                          <a:pt x="485775" y="125240"/>
                        </a:cubicBezTo>
                        <a:cubicBezTo>
                          <a:pt x="570285" y="119606"/>
                          <a:pt x="618911" y="154314"/>
                          <a:pt x="647700" y="87140"/>
                        </a:cubicBezTo>
                        <a:cubicBezTo>
                          <a:pt x="652857" y="75108"/>
                          <a:pt x="654050" y="61740"/>
                          <a:pt x="657225" y="49040"/>
                        </a:cubicBezTo>
                        <a:cubicBezTo>
                          <a:pt x="644525" y="39515"/>
                          <a:pt x="634877" y="22434"/>
                          <a:pt x="619125" y="20465"/>
                        </a:cubicBezTo>
                        <a:cubicBezTo>
                          <a:pt x="576721" y="15164"/>
                          <a:pt x="573228" y="46438"/>
                          <a:pt x="590550" y="68090"/>
                        </a:cubicBezTo>
                        <a:cubicBezTo>
                          <a:pt x="597701" y="77029"/>
                          <a:pt x="609075" y="81658"/>
                          <a:pt x="619125" y="87140"/>
                        </a:cubicBezTo>
                        <a:cubicBezTo>
                          <a:pt x="644056" y="100738"/>
                          <a:pt x="671696" y="109488"/>
                          <a:pt x="695325" y="125240"/>
                        </a:cubicBezTo>
                        <a:cubicBezTo>
                          <a:pt x="704850" y="131590"/>
                          <a:pt x="713378" y="139781"/>
                          <a:pt x="723900" y="144290"/>
                        </a:cubicBezTo>
                        <a:cubicBezTo>
                          <a:pt x="735932" y="149447"/>
                          <a:pt x="749300" y="150640"/>
                          <a:pt x="762000" y="153815"/>
                        </a:cubicBezTo>
                        <a:cubicBezTo>
                          <a:pt x="812800" y="150640"/>
                          <a:pt x="864593" y="154776"/>
                          <a:pt x="914400" y="144290"/>
                        </a:cubicBezTo>
                        <a:cubicBezTo>
                          <a:pt x="927581" y="141515"/>
                          <a:pt x="934026" y="125783"/>
                          <a:pt x="942975" y="115715"/>
                        </a:cubicBezTo>
                        <a:cubicBezTo>
                          <a:pt x="959450" y="97181"/>
                          <a:pt x="974725" y="77615"/>
                          <a:pt x="990600" y="58565"/>
                        </a:cubicBezTo>
                        <a:cubicBezTo>
                          <a:pt x="992554" y="52703"/>
                          <a:pt x="1014046" y="7277"/>
                          <a:pt x="990600" y="1415"/>
                        </a:cubicBezTo>
                        <a:cubicBezTo>
                          <a:pt x="968820" y="-4030"/>
                          <a:pt x="946150" y="7765"/>
                          <a:pt x="923925" y="10940"/>
                        </a:cubicBezTo>
                        <a:cubicBezTo>
                          <a:pt x="863763" y="30994"/>
                          <a:pt x="886855" y="29990"/>
                          <a:pt x="857250" y="29990"/>
                        </a:cubicBezTo>
                      </a:path>
                    </a:pathLst>
                  </a:custGeom>
                  <ask:type>
                    <ask:lineSketchScribble/>
                  </ask:type>
                </ask:lineSketchStyleProps>
              </a:ext>
            </a:extLst>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NG" sz="1100"/>
          </a:p>
        </xdr:txBody>
      </xdr:sp>
      <xdr:sp macro="" textlink="">
        <xdr:nvSpPr>
          <xdr:cNvPr id="5" name="TextBox 4">
            <a:extLst>
              <a:ext uri="{FF2B5EF4-FFF2-40B4-BE49-F238E27FC236}">
                <a16:creationId xmlns:a16="http://schemas.microsoft.com/office/drawing/2014/main" id="{4DA56F58-6463-A0A4-A82D-8DEB13152F22}"/>
              </a:ext>
            </a:extLst>
          </xdr:cNvPr>
          <xdr:cNvSpPr txBox="1"/>
        </xdr:nvSpPr>
        <xdr:spPr>
          <a:xfrm>
            <a:off x="1581149" y="95250"/>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Recuedes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6" name="Rectangle 5">
            <a:extLst>
              <a:ext uri="{FF2B5EF4-FFF2-40B4-BE49-F238E27FC236}">
                <a16:creationId xmlns:a16="http://schemas.microsoft.com/office/drawing/2014/main" id="{7D4CC69E-026E-97C0-3435-97DBC670F7D6}"/>
              </a:ext>
            </a:extLst>
          </xdr:cNvPr>
          <xdr:cNvSpPr/>
        </xdr:nvSpPr>
        <xdr:spPr>
          <a:xfrm>
            <a:off x="238124" y="57150"/>
            <a:ext cx="1343025" cy="285749"/>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 name="TextBox 6">
            <a:hlinkClick xmlns:r="http://schemas.openxmlformats.org/officeDocument/2006/relationships" r:id="rId1" tooltip="Income Sources"/>
            <a:extLst>
              <a:ext uri="{FF2B5EF4-FFF2-40B4-BE49-F238E27FC236}">
                <a16:creationId xmlns:a16="http://schemas.microsoft.com/office/drawing/2014/main" id="{C3849048-6A3A-F089-8559-E7FA1DA4F99B}"/>
              </a:ext>
            </a:extLst>
          </xdr:cNvPr>
          <xdr:cNvSpPr txBox="1"/>
        </xdr:nvSpPr>
        <xdr:spPr>
          <a:xfrm>
            <a:off x="8039100" y="85725"/>
            <a:ext cx="13335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Income Sources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8" name="TextBox 7">
            <a:hlinkClick xmlns:r="http://schemas.openxmlformats.org/officeDocument/2006/relationships" r:id="rId2" tooltip="Geographically"/>
            <a:extLst>
              <a:ext uri="{FF2B5EF4-FFF2-40B4-BE49-F238E27FC236}">
                <a16:creationId xmlns:a16="http://schemas.microsoft.com/office/drawing/2014/main" id="{346CCA02-4757-7D68-7EAA-BC10D2F0CA5D}"/>
              </a:ext>
            </a:extLst>
          </xdr:cNvPr>
          <xdr:cNvSpPr txBox="1"/>
        </xdr:nvSpPr>
        <xdr:spPr>
          <a:xfrm>
            <a:off x="9493249" y="85726"/>
            <a:ext cx="1333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Geographically</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9" name="TextBox 8">
            <a:hlinkClick xmlns:r="http://schemas.openxmlformats.org/officeDocument/2006/relationships" r:id="rId3" tooltip="Sales Process"/>
            <a:extLst>
              <a:ext uri="{FF2B5EF4-FFF2-40B4-BE49-F238E27FC236}">
                <a16:creationId xmlns:a16="http://schemas.microsoft.com/office/drawing/2014/main" id="{478ED0F8-8116-C684-6E9C-E4C0B8F72E1A}"/>
              </a:ext>
            </a:extLst>
          </xdr:cNvPr>
          <xdr:cNvSpPr txBox="1"/>
        </xdr:nvSpPr>
        <xdr:spPr>
          <a:xfrm>
            <a:off x="10690224" y="85725"/>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Sales Process</a:t>
            </a:r>
          </a:p>
          <a:p>
            <a:endParaRPr lang="en-NG" sz="1000">
              <a:solidFill>
                <a:schemeClr val="bg1"/>
              </a:solidFill>
              <a:latin typeface="Franklin Gothic Medium" panose="020B0603020102020204" pitchFamily="34" charset="0"/>
              <a:ea typeface="Gadugi" panose="020B0502040204020203" pitchFamily="34" charset="0"/>
            </a:endParaRPr>
          </a:p>
        </xdr:txBody>
      </xdr:sp>
      <xdr:sp macro="" textlink="">
        <xdr:nvSpPr>
          <xdr:cNvPr id="11" name="TextBox 10">
            <a:extLst>
              <a:ext uri="{FF2B5EF4-FFF2-40B4-BE49-F238E27FC236}">
                <a16:creationId xmlns:a16="http://schemas.microsoft.com/office/drawing/2014/main" id="{E19536C5-2266-A802-5F1A-6C3724B464D3}"/>
              </a:ext>
            </a:extLst>
          </xdr:cNvPr>
          <xdr:cNvSpPr txBox="1"/>
        </xdr:nvSpPr>
        <xdr:spPr>
          <a:xfrm>
            <a:off x="5857875" y="95250"/>
            <a:ext cx="981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bg1"/>
                </a:solidFill>
                <a:latin typeface="Franklin Gothic Medium" panose="020B0603020102020204" pitchFamily="34" charset="0"/>
                <a:ea typeface="Gadugi" panose="020B0502040204020203" pitchFamily="34" charset="0"/>
              </a:rPr>
              <a:t>Browser</a:t>
            </a:r>
          </a:p>
          <a:p>
            <a:endParaRPr lang="en-NG" sz="1000">
              <a:solidFill>
                <a:schemeClr val="bg1"/>
              </a:solidFill>
              <a:latin typeface="Franklin Gothic Medium" panose="020B0603020102020204" pitchFamily="34" charset="0"/>
              <a:ea typeface="Gadugi" panose="020B0502040204020203" pitchFamily="34" charset="0"/>
            </a:endParaRPr>
          </a:p>
        </xdr:txBody>
      </xdr:sp>
      <xdr:pic>
        <xdr:nvPicPr>
          <xdr:cNvPr id="12" name="Picture 11">
            <a:extLst>
              <a:ext uri="{FF2B5EF4-FFF2-40B4-BE49-F238E27FC236}">
                <a16:creationId xmlns:a16="http://schemas.microsoft.com/office/drawing/2014/main" id="{032F8B18-4E70-A104-471D-ED67C5A4495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5724525" y="133351"/>
            <a:ext cx="200024" cy="200024"/>
          </a:xfrm>
          <a:prstGeom prst="rect">
            <a:avLst/>
          </a:prstGeom>
        </xdr:spPr>
      </xdr:pic>
      <xdr:sp macro="" textlink="">
        <xdr:nvSpPr>
          <xdr:cNvPr id="13" name="Rectangle: Rounded Corners 12">
            <a:extLst>
              <a:ext uri="{FF2B5EF4-FFF2-40B4-BE49-F238E27FC236}">
                <a16:creationId xmlns:a16="http://schemas.microsoft.com/office/drawing/2014/main" id="{6BE092BA-E7BB-951A-B4CB-2C22B3C1776F}"/>
              </a:ext>
            </a:extLst>
          </xdr:cNvPr>
          <xdr:cNvSpPr/>
        </xdr:nvSpPr>
        <xdr:spPr>
          <a:xfrm rot="5400000">
            <a:off x="10848974" y="257175"/>
            <a:ext cx="18000" cy="10800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Rectangle 13">
            <a:extLst>
              <a:ext uri="{FF2B5EF4-FFF2-40B4-BE49-F238E27FC236}">
                <a16:creationId xmlns:a16="http://schemas.microsoft.com/office/drawing/2014/main" id="{7CC0CBF1-55FF-494D-49F5-731DFDDB4032}"/>
              </a:ext>
            </a:extLst>
          </xdr:cNvPr>
          <xdr:cNvSpPr/>
        </xdr:nvSpPr>
        <xdr:spPr>
          <a:xfrm>
            <a:off x="266699" y="76200"/>
            <a:ext cx="1295399" cy="238125"/>
          </a:xfrm>
          <a:prstGeom prst="rect">
            <a:avLst/>
          </a:prstGeom>
          <a:noFill/>
          <a:ln w="6350">
            <a:solidFill>
              <a:schemeClr val="accent6">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xdr:col>
      <xdr:colOff>38100</xdr:colOff>
      <xdr:row>0</xdr:row>
      <xdr:rowOff>0</xdr:rowOff>
    </xdr:from>
    <xdr:to>
      <xdr:col>3</xdr:col>
      <xdr:colOff>84551</xdr:colOff>
      <xdr:row>2</xdr:row>
      <xdr:rowOff>43579</xdr:rowOff>
    </xdr:to>
    <xdr:sp macro="" textlink="">
      <xdr:nvSpPr>
        <xdr:cNvPr id="2" name="TextBox 1">
          <a:extLst>
            <a:ext uri="{FF2B5EF4-FFF2-40B4-BE49-F238E27FC236}">
              <a16:creationId xmlns:a16="http://schemas.microsoft.com/office/drawing/2014/main" id="{C1D16884-8EC7-420D-A4DA-D454C1169F0A}"/>
            </a:ext>
          </a:extLst>
        </xdr:cNvPr>
        <xdr:cNvSpPr txBox="1"/>
      </xdr:nvSpPr>
      <xdr:spPr>
        <a:xfrm>
          <a:off x="647700" y="0"/>
          <a:ext cx="1265651" cy="42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ar-SA" sz="2000">
              <a:solidFill>
                <a:schemeClr val="bg1"/>
              </a:solidFill>
              <a:latin typeface="Calibri" panose="020F0502020204030204" pitchFamily="34" charset="0"/>
              <a:ea typeface="Gadugi" panose="020B0502040204020203" pitchFamily="34" charset="0"/>
              <a:cs typeface="Calibri" panose="020F0502020204030204" pitchFamily="34" charset="0"/>
            </a:rPr>
            <a:t>۞۞</a:t>
          </a:r>
          <a:endParaRPr lang="en-NG" sz="10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14</xdr:col>
      <xdr:colOff>434228</xdr:colOff>
      <xdr:row>3</xdr:row>
      <xdr:rowOff>168088</xdr:rowOff>
    </xdr:from>
    <xdr:to>
      <xdr:col>27</xdr:col>
      <xdr:colOff>549794</xdr:colOff>
      <xdr:row>42</xdr:row>
      <xdr:rowOff>28309</xdr:rowOff>
    </xdr:to>
    <xdr:grpSp>
      <xdr:nvGrpSpPr>
        <xdr:cNvPr id="77" name="Group 76">
          <a:extLst>
            <a:ext uri="{FF2B5EF4-FFF2-40B4-BE49-F238E27FC236}">
              <a16:creationId xmlns:a16="http://schemas.microsoft.com/office/drawing/2014/main" id="{6C3FFF23-E8B4-B7F0-F253-E76EB0C08350}"/>
            </a:ext>
          </a:extLst>
        </xdr:cNvPr>
        <xdr:cNvGrpSpPr/>
      </xdr:nvGrpSpPr>
      <xdr:grpSpPr>
        <a:xfrm>
          <a:off x="8976962" y="748518"/>
          <a:ext cx="8048105" cy="7509986"/>
          <a:chOff x="8879728" y="739588"/>
          <a:chExt cx="7957816" cy="7289721"/>
        </a:xfrm>
      </xdr:grpSpPr>
      <xdr:graphicFrame macro="">
        <xdr:nvGraphicFramePr>
          <xdr:cNvPr id="65" name="Chart 64">
            <a:extLst>
              <a:ext uri="{FF2B5EF4-FFF2-40B4-BE49-F238E27FC236}">
                <a16:creationId xmlns:a16="http://schemas.microsoft.com/office/drawing/2014/main" id="{BF2BC33A-60B4-F728-E9E3-B20E33258A11}"/>
              </a:ext>
            </a:extLst>
          </xdr:cNvPr>
          <xdr:cNvGraphicFramePr/>
        </xdr:nvGraphicFramePr>
        <xdr:xfrm>
          <a:off x="10218761" y="2893936"/>
          <a:ext cx="5208096" cy="341154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6" name="Circle: Hollow 65">
            <a:extLst>
              <a:ext uri="{FF2B5EF4-FFF2-40B4-BE49-F238E27FC236}">
                <a16:creationId xmlns:a16="http://schemas.microsoft.com/office/drawing/2014/main" id="{9A9D6E06-D274-9111-C28D-22332285FC4F}"/>
              </a:ext>
            </a:extLst>
          </xdr:cNvPr>
          <xdr:cNvSpPr/>
        </xdr:nvSpPr>
        <xdr:spPr>
          <a:xfrm>
            <a:off x="10797025" y="2505129"/>
            <a:ext cx="4062232" cy="4180346"/>
          </a:xfrm>
          <a:prstGeom prst="donut">
            <a:avLst>
              <a:gd name="adj" fmla="val 2961"/>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
        <xdr:nvSpPr>
          <xdr:cNvPr id="67" name="Oval 66">
            <a:extLst>
              <a:ext uri="{FF2B5EF4-FFF2-40B4-BE49-F238E27FC236}">
                <a16:creationId xmlns:a16="http://schemas.microsoft.com/office/drawing/2014/main" id="{7D485040-5656-3398-E9EB-1F60EBA60CC3}"/>
              </a:ext>
            </a:extLst>
          </xdr:cNvPr>
          <xdr:cNvSpPr/>
        </xdr:nvSpPr>
        <xdr:spPr>
          <a:xfrm>
            <a:off x="9349073" y="1306891"/>
            <a:ext cx="6983798" cy="6362837"/>
          </a:xfrm>
          <a:prstGeom prst="ellipse">
            <a:avLst/>
          </a:prstGeom>
          <a:noFill/>
          <a:ln w="6350">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8" name="Oval 67">
            <a:extLst>
              <a:ext uri="{FF2B5EF4-FFF2-40B4-BE49-F238E27FC236}">
                <a16:creationId xmlns:a16="http://schemas.microsoft.com/office/drawing/2014/main" id="{B89D26A2-19E5-F3E4-A36E-C38DA09A0B87}"/>
              </a:ext>
            </a:extLst>
          </xdr:cNvPr>
          <xdr:cNvSpPr/>
        </xdr:nvSpPr>
        <xdr:spPr>
          <a:xfrm>
            <a:off x="8879728" y="739588"/>
            <a:ext cx="7957816" cy="7289721"/>
          </a:xfrm>
          <a:prstGeom prst="ellipse">
            <a:avLst/>
          </a:prstGeom>
          <a:noFill/>
          <a:ln w="6350">
            <a:solidFill>
              <a:schemeClr val="bg1">
                <a:alpha val="2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6" name="Oval 75">
            <a:extLst>
              <a:ext uri="{FF2B5EF4-FFF2-40B4-BE49-F238E27FC236}">
                <a16:creationId xmlns:a16="http://schemas.microsoft.com/office/drawing/2014/main" id="{8FAA92F6-B682-3151-F930-71023325D351}"/>
              </a:ext>
            </a:extLst>
          </xdr:cNvPr>
          <xdr:cNvSpPr/>
        </xdr:nvSpPr>
        <xdr:spPr>
          <a:xfrm>
            <a:off x="10112376" y="1920875"/>
            <a:ext cx="5476874" cy="5224978"/>
          </a:xfrm>
          <a:prstGeom prst="ellipse">
            <a:avLst/>
          </a:prstGeom>
          <a:noFill/>
          <a:ln w="6350">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4</xdr:col>
      <xdr:colOff>490256</xdr:colOff>
      <xdr:row>7</xdr:row>
      <xdr:rowOff>110191</xdr:rowOff>
    </xdr:from>
    <xdr:to>
      <xdr:col>6</xdr:col>
      <xdr:colOff>251198</xdr:colOff>
      <xdr:row>8</xdr:row>
      <xdr:rowOff>174626</xdr:rowOff>
    </xdr:to>
    <xdr:sp macro="" textlink="">
      <xdr:nvSpPr>
        <xdr:cNvPr id="69" name="TextBox 68">
          <a:extLst>
            <a:ext uri="{FF2B5EF4-FFF2-40B4-BE49-F238E27FC236}">
              <a16:creationId xmlns:a16="http://schemas.microsoft.com/office/drawing/2014/main" id="{4686CA19-7FB2-EDE3-1172-833E151D3BED}"/>
            </a:ext>
          </a:extLst>
        </xdr:cNvPr>
        <xdr:cNvSpPr txBox="1"/>
      </xdr:nvSpPr>
      <xdr:spPr>
        <a:xfrm>
          <a:off x="2903256" y="1443691"/>
          <a:ext cx="967442" cy="25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latin typeface="Franklin Gothic Book" panose="020B0503020102020204" pitchFamily="34" charset="0"/>
            </a:rPr>
            <a:t>Branches</a:t>
          </a:r>
          <a:endParaRPr lang="en-NG" sz="1100" b="0">
            <a:solidFill>
              <a:schemeClr val="bg1"/>
            </a:solidFill>
            <a:latin typeface="Franklin Gothic Book" panose="020B0503020102020204" pitchFamily="34" charset="0"/>
          </a:endParaRPr>
        </a:p>
      </xdr:txBody>
    </xdr:sp>
    <xdr:clientData/>
  </xdr:twoCellAnchor>
  <xdr:twoCellAnchor>
    <xdr:from>
      <xdr:col>1</xdr:col>
      <xdr:colOff>266139</xdr:colOff>
      <xdr:row>27</xdr:row>
      <xdr:rowOff>28015</xdr:rowOff>
    </xdr:from>
    <xdr:to>
      <xdr:col>3</xdr:col>
      <xdr:colOff>14007</xdr:colOff>
      <xdr:row>28</xdr:row>
      <xdr:rowOff>98052</xdr:rowOff>
    </xdr:to>
    <xdr:sp macro="" textlink="">
      <xdr:nvSpPr>
        <xdr:cNvPr id="70" name="TextBox 69">
          <a:extLst>
            <a:ext uri="{FF2B5EF4-FFF2-40B4-BE49-F238E27FC236}">
              <a16:creationId xmlns:a16="http://schemas.microsoft.com/office/drawing/2014/main" id="{20A49220-2F3C-DEFD-584B-94FDAD81AF8E}"/>
            </a:ext>
          </a:extLst>
        </xdr:cNvPr>
        <xdr:cNvSpPr txBox="1"/>
      </xdr:nvSpPr>
      <xdr:spPr>
        <a:xfrm>
          <a:off x="882463" y="5322794"/>
          <a:ext cx="980515" cy="26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latin typeface="Franklin Gothic Book" panose="020B0503020102020204" pitchFamily="34" charset="0"/>
            </a:rPr>
            <a:t>Customers</a:t>
          </a:r>
          <a:endParaRPr lang="en-NG" sz="1100" b="0">
            <a:solidFill>
              <a:schemeClr val="bg1"/>
            </a:solidFill>
            <a:latin typeface="Franklin Gothic Book" panose="020B0503020102020204" pitchFamily="34" charset="0"/>
          </a:endParaRPr>
        </a:p>
      </xdr:txBody>
    </xdr:sp>
    <xdr:clientData/>
  </xdr:twoCellAnchor>
  <xdr:twoCellAnchor>
    <xdr:from>
      <xdr:col>4</xdr:col>
      <xdr:colOff>350345</xdr:colOff>
      <xdr:row>9</xdr:row>
      <xdr:rowOff>98535</xdr:rowOff>
    </xdr:from>
    <xdr:to>
      <xdr:col>6</xdr:col>
      <xdr:colOff>212685</xdr:colOff>
      <xdr:row>14</xdr:row>
      <xdr:rowOff>54742</xdr:rowOff>
    </xdr:to>
    <xdr:sp macro="" textlink="'Pivot table'!AG99">
      <xdr:nvSpPr>
        <xdr:cNvPr id="71" name="TextBox 70">
          <a:extLst>
            <a:ext uri="{FF2B5EF4-FFF2-40B4-BE49-F238E27FC236}">
              <a16:creationId xmlns:a16="http://schemas.microsoft.com/office/drawing/2014/main" id="{9C34C2D9-9DCE-2891-EFC3-E12CFB4DD566}"/>
            </a:ext>
          </a:extLst>
        </xdr:cNvPr>
        <xdr:cNvSpPr txBox="1"/>
      </xdr:nvSpPr>
      <xdr:spPr>
        <a:xfrm>
          <a:off x="2802759" y="1883104"/>
          <a:ext cx="1088547" cy="88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548DCA-DCE5-4F4B-A4A4-90C7C59BE549}" type="TxLink">
            <a:rPr lang="en-US" sz="2400" b="0" i="0" u="none" strike="noStrike">
              <a:solidFill>
                <a:schemeClr val="tx1">
                  <a:alpha val="84000"/>
                </a:schemeClr>
              </a:solidFill>
              <a:latin typeface="Calibri"/>
              <a:cs typeface="Calibri"/>
            </a:rPr>
            <a:t> </a:t>
          </a:fld>
          <a:endParaRPr lang="en-NG" sz="2400" b="0">
            <a:solidFill>
              <a:schemeClr val="tx1">
                <a:alpha val="84000"/>
              </a:schemeClr>
            </a:solidFill>
            <a:latin typeface="Franklin Gothic Book" panose="020B0503020102020204" pitchFamily="34" charset="0"/>
          </a:endParaRPr>
        </a:p>
      </xdr:txBody>
    </xdr:sp>
    <xdr:clientData/>
  </xdr:twoCellAnchor>
  <xdr:twoCellAnchor>
    <xdr:from>
      <xdr:col>11</xdr:col>
      <xdr:colOff>58830</xdr:colOff>
      <xdr:row>14</xdr:row>
      <xdr:rowOff>92449</xdr:rowOff>
    </xdr:from>
    <xdr:to>
      <xdr:col>13</xdr:col>
      <xdr:colOff>16809</xdr:colOff>
      <xdr:row>16</xdr:row>
      <xdr:rowOff>170890</xdr:rowOff>
    </xdr:to>
    <xdr:sp macro="" textlink="">
      <xdr:nvSpPr>
        <xdr:cNvPr id="72" name="TextBox 71">
          <a:extLst>
            <a:ext uri="{FF2B5EF4-FFF2-40B4-BE49-F238E27FC236}">
              <a16:creationId xmlns:a16="http://schemas.microsoft.com/office/drawing/2014/main" id="{E4EDB4B3-BA84-BA90-72C6-FEB097F954AB}"/>
            </a:ext>
          </a:extLst>
        </xdr:cNvPr>
        <xdr:cNvSpPr txBox="1"/>
      </xdr:nvSpPr>
      <xdr:spPr>
        <a:xfrm>
          <a:off x="6726330" y="2820063"/>
          <a:ext cx="1170252" cy="453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0">
              <a:solidFill>
                <a:schemeClr val="bg1"/>
              </a:solidFill>
              <a:latin typeface="Franklin Gothic Book" panose="020B0503020102020204" pitchFamily="34" charset="0"/>
            </a:rPr>
            <a:t>Registered</a:t>
          </a:r>
        </a:p>
        <a:p>
          <a:pPr algn="ctr"/>
          <a:r>
            <a:rPr lang="en-GB" sz="1100" b="0" baseline="0">
              <a:solidFill>
                <a:schemeClr val="bg1"/>
              </a:solidFill>
              <a:latin typeface="Franklin Gothic Book" panose="020B0503020102020204" pitchFamily="34" charset="0"/>
            </a:rPr>
            <a:t> Customer info</a:t>
          </a:r>
        </a:p>
        <a:p>
          <a:endParaRPr lang="en-NG" sz="1100" b="0">
            <a:solidFill>
              <a:schemeClr val="bg1"/>
            </a:solidFill>
            <a:latin typeface="Franklin Gothic Book" panose="020B0503020102020204" pitchFamily="34" charset="0"/>
          </a:endParaRPr>
        </a:p>
      </xdr:txBody>
    </xdr:sp>
    <xdr:clientData/>
  </xdr:twoCellAnchor>
  <xdr:twoCellAnchor>
    <xdr:from>
      <xdr:col>15</xdr:col>
      <xdr:colOff>383683</xdr:colOff>
      <xdr:row>27</xdr:row>
      <xdr:rowOff>48618</xdr:rowOff>
    </xdr:from>
    <xdr:to>
      <xdr:col>17</xdr:col>
      <xdr:colOff>131550</xdr:colOff>
      <xdr:row>28</xdr:row>
      <xdr:rowOff>118656</xdr:rowOff>
    </xdr:to>
    <xdr:sp macro="" textlink="">
      <xdr:nvSpPr>
        <xdr:cNvPr id="73" name="TextBox 72">
          <a:extLst>
            <a:ext uri="{FF2B5EF4-FFF2-40B4-BE49-F238E27FC236}">
              <a16:creationId xmlns:a16="http://schemas.microsoft.com/office/drawing/2014/main" id="{D79CED7C-19C2-155F-742B-5C501804B621}"/>
            </a:ext>
          </a:extLst>
        </xdr:cNvPr>
        <xdr:cNvSpPr txBox="1"/>
      </xdr:nvSpPr>
      <xdr:spPr>
        <a:xfrm>
          <a:off x="9536613" y="5376665"/>
          <a:ext cx="968257" cy="263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latin typeface="Franklin Gothic Book" panose="020B0503020102020204" pitchFamily="34" charset="0"/>
            </a:rPr>
            <a:t>Paid Orders</a:t>
          </a:r>
        </a:p>
        <a:p>
          <a:endParaRPr lang="en-NG" sz="1100" b="0">
            <a:solidFill>
              <a:schemeClr val="bg1"/>
            </a:solidFill>
            <a:latin typeface="Franklin Gothic Book" panose="020B0503020102020204" pitchFamily="34" charset="0"/>
          </a:endParaRPr>
        </a:p>
      </xdr:txBody>
    </xdr:sp>
    <xdr:clientData/>
  </xdr:twoCellAnchor>
  <xdr:twoCellAnchor>
    <xdr:from>
      <xdr:col>7</xdr:col>
      <xdr:colOff>177679</xdr:colOff>
      <xdr:row>32</xdr:row>
      <xdr:rowOff>122246</xdr:rowOff>
    </xdr:from>
    <xdr:to>
      <xdr:col>8</xdr:col>
      <xdr:colOff>173182</xdr:colOff>
      <xdr:row>34</xdr:row>
      <xdr:rowOff>0</xdr:rowOff>
    </xdr:to>
    <xdr:sp macro="" textlink="">
      <xdr:nvSpPr>
        <xdr:cNvPr id="74" name="TextBox 73">
          <a:extLst>
            <a:ext uri="{FF2B5EF4-FFF2-40B4-BE49-F238E27FC236}">
              <a16:creationId xmlns:a16="http://schemas.microsoft.com/office/drawing/2014/main" id="{AB0E3EDB-F0BC-D3FF-4D53-9889C6078853}"/>
            </a:ext>
          </a:extLst>
        </xdr:cNvPr>
        <xdr:cNvSpPr txBox="1"/>
      </xdr:nvSpPr>
      <xdr:spPr>
        <a:xfrm>
          <a:off x="4420634" y="6226905"/>
          <a:ext cx="601639" cy="252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latin typeface="Franklin Gothic Book" panose="020B0503020102020204" pitchFamily="34" charset="0"/>
            </a:rPr>
            <a:t>Cash</a:t>
          </a:r>
          <a:r>
            <a:rPr lang="en-GB" sz="1100" b="1" i="0" u="none" strike="noStrike">
              <a:solidFill>
                <a:schemeClr val="dk1"/>
              </a:solidFill>
              <a:effectLst/>
              <a:latin typeface="+mn-lt"/>
              <a:ea typeface="+mn-ea"/>
              <a:cs typeface="+mn-cs"/>
            </a:rPr>
            <a:t>Sum of Amount</a:t>
          </a:r>
          <a:r>
            <a:rPr lang="en-GB"/>
            <a:t> </a:t>
          </a:r>
          <a:r>
            <a:rPr lang="en-GB" sz="1100" b="1" i="0" u="none" strike="noStrike">
              <a:solidFill>
                <a:schemeClr val="dk1"/>
              </a:solidFill>
              <a:effectLst/>
              <a:latin typeface="+mn-lt"/>
              <a:ea typeface="+mn-ea"/>
              <a:cs typeface="+mn-cs"/>
            </a:rPr>
            <a:t>Sum of Target</a:t>
          </a:r>
          <a:r>
            <a:rPr lang="en-GB"/>
            <a:t> </a:t>
          </a:r>
          <a:r>
            <a:rPr lang="en-GB" sz="1100" b="0" i="0" u="none" strike="noStrike">
              <a:solidFill>
                <a:schemeClr val="dk1"/>
              </a:solidFill>
              <a:effectLst/>
              <a:latin typeface="+mn-lt"/>
              <a:ea typeface="+mn-ea"/>
              <a:cs typeface="+mn-cs"/>
            </a:rPr>
            <a:t>1252013</a:t>
          </a:r>
          <a:r>
            <a:rPr lang="en-GB"/>
            <a:t> </a:t>
          </a:r>
          <a:r>
            <a:rPr lang="en-GB" sz="1100" b="0" i="0" u="none" strike="noStrike">
              <a:solidFill>
                <a:schemeClr val="dk1"/>
              </a:solidFill>
              <a:effectLst/>
              <a:latin typeface="+mn-lt"/>
              <a:ea typeface="+mn-ea"/>
              <a:cs typeface="+mn-cs"/>
            </a:rPr>
            <a:t>1741072.23</a:t>
          </a:r>
          <a:r>
            <a:rPr lang="en-GB"/>
            <a:t> </a:t>
          </a:r>
          <a:endParaRPr lang="en-NG" sz="1100" b="0">
            <a:solidFill>
              <a:schemeClr val="bg1"/>
            </a:solidFill>
            <a:latin typeface="Franklin Gothic Book" panose="020B0503020102020204" pitchFamily="34" charset="0"/>
          </a:endParaRPr>
        </a:p>
      </xdr:txBody>
    </xdr:sp>
    <xdr:clientData/>
  </xdr:twoCellAnchor>
  <xdr:twoCellAnchor>
    <xdr:from>
      <xdr:col>11</xdr:col>
      <xdr:colOff>224116</xdr:colOff>
      <xdr:row>32</xdr:row>
      <xdr:rowOff>182096</xdr:rowOff>
    </xdr:from>
    <xdr:to>
      <xdr:col>13</xdr:col>
      <xdr:colOff>140072</xdr:colOff>
      <xdr:row>35</xdr:row>
      <xdr:rowOff>154081</xdr:rowOff>
    </xdr:to>
    <xdr:sp macro="" textlink="">
      <xdr:nvSpPr>
        <xdr:cNvPr id="75" name="TextBox 74">
          <a:extLst>
            <a:ext uri="{FF2B5EF4-FFF2-40B4-BE49-F238E27FC236}">
              <a16:creationId xmlns:a16="http://schemas.microsoft.com/office/drawing/2014/main" id="{20B0F7E8-3E17-EC69-7C62-4538E34BCFDE}"/>
            </a:ext>
          </a:extLst>
        </xdr:cNvPr>
        <xdr:cNvSpPr txBox="1"/>
      </xdr:nvSpPr>
      <xdr:spPr>
        <a:xfrm>
          <a:off x="7003675" y="6457390"/>
          <a:ext cx="1148603"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0">
              <a:solidFill>
                <a:schemeClr val="bg1"/>
              </a:solidFill>
              <a:effectLst/>
              <a:latin typeface="+mn-lt"/>
              <a:ea typeface="+mn-ea"/>
              <a:cs typeface="+mn-cs"/>
            </a:rPr>
            <a:t>Non Register</a:t>
          </a:r>
          <a:r>
            <a:rPr lang="en-GB" sz="1100" b="0" baseline="0">
              <a:solidFill>
                <a:schemeClr val="bg1"/>
              </a:solidFill>
              <a:effectLst/>
              <a:latin typeface="+mn-lt"/>
              <a:ea typeface="+mn-ea"/>
              <a:cs typeface="+mn-cs"/>
            </a:rPr>
            <a:t>ed</a:t>
          </a:r>
        </a:p>
        <a:p>
          <a:pPr algn="ctr"/>
          <a:r>
            <a:rPr lang="en-GB" sz="1100" b="0" baseline="0">
              <a:solidFill>
                <a:schemeClr val="bg1"/>
              </a:solidFill>
              <a:effectLst/>
              <a:latin typeface="+mn-lt"/>
              <a:ea typeface="+mn-ea"/>
              <a:cs typeface="+mn-cs"/>
            </a:rPr>
            <a:t>Customer info</a:t>
          </a:r>
          <a:endParaRPr lang="en-NG">
            <a:solidFill>
              <a:schemeClr val="bg1"/>
            </a:solidFill>
            <a:effectLst/>
          </a:endParaRPr>
        </a:p>
      </xdr:txBody>
    </xdr:sp>
    <xdr:clientData/>
  </xdr:twoCellAnchor>
  <xdr:twoCellAnchor editAs="oneCell">
    <xdr:from>
      <xdr:col>1</xdr:col>
      <xdr:colOff>386952</xdr:colOff>
      <xdr:row>23</xdr:row>
      <xdr:rowOff>78383</xdr:rowOff>
    </xdr:from>
    <xdr:to>
      <xdr:col>2</xdr:col>
      <xdr:colOff>303609</xdr:colOff>
      <xdr:row>26</xdr:row>
      <xdr:rowOff>108969</xdr:rowOff>
    </xdr:to>
    <xdr:pic>
      <xdr:nvPicPr>
        <xdr:cNvPr id="79" name="Graphic 78" descr="Children outline">
          <a:extLst>
            <a:ext uri="{FF2B5EF4-FFF2-40B4-BE49-F238E27FC236}">
              <a16:creationId xmlns:a16="http://schemas.microsoft.com/office/drawing/2014/main" id="{5DE7D8DA-72F5-9098-E1EA-A6D6D13D4A1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7147" y="4632524"/>
          <a:ext cx="526853" cy="611015"/>
        </a:xfrm>
        <a:prstGeom prst="rect">
          <a:avLst/>
        </a:prstGeom>
      </xdr:spPr>
    </xdr:pic>
    <xdr:clientData/>
  </xdr:twoCellAnchor>
  <xdr:twoCellAnchor editAs="oneCell">
    <xdr:from>
      <xdr:col>7</xdr:col>
      <xdr:colOff>106268</xdr:colOff>
      <xdr:row>29</xdr:row>
      <xdr:rowOff>54717</xdr:rowOff>
    </xdr:from>
    <xdr:to>
      <xdr:col>8</xdr:col>
      <xdr:colOff>48830</xdr:colOff>
      <xdr:row>31</xdr:row>
      <xdr:rowOff>86932</xdr:rowOff>
    </xdr:to>
    <xdr:pic>
      <xdr:nvPicPr>
        <xdr:cNvPr id="110" name="Graphic 109" descr="Money outline">
          <a:extLst>
            <a:ext uri="{FF2B5EF4-FFF2-40B4-BE49-F238E27FC236}">
              <a16:creationId xmlns:a16="http://schemas.microsoft.com/office/drawing/2014/main" id="{637D4651-9FED-AAD3-94FE-8EA6A34E9A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rot="21071439">
          <a:off x="4376465" y="5748313"/>
          <a:ext cx="552590" cy="417495"/>
        </a:xfrm>
        <a:prstGeom prst="rect">
          <a:avLst/>
        </a:prstGeom>
      </xdr:spPr>
    </xdr:pic>
    <xdr:clientData/>
  </xdr:twoCellAnchor>
  <xdr:twoCellAnchor editAs="oneCell">
    <xdr:from>
      <xdr:col>7</xdr:col>
      <xdr:colOff>110614</xdr:colOff>
      <xdr:row>17</xdr:row>
      <xdr:rowOff>117499</xdr:rowOff>
    </xdr:from>
    <xdr:to>
      <xdr:col>8</xdr:col>
      <xdr:colOff>15364</xdr:colOff>
      <xdr:row>20</xdr:row>
      <xdr:rowOff>57661</xdr:rowOff>
    </xdr:to>
    <xdr:pic>
      <xdr:nvPicPr>
        <xdr:cNvPr id="112" name="Graphic 111" descr="Credit card outline">
          <a:extLst>
            <a:ext uri="{FF2B5EF4-FFF2-40B4-BE49-F238E27FC236}">
              <a16:creationId xmlns:a16="http://schemas.microsoft.com/office/drawing/2014/main" id="{8606184A-28D9-3FBB-B9E7-7D03D652A3F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12227" y="3359072"/>
          <a:ext cx="519266" cy="493226"/>
        </a:xfrm>
        <a:prstGeom prst="rect">
          <a:avLst/>
        </a:prstGeom>
      </xdr:spPr>
    </xdr:pic>
    <xdr:clientData/>
  </xdr:twoCellAnchor>
  <xdr:twoCellAnchor editAs="oneCell">
    <xdr:from>
      <xdr:col>4</xdr:col>
      <xdr:colOff>586351</xdr:colOff>
      <xdr:row>10</xdr:row>
      <xdr:rowOff>142445</xdr:rowOff>
    </xdr:from>
    <xdr:to>
      <xdr:col>5</xdr:col>
      <xdr:colOff>583790</xdr:colOff>
      <xdr:row>13</xdr:row>
      <xdr:rowOff>5121</xdr:rowOff>
    </xdr:to>
    <xdr:pic>
      <xdr:nvPicPr>
        <xdr:cNvPr id="114" name="Graphic 113" descr="Kiosk outline">
          <a:extLst>
            <a:ext uri="{FF2B5EF4-FFF2-40B4-BE49-F238E27FC236}">
              <a16:creationId xmlns:a16="http://schemas.microsoft.com/office/drawing/2014/main" id="{157EC1D6-16D9-FFE6-53CB-B66B0450BA4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44416" y="2093534"/>
          <a:ext cx="611955" cy="415740"/>
        </a:xfrm>
        <a:prstGeom prst="rect">
          <a:avLst/>
        </a:prstGeom>
      </xdr:spPr>
    </xdr:pic>
    <xdr:clientData/>
  </xdr:twoCellAnchor>
  <xdr:twoCellAnchor editAs="oneCell">
    <xdr:from>
      <xdr:col>5</xdr:col>
      <xdr:colOff>77462</xdr:colOff>
      <xdr:row>23</xdr:row>
      <xdr:rowOff>169664</xdr:rowOff>
    </xdr:from>
    <xdr:to>
      <xdr:col>5</xdr:col>
      <xdr:colOff>531362</xdr:colOff>
      <xdr:row>26</xdr:row>
      <xdr:rowOff>44649</xdr:rowOff>
    </xdr:to>
    <xdr:pic>
      <xdr:nvPicPr>
        <xdr:cNvPr id="116" name="Graphic 115" descr="Modern architecture outline">
          <a:extLst>
            <a:ext uri="{FF2B5EF4-FFF2-40B4-BE49-F238E27FC236}">
              <a16:creationId xmlns:a16="http://schemas.microsoft.com/office/drawing/2014/main" id="{837FE012-6533-C79F-B390-BFA24C9891C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128439" y="4723805"/>
          <a:ext cx="453900" cy="455414"/>
        </a:xfrm>
        <a:prstGeom prst="rect">
          <a:avLst/>
        </a:prstGeom>
      </xdr:spPr>
    </xdr:pic>
    <xdr:clientData/>
  </xdr:twoCellAnchor>
  <xdr:twoCellAnchor editAs="oneCell">
    <xdr:from>
      <xdr:col>9</xdr:col>
      <xdr:colOff>248382</xdr:colOff>
      <xdr:row>23</xdr:row>
      <xdr:rowOff>180829</xdr:rowOff>
    </xdr:from>
    <xdr:to>
      <xdr:col>10</xdr:col>
      <xdr:colOff>74196</xdr:colOff>
      <xdr:row>26</xdr:row>
      <xdr:rowOff>37864</xdr:rowOff>
    </xdr:to>
    <xdr:pic>
      <xdr:nvPicPr>
        <xdr:cNvPr id="118" name="Graphic 117" descr="Shopping cart outline">
          <a:extLst>
            <a:ext uri="{FF2B5EF4-FFF2-40B4-BE49-F238E27FC236}">
              <a16:creationId xmlns:a16="http://schemas.microsoft.com/office/drawing/2014/main" id="{3232AEF6-2F66-D80C-8970-8D1BD608FFD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rot="20828402">
          <a:off x="5740140" y="4734970"/>
          <a:ext cx="436009" cy="437464"/>
        </a:xfrm>
        <a:prstGeom prst="rect">
          <a:avLst/>
        </a:prstGeom>
      </xdr:spPr>
    </xdr:pic>
    <xdr:clientData/>
  </xdr:twoCellAnchor>
  <xdr:twoCellAnchor editAs="oneCell">
    <xdr:from>
      <xdr:col>15</xdr:col>
      <xdr:colOff>484186</xdr:colOff>
      <xdr:row>23</xdr:row>
      <xdr:rowOff>128983</xdr:rowOff>
    </xdr:from>
    <xdr:to>
      <xdr:col>16</xdr:col>
      <xdr:colOff>398461</xdr:colOff>
      <xdr:row>26</xdr:row>
      <xdr:rowOff>75009</xdr:rowOff>
    </xdr:to>
    <xdr:pic>
      <xdr:nvPicPr>
        <xdr:cNvPr id="120" name="Graphic 119" descr="Register outline">
          <a:extLst>
            <a:ext uri="{FF2B5EF4-FFF2-40B4-BE49-F238E27FC236}">
              <a16:creationId xmlns:a16="http://schemas.microsoft.com/office/drawing/2014/main" id="{86137F14-9662-3A5B-5942-2CB3330435A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9637116" y="4683124"/>
          <a:ext cx="524470" cy="526455"/>
        </a:xfrm>
        <a:prstGeom prst="rect">
          <a:avLst/>
        </a:prstGeom>
      </xdr:spPr>
    </xdr:pic>
    <xdr:clientData/>
  </xdr:twoCellAnchor>
  <xdr:twoCellAnchor editAs="oneCell">
    <xdr:from>
      <xdr:col>11</xdr:col>
      <xdr:colOff>396608</xdr:colOff>
      <xdr:row>17</xdr:row>
      <xdr:rowOff>104180</xdr:rowOff>
    </xdr:from>
    <xdr:to>
      <xdr:col>12</xdr:col>
      <xdr:colOff>266502</xdr:colOff>
      <xdr:row>19</xdr:row>
      <xdr:rowOff>163712</xdr:rowOff>
    </xdr:to>
    <xdr:pic>
      <xdr:nvPicPr>
        <xdr:cNvPr id="122" name="Graphic 121" descr="Employee badge outline">
          <a:extLst>
            <a:ext uri="{FF2B5EF4-FFF2-40B4-BE49-F238E27FC236}">
              <a16:creationId xmlns:a16="http://schemas.microsoft.com/office/drawing/2014/main" id="{81AF1BD7-BE04-7FD4-D982-623CAB82A94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108756" y="3497461"/>
          <a:ext cx="480090" cy="446485"/>
        </a:xfrm>
        <a:prstGeom prst="rect">
          <a:avLst/>
        </a:prstGeom>
      </xdr:spPr>
    </xdr:pic>
    <xdr:clientData/>
  </xdr:twoCellAnchor>
  <xdr:twoCellAnchor>
    <xdr:from>
      <xdr:col>11</xdr:col>
      <xdr:colOff>464894</xdr:colOff>
      <xdr:row>29</xdr:row>
      <xdr:rowOff>52647</xdr:rowOff>
    </xdr:from>
    <xdr:to>
      <xdr:col>12</xdr:col>
      <xdr:colOff>403443</xdr:colOff>
      <xdr:row>31</xdr:row>
      <xdr:rowOff>96320</xdr:rowOff>
    </xdr:to>
    <xdr:grpSp>
      <xdr:nvGrpSpPr>
        <xdr:cNvPr id="125" name="Group 124">
          <a:extLst>
            <a:ext uri="{FF2B5EF4-FFF2-40B4-BE49-F238E27FC236}">
              <a16:creationId xmlns:a16="http://schemas.microsoft.com/office/drawing/2014/main" id="{2D06E31D-A32C-6412-BD44-B72DE6F9A24D}"/>
            </a:ext>
          </a:extLst>
        </xdr:cNvPr>
        <xdr:cNvGrpSpPr/>
      </xdr:nvGrpSpPr>
      <xdr:grpSpPr>
        <a:xfrm>
          <a:off x="7177042" y="5767647"/>
          <a:ext cx="548745" cy="430626"/>
          <a:chOff x="17113250" y="1000125"/>
          <a:chExt cx="596900" cy="555625"/>
        </a:xfrm>
      </xdr:grpSpPr>
      <xdr:sp macro="" textlink="">
        <xdr:nvSpPr>
          <xdr:cNvPr id="123" name="TextBox 122">
            <a:extLst>
              <a:ext uri="{FF2B5EF4-FFF2-40B4-BE49-F238E27FC236}">
                <a16:creationId xmlns:a16="http://schemas.microsoft.com/office/drawing/2014/main" id="{E9EF30F3-08F4-E165-0EEB-DA2789E8BA6B}"/>
              </a:ext>
            </a:extLst>
          </xdr:cNvPr>
          <xdr:cNvSpPr txBox="1"/>
        </xdr:nvSpPr>
        <xdr:spPr>
          <a:xfrm>
            <a:off x="17160874" y="1047749"/>
            <a:ext cx="476251"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bg1"/>
                </a:solidFill>
              </a:rPr>
              <a:t>x</a:t>
            </a:r>
          </a:p>
          <a:p>
            <a:endParaRPr lang="en-NG" sz="1100"/>
          </a:p>
        </xdr:txBody>
      </xdr:sp>
      <xdr:pic>
        <xdr:nvPicPr>
          <xdr:cNvPr id="124" name="Graphic 123" descr="Employee badge outline">
            <a:extLst>
              <a:ext uri="{FF2B5EF4-FFF2-40B4-BE49-F238E27FC236}">
                <a16:creationId xmlns:a16="http://schemas.microsoft.com/office/drawing/2014/main" id="{68AB398C-21F9-46B5-A599-61356C1FCB4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7113250" y="1000125"/>
            <a:ext cx="596900" cy="555625"/>
          </a:xfrm>
          <a:prstGeom prst="rect">
            <a:avLst/>
          </a:prstGeom>
        </xdr:spPr>
      </xdr:pic>
    </xdr:grpSp>
    <xdr:clientData/>
  </xdr:twoCellAnchor>
  <xdr:twoCellAnchor editAs="oneCell">
    <xdr:from>
      <xdr:col>5</xdr:col>
      <xdr:colOff>45986</xdr:colOff>
      <xdr:row>36</xdr:row>
      <xdr:rowOff>79375</xdr:rowOff>
    </xdr:from>
    <xdr:to>
      <xdr:col>5</xdr:col>
      <xdr:colOff>560187</xdr:colOff>
      <xdr:row>39</xdr:row>
      <xdr:rowOff>14882</xdr:rowOff>
    </xdr:to>
    <xdr:pic>
      <xdr:nvPicPr>
        <xdr:cNvPr id="130" name="Graphic 129" descr="Laptop outline">
          <a:extLst>
            <a:ext uri="{FF2B5EF4-FFF2-40B4-BE49-F238E27FC236}">
              <a16:creationId xmlns:a16="http://schemas.microsoft.com/office/drawing/2014/main" id="{753A693D-689C-0F43-BCEE-2B7E50D29AD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096963" y="7148711"/>
          <a:ext cx="514201" cy="515937"/>
        </a:xfrm>
        <a:prstGeom prst="rect">
          <a:avLst/>
        </a:prstGeom>
      </xdr:spPr>
    </xdr:pic>
    <xdr:clientData/>
  </xdr:twoCellAnchor>
  <xdr:twoCellAnchor>
    <xdr:from>
      <xdr:col>8</xdr:col>
      <xdr:colOff>521300</xdr:colOff>
      <xdr:row>21</xdr:row>
      <xdr:rowOff>148828</xdr:rowOff>
    </xdr:from>
    <xdr:to>
      <xdr:col>10</xdr:col>
      <xdr:colOff>416269</xdr:colOff>
      <xdr:row>27</xdr:row>
      <xdr:rowOff>0</xdr:rowOff>
    </xdr:to>
    <xdr:sp macro="" textlink="">
      <xdr:nvSpPr>
        <xdr:cNvPr id="147" name="TextBox 146">
          <a:extLst>
            <a:ext uri="{FF2B5EF4-FFF2-40B4-BE49-F238E27FC236}">
              <a16:creationId xmlns:a16="http://schemas.microsoft.com/office/drawing/2014/main" id="{A904FFB1-3390-4B60-AE08-C349C14B913D}"/>
            </a:ext>
          </a:extLst>
        </xdr:cNvPr>
        <xdr:cNvSpPr txBox="1"/>
      </xdr:nvSpPr>
      <xdr:spPr>
        <a:xfrm>
          <a:off x="5370391" y="4189737"/>
          <a:ext cx="1107242" cy="976854"/>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0" b="0" baseline="0">
              <a:solidFill>
                <a:schemeClr val="bg1"/>
              </a:solidFill>
              <a:effectLst/>
              <a:latin typeface="Franklin Gothic Book" panose="020B0503020102020204" pitchFamily="34" charset="0"/>
              <a:ea typeface="+mn-ea"/>
              <a:cs typeface="+mn-cs"/>
            </a:rPr>
            <a:t>○</a:t>
          </a:r>
        </a:p>
      </xdr:txBody>
    </xdr:sp>
    <xdr:clientData/>
  </xdr:twoCellAnchor>
  <xdr:twoCellAnchor>
    <xdr:from>
      <xdr:col>15</xdr:col>
      <xdr:colOff>310134</xdr:colOff>
      <xdr:row>21</xdr:row>
      <xdr:rowOff>148828</xdr:rowOff>
    </xdr:from>
    <xdr:to>
      <xdr:col>16</xdr:col>
      <xdr:colOff>595312</xdr:colOff>
      <xdr:row>27</xdr:row>
      <xdr:rowOff>44648</xdr:rowOff>
    </xdr:to>
    <xdr:sp macro="" textlink="">
      <xdr:nvSpPr>
        <xdr:cNvPr id="158" name="TextBox 157">
          <a:extLst>
            <a:ext uri="{FF2B5EF4-FFF2-40B4-BE49-F238E27FC236}">
              <a16:creationId xmlns:a16="http://schemas.microsoft.com/office/drawing/2014/main" id="{0D17DC26-3ECE-471B-C4EC-4F50748EA9F8}"/>
            </a:ext>
          </a:extLst>
        </xdr:cNvPr>
        <xdr:cNvSpPr txBox="1"/>
      </xdr:nvSpPr>
      <xdr:spPr>
        <a:xfrm>
          <a:off x="9463064" y="4316016"/>
          <a:ext cx="895373" cy="1056679"/>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0" b="0" baseline="0">
              <a:solidFill>
                <a:schemeClr val="bg1"/>
              </a:solidFill>
              <a:effectLst/>
              <a:latin typeface="Franklin Gothic Book" panose="020B0503020102020204" pitchFamily="34" charset="0"/>
              <a:ea typeface="+mn-ea"/>
              <a:cs typeface="+mn-cs"/>
            </a:rPr>
            <a:t>○</a:t>
          </a:r>
        </a:p>
      </xdr:txBody>
    </xdr:sp>
    <xdr:clientData/>
  </xdr:twoCellAnchor>
  <xdr:twoCellAnchor>
    <xdr:from>
      <xdr:col>4</xdr:col>
      <xdr:colOff>276645</xdr:colOff>
      <xdr:row>8</xdr:row>
      <xdr:rowOff>89297</xdr:rowOff>
    </xdr:from>
    <xdr:to>
      <xdr:col>6</xdr:col>
      <xdr:colOff>312539</xdr:colOff>
      <xdr:row>13</xdr:row>
      <xdr:rowOff>190499</xdr:rowOff>
    </xdr:to>
    <xdr:sp macro="" textlink="'Pivot table'!AF99">
      <xdr:nvSpPr>
        <xdr:cNvPr id="169" name="TextBox 168">
          <a:extLst>
            <a:ext uri="{FF2B5EF4-FFF2-40B4-BE49-F238E27FC236}">
              <a16:creationId xmlns:a16="http://schemas.microsoft.com/office/drawing/2014/main" id="{5FF9ACFF-12A2-A413-8838-F85AE0E1DDA0}"/>
            </a:ext>
          </a:extLst>
        </xdr:cNvPr>
        <xdr:cNvSpPr txBox="1"/>
      </xdr:nvSpPr>
      <xdr:spPr>
        <a:xfrm>
          <a:off x="2715045" y="1714897"/>
          <a:ext cx="1255094" cy="1053702"/>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2797EA-5D3B-4DCE-B403-362A84A78CC8}" type="TxLink">
            <a:rPr lang="en-US" sz="14000" b="0" baseline="0">
              <a:solidFill>
                <a:schemeClr val="bg1"/>
              </a:solidFill>
              <a:effectLst/>
              <a:latin typeface="Franklin Gothic Book" panose="020B0503020102020204" pitchFamily="34" charset="0"/>
              <a:ea typeface="+mn-ea"/>
              <a:cs typeface="+mn-cs"/>
            </a:rPr>
            <a:pPr marL="0" indent="0" algn="ctr"/>
            <a:t>○</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1</xdr:col>
      <xdr:colOff>301625</xdr:colOff>
      <xdr:row>9</xdr:row>
      <xdr:rowOff>125801</xdr:rowOff>
    </xdr:from>
    <xdr:to>
      <xdr:col>12</xdr:col>
      <xdr:colOff>503207</xdr:colOff>
      <xdr:row>39</xdr:row>
      <xdr:rowOff>134193</xdr:rowOff>
    </xdr:to>
    <xdr:grpSp>
      <xdr:nvGrpSpPr>
        <xdr:cNvPr id="37" name="Group 36">
          <a:extLst>
            <a:ext uri="{FF2B5EF4-FFF2-40B4-BE49-F238E27FC236}">
              <a16:creationId xmlns:a16="http://schemas.microsoft.com/office/drawing/2014/main" id="{2B69CD52-00B2-4E9B-9364-4495777CDFDF}"/>
            </a:ext>
          </a:extLst>
        </xdr:cNvPr>
        <xdr:cNvGrpSpPr/>
      </xdr:nvGrpSpPr>
      <xdr:grpSpPr>
        <a:xfrm>
          <a:off x="911820" y="1971270"/>
          <a:ext cx="6913731" cy="5812689"/>
          <a:chOff x="21370356" y="14452258"/>
          <a:chExt cx="14983997" cy="9944602"/>
        </a:xfrm>
      </xdr:grpSpPr>
      <xdr:sp macro="" textlink="">
        <xdr:nvSpPr>
          <xdr:cNvPr id="38" name="Oval 37">
            <a:extLst>
              <a:ext uri="{FF2B5EF4-FFF2-40B4-BE49-F238E27FC236}">
                <a16:creationId xmlns:a16="http://schemas.microsoft.com/office/drawing/2014/main" id="{2B3970A6-5F8D-B55D-B0C2-F1DB44107C21}"/>
              </a:ext>
            </a:extLst>
          </xdr:cNvPr>
          <xdr:cNvSpPr/>
        </xdr:nvSpPr>
        <xdr:spPr>
          <a:xfrm>
            <a:off x="34735575" y="20664302"/>
            <a:ext cx="1618778" cy="1223671"/>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39" name="Group 38">
            <a:extLst>
              <a:ext uri="{FF2B5EF4-FFF2-40B4-BE49-F238E27FC236}">
                <a16:creationId xmlns:a16="http://schemas.microsoft.com/office/drawing/2014/main" id="{CAE3EE60-605D-1960-AF58-2AAED5418CA8}"/>
              </a:ext>
            </a:extLst>
          </xdr:cNvPr>
          <xdr:cNvGrpSpPr/>
        </xdr:nvGrpSpPr>
        <xdr:grpSpPr>
          <a:xfrm>
            <a:off x="21370356" y="14452258"/>
            <a:ext cx="14760700" cy="9320727"/>
            <a:chOff x="21370350" y="14452253"/>
            <a:chExt cx="14760696" cy="9320724"/>
          </a:xfrm>
        </xdr:grpSpPr>
        <xdr:grpSp>
          <xdr:nvGrpSpPr>
            <xdr:cNvPr id="40" name="Group 39">
              <a:extLst>
                <a:ext uri="{FF2B5EF4-FFF2-40B4-BE49-F238E27FC236}">
                  <a16:creationId xmlns:a16="http://schemas.microsoft.com/office/drawing/2014/main" id="{91A14645-FFA7-828F-4674-087F0491DD84}"/>
                </a:ext>
              </a:extLst>
            </xdr:cNvPr>
            <xdr:cNvGrpSpPr/>
          </xdr:nvGrpSpPr>
          <xdr:grpSpPr>
            <a:xfrm>
              <a:off x="21370350" y="14452253"/>
              <a:ext cx="6128974" cy="9320724"/>
              <a:chOff x="21370350" y="14452253"/>
              <a:chExt cx="6128974" cy="9320724"/>
            </a:xfrm>
          </xdr:grpSpPr>
          <xdr:sp macro="" textlink="">
            <xdr:nvSpPr>
              <xdr:cNvPr id="53" name="Oval 52">
                <a:extLst>
                  <a:ext uri="{FF2B5EF4-FFF2-40B4-BE49-F238E27FC236}">
                    <a16:creationId xmlns:a16="http://schemas.microsoft.com/office/drawing/2014/main" id="{A91B0E92-545D-8017-8F41-3E2D12615C08}"/>
                  </a:ext>
                </a:extLst>
              </xdr:cNvPr>
              <xdr:cNvSpPr/>
            </xdr:nvSpPr>
            <xdr:spPr>
              <a:xfrm>
                <a:off x="21370350" y="18845597"/>
                <a:ext cx="1546375" cy="1243852"/>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4" name="Oval 53">
                <a:extLst>
                  <a:ext uri="{FF2B5EF4-FFF2-40B4-BE49-F238E27FC236}">
                    <a16:creationId xmlns:a16="http://schemas.microsoft.com/office/drawing/2014/main" id="{0B67780E-2D12-C199-8707-E8D82BCB550C}"/>
                  </a:ext>
                </a:extLst>
              </xdr:cNvPr>
              <xdr:cNvSpPr/>
            </xdr:nvSpPr>
            <xdr:spPr>
              <a:xfrm>
                <a:off x="25841100" y="14452253"/>
                <a:ext cx="1576411" cy="130424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5" name="Oval 54">
                <a:extLst>
                  <a:ext uri="{FF2B5EF4-FFF2-40B4-BE49-F238E27FC236}">
                    <a16:creationId xmlns:a16="http://schemas.microsoft.com/office/drawing/2014/main" id="{A5BAEEED-B3A5-460C-4FA6-AE59A15B79F5}"/>
                  </a:ext>
                </a:extLst>
              </xdr:cNvPr>
              <xdr:cNvSpPr/>
            </xdr:nvSpPr>
            <xdr:spPr>
              <a:xfrm>
                <a:off x="25844492" y="18903792"/>
                <a:ext cx="1654832" cy="1174552"/>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56" name="Straight Connector 55">
                <a:extLst>
                  <a:ext uri="{FF2B5EF4-FFF2-40B4-BE49-F238E27FC236}">
                    <a16:creationId xmlns:a16="http://schemas.microsoft.com/office/drawing/2014/main" id="{DCF67E6B-B51C-70A3-2FB3-0A433F056A56}"/>
                  </a:ext>
                </a:extLst>
              </xdr:cNvPr>
              <xdr:cNvCxnSpPr/>
            </xdr:nvCxnSpPr>
            <xdr:spPr>
              <a:xfrm flipH="1">
                <a:off x="22646413" y="15536790"/>
                <a:ext cx="3381696" cy="3462259"/>
              </a:xfrm>
              <a:prstGeom prst="line">
                <a:avLst/>
              </a:prstGeom>
              <a:ln w="3175">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9AB1A6B-133C-B67C-0AAA-086C76CA3AF3}"/>
                  </a:ext>
                </a:extLst>
              </xdr:cNvPr>
              <xdr:cNvCxnSpPr>
                <a:stCxn id="62" idx="2"/>
                <a:endCxn id="53" idx="5"/>
              </xdr:cNvCxnSpPr>
            </xdr:nvCxnSpPr>
            <xdr:spPr>
              <a:xfrm flipH="1" flipV="1">
                <a:off x="22690264" y="19907292"/>
                <a:ext cx="3185762" cy="386568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52094ADA-26FB-4556-0DD4-96CF63E44C3C}"/>
                  </a:ext>
                </a:extLst>
              </xdr:cNvPr>
              <xdr:cNvCxnSpPr>
                <a:stCxn id="62" idx="0"/>
              </xdr:cNvCxnSpPr>
            </xdr:nvCxnSpPr>
            <xdr:spPr>
              <a:xfrm flipH="1" flipV="1">
                <a:off x="26652749" y="20194011"/>
                <a:ext cx="7833" cy="295508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41" name="Group 40">
              <a:extLst>
                <a:ext uri="{FF2B5EF4-FFF2-40B4-BE49-F238E27FC236}">
                  <a16:creationId xmlns:a16="http://schemas.microsoft.com/office/drawing/2014/main" id="{F95068E4-591E-F6E0-46A3-B3E08522AA49}"/>
                </a:ext>
              </a:extLst>
            </xdr:cNvPr>
            <xdr:cNvGrpSpPr/>
          </xdr:nvGrpSpPr>
          <xdr:grpSpPr>
            <a:xfrm>
              <a:off x="26660040" y="15831938"/>
              <a:ext cx="9471006" cy="6056028"/>
              <a:chOff x="26660040" y="15831938"/>
              <a:chExt cx="9471006" cy="6056028"/>
            </a:xfrm>
          </xdr:grpSpPr>
          <xdr:sp macro="" textlink="">
            <xdr:nvSpPr>
              <xdr:cNvPr id="42" name="Oval 41">
                <a:extLst>
                  <a:ext uri="{FF2B5EF4-FFF2-40B4-BE49-F238E27FC236}">
                    <a16:creationId xmlns:a16="http://schemas.microsoft.com/office/drawing/2014/main" id="{A831CC63-3F8F-DC1F-FA0F-E952F203DCFA}"/>
                  </a:ext>
                </a:extLst>
              </xdr:cNvPr>
              <xdr:cNvSpPr/>
            </xdr:nvSpPr>
            <xdr:spPr>
              <a:xfrm>
                <a:off x="28670246" y="16833271"/>
                <a:ext cx="1606673" cy="1309539"/>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3" name="Oval 42">
                <a:extLst>
                  <a:ext uri="{FF2B5EF4-FFF2-40B4-BE49-F238E27FC236}">
                    <a16:creationId xmlns:a16="http://schemas.microsoft.com/office/drawing/2014/main" id="{667A3515-D45D-A87E-DD3B-2E854A130DB8}"/>
                  </a:ext>
                </a:extLst>
              </xdr:cNvPr>
              <xdr:cNvSpPr/>
            </xdr:nvSpPr>
            <xdr:spPr>
              <a:xfrm>
                <a:off x="34573032" y="16749991"/>
                <a:ext cx="1558014" cy="1300328"/>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4" name="Oval 43">
                <a:extLst>
                  <a:ext uri="{FF2B5EF4-FFF2-40B4-BE49-F238E27FC236}">
                    <a16:creationId xmlns:a16="http://schemas.microsoft.com/office/drawing/2014/main" id="{A55D2714-F965-027F-66A0-665BB4BFFE99}"/>
                  </a:ext>
                </a:extLst>
              </xdr:cNvPr>
              <xdr:cNvSpPr/>
            </xdr:nvSpPr>
            <xdr:spPr>
              <a:xfrm>
                <a:off x="28705175" y="20721360"/>
                <a:ext cx="1598704" cy="116660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5" name="Oval 44">
                <a:extLst>
                  <a:ext uri="{FF2B5EF4-FFF2-40B4-BE49-F238E27FC236}">
                    <a16:creationId xmlns:a16="http://schemas.microsoft.com/office/drawing/2014/main" id="{2D173B36-2CA9-9299-DC7D-7FD8FB5B1F06}"/>
                  </a:ext>
                </a:extLst>
              </xdr:cNvPr>
              <xdr:cNvSpPr/>
            </xdr:nvSpPr>
            <xdr:spPr>
              <a:xfrm>
                <a:off x="31497506" y="18834865"/>
                <a:ext cx="1618693" cy="128483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46" name="Straight Connector 45">
                <a:extLst>
                  <a:ext uri="{FF2B5EF4-FFF2-40B4-BE49-F238E27FC236}">
                    <a16:creationId xmlns:a16="http://schemas.microsoft.com/office/drawing/2014/main" id="{F8198398-70CE-0787-7D45-92F44C676341}"/>
                  </a:ext>
                </a:extLst>
              </xdr:cNvPr>
              <xdr:cNvCxnSpPr>
                <a:stCxn id="42" idx="3"/>
                <a:endCxn id="55" idx="7"/>
              </xdr:cNvCxnSpPr>
            </xdr:nvCxnSpPr>
            <xdr:spPr>
              <a:xfrm flipH="1">
                <a:off x="27256980" y="17951034"/>
                <a:ext cx="1648558" cy="11247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6CD7BF39-ADC7-1D1B-FB23-6EBB3772AD6C}"/>
                  </a:ext>
                </a:extLst>
              </xdr:cNvPr>
              <xdr:cNvCxnSpPr>
                <a:stCxn id="44" idx="2"/>
                <a:endCxn id="55" idx="5"/>
              </xdr:cNvCxnSpPr>
            </xdr:nvCxnSpPr>
            <xdr:spPr>
              <a:xfrm flipH="1" flipV="1">
                <a:off x="27256980" y="19906335"/>
                <a:ext cx="1448195" cy="139832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44F3BFF-8FD7-B995-1DC7-07DD2DBE000E}"/>
                  </a:ext>
                </a:extLst>
              </xdr:cNvPr>
              <xdr:cNvCxnSpPr>
                <a:stCxn id="44" idx="6"/>
                <a:endCxn id="45" idx="3"/>
              </xdr:cNvCxnSpPr>
            </xdr:nvCxnSpPr>
            <xdr:spPr>
              <a:xfrm flipV="1">
                <a:off x="30303879" y="19931536"/>
                <a:ext cx="1430678" cy="137312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BE2E69A-084D-3229-2D58-F6CEE5BAEED5}"/>
                  </a:ext>
                </a:extLst>
              </xdr:cNvPr>
              <xdr:cNvCxnSpPr>
                <a:stCxn id="45" idx="1"/>
                <a:endCxn id="42" idx="5"/>
              </xdr:cNvCxnSpPr>
            </xdr:nvCxnSpPr>
            <xdr:spPr>
              <a:xfrm flipH="1" flipV="1">
                <a:off x="30041628" y="17951033"/>
                <a:ext cx="1692930" cy="107199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F3A4A753-57CA-0C73-178B-CD4FC6E1EAFD}"/>
                  </a:ext>
                </a:extLst>
              </xdr:cNvPr>
              <xdr:cNvCxnSpPr>
                <a:stCxn id="45" idx="2"/>
                <a:endCxn id="55" idx="6"/>
              </xdr:cNvCxnSpPr>
            </xdr:nvCxnSpPr>
            <xdr:spPr>
              <a:xfrm flipH="1">
                <a:off x="27499323" y="19477281"/>
                <a:ext cx="3998183" cy="1378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52BA06BE-B9BB-A82A-5C9D-4A7C274928AE}"/>
                  </a:ext>
                </a:extLst>
              </xdr:cNvPr>
              <xdr:cNvCxnSpPr>
                <a:stCxn id="45" idx="5"/>
                <a:endCxn id="38" idx="1"/>
              </xdr:cNvCxnSpPr>
            </xdr:nvCxnSpPr>
            <xdr:spPr>
              <a:xfrm>
                <a:off x="32879146" y="19931536"/>
                <a:ext cx="2093486" cy="91196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D44427CD-239E-7058-0C5D-B381223ED827}"/>
                  </a:ext>
                </a:extLst>
              </xdr:cNvPr>
              <xdr:cNvCxnSpPr>
                <a:stCxn id="45" idx="7"/>
                <a:endCxn id="43" idx="3"/>
              </xdr:cNvCxnSpPr>
            </xdr:nvCxnSpPr>
            <xdr:spPr>
              <a:xfrm flipV="1">
                <a:off x="32879146" y="17859890"/>
                <a:ext cx="1922051" cy="116313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16CE1ECD-89F9-C55A-61FB-6BC5E2295C9B}"/>
                  </a:ext>
                </a:extLst>
              </xdr:cNvPr>
              <xdr:cNvCxnSpPr>
                <a:endCxn id="169" idx="2"/>
              </xdr:cNvCxnSpPr>
            </xdr:nvCxnSpPr>
            <xdr:spPr>
              <a:xfrm flipV="1">
                <a:off x="26660040" y="15831938"/>
                <a:ext cx="5427" cy="297665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62" name="Oval 61">
            <a:extLst>
              <a:ext uri="{FF2B5EF4-FFF2-40B4-BE49-F238E27FC236}">
                <a16:creationId xmlns:a16="http://schemas.microsoft.com/office/drawing/2014/main" id="{7FECE90C-9EAB-F82C-C814-E07B95C5F89D}"/>
              </a:ext>
            </a:extLst>
          </xdr:cNvPr>
          <xdr:cNvSpPr/>
        </xdr:nvSpPr>
        <xdr:spPr>
          <a:xfrm>
            <a:off x="25876027" y="23149093"/>
            <a:ext cx="1673092" cy="1247767"/>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9</xdr:col>
      <xdr:colOff>461575</xdr:colOff>
      <xdr:row>25</xdr:row>
      <xdr:rowOff>119063</xdr:rowOff>
    </xdr:from>
    <xdr:to>
      <xdr:col>9</xdr:col>
      <xdr:colOff>479575</xdr:colOff>
      <xdr:row>39</xdr:row>
      <xdr:rowOff>110391</xdr:rowOff>
    </xdr:to>
    <xdr:sp macro="" textlink="'Pivot table'!AE100">
      <xdr:nvSpPr>
        <xdr:cNvPr id="177" name="TextBox 176">
          <a:extLst>
            <a:ext uri="{FF2B5EF4-FFF2-40B4-BE49-F238E27FC236}">
              <a16:creationId xmlns:a16="http://schemas.microsoft.com/office/drawing/2014/main" id="{71D13FB9-C28C-C202-9D02-95FCB35EA24C}"/>
            </a:ext>
          </a:extLst>
        </xdr:cNvPr>
        <xdr:cNvSpPr txBox="1"/>
      </xdr:nvSpPr>
      <xdr:spPr>
        <a:xfrm flipH="1">
          <a:off x="5953333" y="5060157"/>
          <a:ext cx="18000" cy="27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413E93-FD59-4922-A986-9DCCA9FAA6FB}" type="TxLink">
            <a:rPr lang="en-US" sz="1100" b="0" i="0" u="none" strike="noStrike">
              <a:ln w="9525">
                <a:solidFill>
                  <a:schemeClr val="tx1"/>
                </a:solidFill>
              </a:ln>
              <a:solidFill>
                <a:srgbClr val="FFFFFF"/>
              </a:solidFill>
              <a:latin typeface="Calibri"/>
              <a:cs typeface="Calibri"/>
            </a:rPr>
            <a:t> </a:t>
          </a:fld>
          <a:endParaRPr lang="en-NG" sz="14300" b="0">
            <a:ln w="9525">
              <a:solidFill>
                <a:schemeClr val="tx1"/>
              </a:solidFill>
            </a:ln>
            <a:solidFill>
              <a:schemeClr val="bg1"/>
            </a:solidFill>
            <a:latin typeface="Franklin Gothic Book" panose="020B0503020102020204" pitchFamily="34" charset="0"/>
          </a:endParaRPr>
        </a:p>
      </xdr:txBody>
    </xdr:sp>
    <xdr:clientData/>
  </xdr:twoCellAnchor>
  <xdr:twoCellAnchor>
    <xdr:from>
      <xdr:col>4</xdr:col>
      <xdr:colOff>320182</xdr:colOff>
      <xdr:row>21</xdr:row>
      <xdr:rowOff>104179</xdr:rowOff>
    </xdr:from>
    <xdr:to>
      <xdr:col>6</xdr:col>
      <xdr:colOff>297657</xdr:colOff>
      <xdr:row>27</xdr:row>
      <xdr:rowOff>44648</xdr:rowOff>
    </xdr:to>
    <xdr:sp macro="" textlink="">
      <xdr:nvSpPr>
        <xdr:cNvPr id="137" name="TextBox 136">
          <a:extLst>
            <a:ext uri="{FF2B5EF4-FFF2-40B4-BE49-F238E27FC236}">
              <a16:creationId xmlns:a16="http://schemas.microsoft.com/office/drawing/2014/main" id="{50525960-AB0D-4768-BC93-CCFA6F0DD94F}"/>
            </a:ext>
          </a:extLst>
        </xdr:cNvPr>
        <xdr:cNvSpPr txBox="1"/>
      </xdr:nvSpPr>
      <xdr:spPr>
        <a:xfrm>
          <a:off x="2760963" y="4271367"/>
          <a:ext cx="1197866" cy="1101328"/>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0" b="0" baseline="0">
              <a:solidFill>
                <a:schemeClr val="bg1"/>
              </a:solidFill>
              <a:effectLst/>
              <a:latin typeface="Franklin Gothic Book" panose="020B0503020102020204" pitchFamily="34" charset="0"/>
              <a:ea typeface="+mn-ea"/>
              <a:cs typeface="+mn-cs"/>
            </a:rPr>
            <a:t>○</a:t>
          </a:r>
        </a:p>
      </xdr:txBody>
    </xdr:sp>
    <xdr:clientData/>
  </xdr:twoCellAnchor>
  <xdr:twoCellAnchor>
    <xdr:from>
      <xdr:col>1</xdr:col>
      <xdr:colOff>178594</xdr:colOff>
      <xdr:row>21</xdr:row>
      <xdr:rowOff>74413</xdr:rowOff>
    </xdr:from>
    <xdr:to>
      <xdr:col>2</xdr:col>
      <xdr:colOff>550664</xdr:colOff>
      <xdr:row>27</xdr:row>
      <xdr:rowOff>29765</xdr:rowOff>
    </xdr:to>
    <xdr:sp macro="" textlink="">
      <xdr:nvSpPr>
        <xdr:cNvPr id="132" name="TextBox 131">
          <a:extLst>
            <a:ext uri="{FF2B5EF4-FFF2-40B4-BE49-F238E27FC236}">
              <a16:creationId xmlns:a16="http://schemas.microsoft.com/office/drawing/2014/main" id="{33BEB187-C3A0-A337-509E-0D274563D681}"/>
            </a:ext>
          </a:extLst>
        </xdr:cNvPr>
        <xdr:cNvSpPr txBox="1"/>
      </xdr:nvSpPr>
      <xdr:spPr>
        <a:xfrm>
          <a:off x="788789" y="4241601"/>
          <a:ext cx="982266" cy="1116211"/>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0" b="0" baseline="0">
              <a:solidFill>
                <a:schemeClr val="bg1"/>
              </a:solidFill>
              <a:effectLst/>
              <a:latin typeface="Franklin Gothic Book" panose="020B0503020102020204" pitchFamily="34" charset="0"/>
              <a:ea typeface="+mn-ea"/>
              <a:cs typeface="+mn-cs"/>
            </a:rPr>
            <a:t>○</a:t>
          </a:r>
        </a:p>
      </xdr:txBody>
    </xdr:sp>
    <xdr:clientData/>
  </xdr:twoCellAnchor>
  <xdr:twoCellAnchor>
    <xdr:from>
      <xdr:col>6</xdr:col>
      <xdr:colOff>10528</xdr:colOff>
      <xdr:row>10</xdr:row>
      <xdr:rowOff>62114</xdr:rowOff>
    </xdr:from>
    <xdr:to>
      <xdr:col>6</xdr:col>
      <xdr:colOff>28528</xdr:colOff>
      <xdr:row>24</xdr:row>
      <xdr:rowOff>131114</xdr:rowOff>
    </xdr:to>
    <xdr:sp macro="" textlink="'Pivot table'!AE99">
      <xdr:nvSpPr>
        <xdr:cNvPr id="187" name="TextBox 186">
          <a:extLst>
            <a:ext uri="{FF2B5EF4-FFF2-40B4-BE49-F238E27FC236}">
              <a16:creationId xmlns:a16="http://schemas.microsoft.com/office/drawing/2014/main" id="{BF16CEF6-A63C-0AC1-33A0-381816263C4A}"/>
            </a:ext>
          </a:extLst>
        </xdr:cNvPr>
        <xdr:cNvSpPr txBox="1"/>
      </xdr:nvSpPr>
      <xdr:spPr>
        <a:xfrm flipH="1">
          <a:off x="3668128" y="2068714"/>
          <a:ext cx="18000" cy="273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7A6C1-68B7-4562-AE7C-7FF7CF3F68AB}" type="TxLink">
            <a:rPr lang="en-US" sz="1100" b="0" i="0" u="none" strike="noStrike">
              <a:ln w="9525">
                <a:solidFill>
                  <a:schemeClr val="tx1"/>
                </a:solidFill>
              </a:ln>
              <a:solidFill>
                <a:srgbClr val="FFFFFF"/>
              </a:solidFill>
              <a:latin typeface="Calibri"/>
              <a:cs typeface="Calibri"/>
            </a:rPr>
            <a:t>│</a:t>
          </a:fld>
          <a:endParaRPr lang="en-NG" sz="14500" b="0">
            <a:ln w="9525">
              <a:solidFill>
                <a:schemeClr val="tx1"/>
              </a:solidFill>
            </a:ln>
            <a:solidFill>
              <a:schemeClr val="bg1"/>
            </a:solidFill>
            <a:latin typeface="Franklin Gothic Book" panose="020B0503020102020204" pitchFamily="34" charset="0"/>
          </a:endParaRPr>
        </a:p>
      </xdr:txBody>
    </xdr:sp>
    <xdr:clientData/>
  </xdr:twoCellAnchor>
  <xdr:twoCellAnchor>
    <xdr:from>
      <xdr:col>4</xdr:col>
      <xdr:colOff>478658</xdr:colOff>
      <xdr:row>9</xdr:row>
      <xdr:rowOff>16203</xdr:rowOff>
    </xdr:from>
    <xdr:to>
      <xdr:col>6</xdr:col>
      <xdr:colOff>46859</xdr:colOff>
      <xdr:row>13</xdr:row>
      <xdr:rowOff>143203</xdr:rowOff>
    </xdr:to>
    <xdr:sp macro="" textlink="'Pivot table'!AG99">
      <xdr:nvSpPr>
        <xdr:cNvPr id="216" name="TextBox 215">
          <a:extLst>
            <a:ext uri="{FF2B5EF4-FFF2-40B4-BE49-F238E27FC236}">
              <a16:creationId xmlns:a16="http://schemas.microsoft.com/office/drawing/2014/main" id="{25ED614D-EDBF-4D91-17B7-DD50F868DC7D}"/>
            </a:ext>
          </a:extLst>
        </xdr:cNvPr>
        <xdr:cNvSpPr txBox="1"/>
      </xdr:nvSpPr>
      <xdr:spPr>
        <a:xfrm>
          <a:off x="2903203" y="1805748"/>
          <a:ext cx="780474" cy="877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82262-D6B9-48FE-A9B0-57FAF4717AE0}" type="TxLink">
            <a:rPr lang="en-US" sz="11500" b="0" i="0" u="none" strike="noStrike">
              <a:solidFill>
                <a:schemeClr val="tx1">
                  <a:alpha val="81000"/>
                </a:schemeClr>
              </a:solidFill>
              <a:latin typeface="Calibri"/>
              <a:cs typeface="Calibri"/>
            </a:rPr>
            <a:t> </a:t>
          </a:fld>
          <a:endParaRPr lang="en-NG" sz="333400" b="0">
            <a:solidFill>
              <a:schemeClr val="tx1">
                <a:alpha val="81000"/>
              </a:schemeClr>
            </a:solidFill>
            <a:latin typeface="Franklin Gothic Book" panose="020B0503020102020204" pitchFamily="34" charset="0"/>
          </a:endParaRPr>
        </a:p>
      </xdr:txBody>
    </xdr:sp>
    <xdr:clientData/>
  </xdr:twoCellAnchor>
  <xdr:twoCellAnchor>
    <xdr:from>
      <xdr:col>4</xdr:col>
      <xdr:colOff>444916</xdr:colOff>
      <xdr:row>34</xdr:row>
      <xdr:rowOff>60539</xdr:rowOff>
    </xdr:from>
    <xdr:to>
      <xdr:col>6</xdr:col>
      <xdr:colOff>182931</xdr:colOff>
      <xdr:row>40</xdr:row>
      <xdr:rowOff>32845</xdr:rowOff>
    </xdr:to>
    <xdr:sp macro="" textlink="'Pivot table'!AG100">
      <xdr:nvSpPr>
        <xdr:cNvPr id="217" name="TextBox 216">
          <a:extLst>
            <a:ext uri="{FF2B5EF4-FFF2-40B4-BE49-F238E27FC236}">
              <a16:creationId xmlns:a16="http://schemas.microsoft.com/office/drawing/2014/main" id="{21015932-ED17-6483-E072-6832C5E56EB2}"/>
            </a:ext>
          </a:extLst>
        </xdr:cNvPr>
        <xdr:cNvSpPr txBox="1"/>
      </xdr:nvSpPr>
      <xdr:spPr>
        <a:xfrm>
          <a:off x="2897330" y="6498125"/>
          <a:ext cx="964222" cy="10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9D86B1-7A95-43E1-B6E9-1AA6F97CFD76}" type="TxLink">
            <a:rPr lang="en-US" sz="11500" b="0" i="0" u="none" strike="noStrike">
              <a:solidFill>
                <a:srgbClr val="000000">
                  <a:alpha val="82000"/>
                </a:srgbClr>
              </a:solidFill>
              <a:effectLst/>
              <a:latin typeface="Calibri"/>
              <a:ea typeface="+mn-ea"/>
              <a:cs typeface="Calibri"/>
            </a:rPr>
            <a:pPr algn="ctr"/>
            <a:t>●</a:t>
          </a:fld>
          <a:endParaRPr lang="en-NG" sz="11500" b="0">
            <a:solidFill>
              <a:srgbClr val="000000">
                <a:alpha val="82000"/>
              </a:srgbClr>
            </a:solidFill>
            <a:latin typeface="Franklin Gothic Book" panose="020B0503020102020204" pitchFamily="34" charset="0"/>
          </a:endParaRPr>
        </a:p>
      </xdr:txBody>
    </xdr:sp>
    <xdr:clientData/>
  </xdr:twoCellAnchor>
  <xdr:twoCellAnchor>
    <xdr:from>
      <xdr:col>4</xdr:col>
      <xdr:colOff>347467</xdr:colOff>
      <xdr:row>39</xdr:row>
      <xdr:rowOff>135745</xdr:rowOff>
    </xdr:from>
    <xdr:to>
      <xdr:col>6</xdr:col>
      <xdr:colOff>305446</xdr:colOff>
      <xdr:row>41</xdr:row>
      <xdr:rowOff>86591</xdr:rowOff>
    </xdr:to>
    <xdr:sp macro="" textlink="">
      <xdr:nvSpPr>
        <xdr:cNvPr id="229" name="TextBox 228">
          <a:extLst>
            <a:ext uri="{FF2B5EF4-FFF2-40B4-BE49-F238E27FC236}">
              <a16:creationId xmlns:a16="http://schemas.microsoft.com/office/drawing/2014/main" id="{580EF347-E55C-317A-11BC-07824D8F53BF}"/>
            </a:ext>
          </a:extLst>
        </xdr:cNvPr>
        <xdr:cNvSpPr txBox="1"/>
      </xdr:nvSpPr>
      <xdr:spPr>
        <a:xfrm>
          <a:off x="2772012" y="7553700"/>
          <a:ext cx="1170252" cy="32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0">
              <a:solidFill>
                <a:schemeClr val="bg1"/>
              </a:solidFill>
              <a:latin typeface="Franklin Gothic Book" panose="020B0503020102020204" pitchFamily="34" charset="0"/>
            </a:rPr>
            <a:t>Website</a:t>
          </a:r>
          <a:endParaRPr lang="en-GB" sz="1100" b="0" baseline="0">
            <a:solidFill>
              <a:schemeClr val="bg1"/>
            </a:solidFill>
            <a:latin typeface="Franklin Gothic Book" panose="020B0503020102020204" pitchFamily="34" charset="0"/>
          </a:endParaRPr>
        </a:p>
        <a:p>
          <a:endParaRPr lang="en-NG" sz="1100" b="0">
            <a:solidFill>
              <a:schemeClr val="bg1"/>
            </a:solidFill>
            <a:latin typeface="Franklin Gothic Book" panose="020B0503020102020204" pitchFamily="34" charset="0"/>
          </a:endParaRPr>
        </a:p>
      </xdr:txBody>
    </xdr:sp>
    <xdr:clientData/>
  </xdr:twoCellAnchor>
  <xdr:twoCellAnchor>
    <xdr:from>
      <xdr:col>4</xdr:col>
      <xdr:colOff>581771</xdr:colOff>
      <xdr:row>6</xdr:row>
      <xdr:rowOff>78950</xdr:rowOff>
    </xdr:from>
    <xdr:to>
      <xdr:col>6</xdr:col>
      <xdr:colOff>0</xdr:colOff>
      <xdr:row>8</xdr:row>
      <xdr:rowOff>72159</xdr:rowOff>
    </xdr:to>
    <xdr:sp macro="" textlink="'Pivot table'!AH99">
      <xdr:nvSpPr>
        <xdr:cNvPr id="246" name="TextBox 245">
          <a:extLst>
            <a:ext uri="{FF2B5EF4-FFF2-40B4-BE49-F238E27FC236}">
              <a16:creationId xmlns:a16="http://schemas.microsoft.com/office/drawing/2014/main" id="{B4811E90-8DC2-2A91-536A-CB1ED7827A5E}"/>
            </a:ext>
          </a:extLst>
        </xdr:cNvPr>
        <xdr:cNvSpPr txBox="1"/>
      </xdr:nvSpPr>
      <xdr:spPr>
        <a:xfrm>
          <a:off x="3006316" y="1305655"/>
          <a:ext cx="630502" cy="368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5F3FE6-D4DA-4AA0-B41A-1ADD1F88360E}" type="TxLink">
            <a:rPr lang="en-US" sz="1400" b="0" i="0" u="none" strike="noStrike">
              <a:solidFill>
                <a:srgbClr val="FFFFFF"/>
              </a:solidFill>
              <a:effectLst/>
              <a:latin typeface="Calibri"/>
              <a:ea typeface="+mn-ea"/>
              <a:cs typeface="Calibri"/>
            </a:rPr>
            <a:pPr marL="0" indent="0"/>
            <a:t>768</a:t>
          </a:fld>
          <a:endParaRPr lang="en-NG" sz="1400" b="0" i="0" u="none" strike="noStrike">
            <a:solidFill>
              <a:srgbClr val="FFFFFF"/>
            </a:solidFill>
            <a:effectLst/>
            <a:latin typeface="Calibri"/>
            <a:ea typeface="+mn-ea"/>
            <a:cs typeface="Calibri"/>
          </a:endParaRPr>
        </a:p>
      </xdr:txBody>
    </xdr:sp>
    <xdr:clientData/>
  </xdr:twoCellAnchor>
  <xdr:twoCellAnchor>
    <xdr:from>
      <xdr:col>5</xdr:col>
      <xdr:colOff>99171</xdr:colOff>
      <xdr:row>40</xdr:row>
      <xdr:rowOff>173624</xdr:rowOff>
    </xdr:from>
    <xdr:to>
      <xdr:col>6</xdr:col>
      <xdr:colOff>101023</xdr:colOff>
      <xdr:row>42</xdr:row>
      <xdr:rowOff>115455</xdr:rowOff>
    </xdr:to>
    <xdr:sp macro="" textlink="'Pivot table'!AH100">
      <xdr:nvSpPr>
        <xdr:cNvPr id="247" name="TextBox 246">
          <a:extLst>
            <a:ext uri="{FF2B5EF4-FFF2-40B4-BE49-F238E27FC236}">
              <a16:creationId xmlns:a16="http://schemas.microsoft.com/office/drawing/2014/main" id="{73048049-506A-4B70-A703-176E809F7ABF}"/>
            </a:ext>
          </a:extLst>
        </xdr:cNvPr>
        <xdr:cNvSpPr txBox="1"/>
      </xdr:nvSpPr>
      <xdr:spPr>
        <a:xfrm>
          <a:off x="3129853" y="7779192"/>
          <a:ext cx="607988" cy="3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DF0E3A-E300-4D4E-89DE-EC2F94D9424C}" type="TxLink">
            <a:rPr lang="en-US" sz="1400" b="0" i="0" u="none" strike="noStrike">
              <a:solidFill>
                <a:srgbClr val="FFFFFF"/>
              </a:solidFill>
              <a:effectLst/>
              <a:latin typeface="Calibri"/>
              <a:ea typeface="+mn-ea"/>
              <a:cs typeface="Calibri"/>
            </a:rPr>
            <a:t>385</a:t>
          </a:fld>
          <a:endParaRPr lang="en-NG" sz="1400" b="0">
            <a:solidFill>
              <a:schemeClr val="bg1"/>
            </a:solidFill>
            <a:latin typeface="Franklin Gothic Book" panose="020B0503020102020204" pitchFamily="34" charset="0"/>
          </a:endParaRPr>
        </a:p>
      </xdr:txBody>
    </xdr:sp>
    <xdr:clientData/>
  </xdr:twoCellAnchor>
  <xdr:twoCellAnchor editAs="oneCell">
    <xdr:from>
      <xdr:col>3</xdr:col>
      <xdr:colOff>259771</xdr:colOff>
      <xdr:row>4</xdr:row>
      <xdr:rowOff>144317</xdr:rowOff>
    </xdr:from>
    <xdr:to>
      <xdr:col>9</xdr:col>
      <xdr:colOff>230908</xdr:colOff>
      <xdr:row>6</xdr:row>
      <xdr:rowOff>101022</xdr:rowOff>
    </xdr:to>
    <mc:AlternateContent xmlns:mc="http://schemas.openxmlformats.org/markup-compatibility/2006">
      <mc:Choice xmlns:a14="http://schemas.microsoft.com/office/drawing/2010/main" Requires="a14">
        <xdr:graphicFrame macro="">
          <xdr:nvGraphicFramePr>
            <xdr:cNvPr id="252" name="Year 6">
              <a:extLst>
                <a:ext uri="{FF2B5EF4-FFF2-40B4-BE49-F238E27FC236}">
                  <a16:creationId xmlns:a16="http://schemas.microsoft.com/office/drawing/2014/main" id="{A34CD380-C365-4410-A69D-0A39338A4D11}"/>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2090357" y="918223"/>
              <a:ext cx="3632309" cy="44783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434058</xdr:colOff>
      <xdr:row>26</xdr:row>
      <xdr:rowOff>164609</xdr:rowOff>
    </xdr:from>
    <xdr:to>
      <xdr:col>8</xdr:col>
      <xdr:colOff>392037</xdr:colOff>
      <xdr:row>32</xdr:row>
      <xdr:rowOff>129887</xdr:rowOff>
    </xdr:to>
    <xdr:sp macro="" textlink="'Pivot table'!AF106">
      <xdr:nvSpPr>
        <xdr:cNvPr id="253" name="TextBox 252">
          <a:extLst>
            <a:ext uri="{FF2B5EF4-FFF2-40B4-BE49-F238E27FC236}">
              <a16:creationId xmlns:a16="http://schemas.microsoft.com/office/drawing/2014/main" id="{0D32C53D-8DC3-5C2A-D0CA-DBB87915CDA0}"/>
            </a:ext>
          </a:extLst>
        </xdr:cNvPr>
        <xdr:cNvSpPr txBox="1"/>
      </xdr:nvSpPr>
      <xdr:spPr>
        <a:xfrm>
          <a:off x="4070876" y="5143586"/>
          <a:ext cx="1170252" cy="1090960"/>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72164E-C337-4A12-A224-98359B8679C6}" type="TxLink">
            <a:rPr lang="en-US" sz="1100" b="0" i="0" u="none" strike="noStrike" baseline="0">
              <a:solidFill>
                <a:srgbClr val="FFFFFF"/>
              </a:solidFill>
              <a:effectLst/>
              <a:latin typeface="Franklin Gothic Book"/>
              <a:ea typeface="+mn-ea"/>
              <a:cs typeface="+mn-cs"/>
            </a:rPr>
            <a:t> </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7</xdr:col>
      <xdr:colOff>304171</xdr:colOff>
      <xdr:row>28</xdr:row>
      <xdr:rowOff>34721</xdr:rowOff>
    </xdr:from>
    <xdr:to>
      <xdr:col>9</xdr:col>
      <xdr:colOff>262151</xdr:colOff>
      <xdr:row>32</xdr:row>
      <xdr:rowOff>101022</xdr:rowOff>
    </xdr:to>
    <xdr:sp macro="" textlink="'Pivot table'!AG106">
      <xdr:nvSpPr>
        <xdr:cNvPr id="255" name="TextBox 254">
          <a:extLst>
            <a:ext uri="{FF2B5EF4-FFF2-40B4-BE49-F238E27FC236}">
              <a16:creationId xmlns:a16="http://schemas.microsoft.com/office/drawing/2014/main" id="{87509823-3533-C848-09AC-0CE763F71EAC}"/>
            </a:ext>
          </a:extLst>
        </xdr:cNvPr>
        <xdr:cNvSpPr txBox="1"/>
      </xdr:nvSpPr>
      <xdr:spPr>
        <a:xfrm>
          <a:off x="4547126" y="5388926"/>
          <a:ext cx="1170252" cy="816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1C4B2D6-ACB6-4C59-A1BD-22B3A3A8E223}" type="TxLink">
            <a:rPr lang="en-US" sz="1100" b="0" i="0" u="none" strike="noStrike">
              <a:solidFill>
                <a:srgbClr val="000000"/>
              </a:solidFill>
              <a:latin typeface="Calibri"/>
              <a:cs typeface="Calibri"/>
            </a:rPr>
            <a:t>●</a:t>
          </a:fld>
          <a:endParaRPr lang="en-NG" sz="1100" b="0">
            <a:solidFill>
              <a:schemeClr val="bg1"/>
            </a:solidFill>
            <a:latin typeface="Franklin Gothic Book" panose="020B0503020102020204" pitchFamily="34" charset="0"/>
          </a:endParaRPr>
        </a:p>
      </xdr:txBody>
    </xdr:sp>
    <xdr:clientData/>
  </xdr:twoCellAnchor>
  <xdr:twoCellAnchor>
    <xdr:from>
      <xdr:col>6</xdr:col>
      <xdr:colOff>419626</xdr:colOff>
      <xdr:row>26</xdr:row>
      <xdr:rowOff>164609</xdr:rowOff>
    </xdr:from>
    <xdr:to>
      <xdr:col>8</xdr:col>
      <xdr:colOff>377605</xdr:colOff>
      <xdr:row>33</xdr:row>
      <xdr:rowOff>43295</xdr:rowOff>
    </xdr:to>
    <xdr:sp macro="" textlink="'Pivot table'!AG106">
      <xdr:nvSpPr>
        <xdr:cNvPr id="257" name="TextBox 256">
          <a:extLst>
            <a:ext uri="{FF2B5EF4-FFF2-40B4-BE49-F238E27FC236}">
              <a16:creationId xmlns:a16="http://schemas.microsoft.com/office/drawing/2014/main" id="{52E78ED9-D9CD-02C5-8135-1D2EBA5C36F1}"/>
            </a:ext>
          </a:extLst>
        </xdr:cNvPr>
        <xdr:cNvSpPr txBox="1"/>
      </xdr:nvSpPr>
      <xdr:spPr>
        <a:xfrm>
          <a:off x="4056444" y="5143586"/>
          <a:ext cx="1170252" cy="1191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438B1-6BD8-4537-B147-2F89D25F4F94}" type="TxLink">
            <a:rPr lang="en-US" sz="11500" b="0" i="0" u="none" strike="noStrike">
              <a:solidFill>
                <a:sysClr val="windowText" lastClr="000000">
                  <a:alpha val="78000"/>
                </a:sysClr>
              </a:solidFill>
              <a:latin typeface="Calibri"/>
              <a:cs typeface="Calibri"/>
            </a:rPr>
            <a:t>●</a:t>
          </a:fld>
          <a:endParaRPr lang="en-NG" sz="11500" b="0">
            <a:solidFill>
              <a:sysClr val="windowText" lastClr="000000">
                <a:alpha val="78000"/>
              </a:sysClr>
            </a:solidFill>
            <a:latin typeface="Franklin Gothic Book" panose="020B0503020102020204" pitchFamily="34" charset="0"/>
          </a:endParaRPr>
        </a:p>
      </xdr:txBody>
    </xdr:sp>
    <xdr:clientData/>
  </xdr:twoCellAnchor>
  <xdr:twoCellAnchor>
    <xdr:from>
      <xdr:col>9</xdr:col>
      <xdr:colOff>227199</xdr:colOff>
      <xdr:row>21</xdr:row>
      <xdr:rowOff>70129</xdr:rowOff>
    </xdr:from>
    <xdr:to>
      <xdr:col>12</xdr:col>
      <xdr:colOff>473031</xdr:colOff>
      <xdr:row>21</xdr:row>
      <xdr:rowOff>88129</xdr:rowOff>
    </xdr:to>
    <xdr:sp macro="" textlink="'Pivot table'!AE112">
      <xdr:nvSpPr>
        <xdr:cNvPr id="260" name="TextBox 259">
          <a:extLst>
            <a:ext uri="{FF2B5EF4-FFF2-40B4-BE49-F238E27FC236}">
              <a16:creationId xmlns:a16="http://schemas.microsoft.com/office/drawing/2014/main" id="{B7475E42-6FD4-443C-8E47-4320B01B4939}"/>
            </a:ext>
          </a:extLst>
        </xdr:cNvPr>
        <xdr:cNvSpPr txBox="1"/>
      </xdr:nvSpPr>
      <xdr:spPr>
        <a:xfrm rot="3184630">
          <a:off x="6705547" y="3087917"/>
          <a:ext cx="18000" cy="2064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9F2DB3-5656-48C2-84D0-27CE471D88F3}" type="TxLink">
            <a:rPr lang="en-US" sz="9000" b="0" i="0" u="none" strike="noStrike">
              <a:ln w="9525">
                <a:solidFill>
                  <a:schemeClr val="tx1"/>
                </a:solidFill>
              </a:ln>
              <a:solidFill>
                <a:srgbClr val="FFFFFF"/>
              </a:solidFill>
              <a:latin typeface="Calibri"/>
              <a:ea typeface="+mn-ea"/>
              <a:cs typeface="Calibri"/>
            </a:rPr>
            <a:pPr marL="0" indent="0" algn="ctr"/>
            <a:t>│</a:t>
          </a:fld>
          <a:endParaRPr lang="en-NG" sz="9000" b="0" i="0" u="none" strike="noStrike">
            <a:ln w="9525">
              <a:solidFill>
                <a:schemeClr val="tx1"/>
              </a:solidFill>
            </a:ln>
            <a:solidFill>
              <a:srgbClr val="FFFFFF"/>
            </a:solidFill>
            <a:latin typeface="Calibri"/>
            <a:ea typeface="+mn-ea"/>
            <a:cs typeface="Calibri"/>
          </a:endParaRPr>
        </a:p>
      </xdr:txBody>
    </xdr:sp>
    <xdr:clientData/>
  </xdr:twoCellAnchor>
  <xdr:twoCellAnchor>
    <xdr:from>
      <xdr:col>11</xdr:col>
      <xdr:colOff>66912</xdr:colOff>
      <xdr:row>15</xdr:row>
      <xdr:rowOff>42804</xdr:rowOff>
    </xdr:from>
    <xdr:to>
      <xdr:col>13</xdr:col>
      <xdr:colOff>24891</xdr:colOff>
      <xdr:row>20</xdr:row>
      <xdr:rowOff>158749</xdr:rowOff>
    </xdr:to>
    <xdr:sp macro="" textlink="'Pivot table'!AF112">
      <xdr:nvSpPr>
        <xdr:cNvPr id="263" name="TextBox 262">
          <a:extLst>
            <a:ext uri="{FF2B5EF4-FFF2-40B4-BE49-F238E27FC236}">
              <a16:creationId xmlns:a16="http://schemas.microsoft.com/office/drawing/2014/main" id="{FFA1E6C8-28E1-46A3-8945-8B1F871F4C61}"/>
            </a:ext>
          </a:extLst>
        </xdr:cNvPr>
        <xdr:cNvSpPr txBox="1"/>
      </xdr:nvSpPr>
      <xdr:spPr>
        <a:xfrm>
          <a:off x="6734412" y="2958031"/>
          <a:ext cx="1170252" cy="1054013"/>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3BC5B6-85F9-47FD-B39D-6DEC230F2BA9}" type="TxLink">
            <a:rPr lang="en-US" sz="14000" b="0" baseline="0">
              <a:solidFill>
                <a:schemeClr val="bg1"/>
              </a:solidFill>
              <a:effectLst/>
              <a:latin typeface="Franklin Gothic Book" panose="020B0503020102020204" pitchFamily="34" charset="0"/>
              <a:ea typeface="+mn-ea"/>
              <a:cs typeface="+mn-cs"/>
            </a:rPr>
            <a:pPr marL="0" indent="0" algn="ctr"/>
            <a:t>○</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11</xdr:col>
      <xdr:colOff>432955</xdr:colOff>
      <xdr:row>28</xdr:row>
      <xdr:rowOff>86590</xdr:rowOff>
    </xdr:from>
    <xdr:to>
      <xdr:col>12</xdr:col>
      <xdr:colOff>432955</xdr:colOff>
      <xdr:row>31</xdr:row>
      <xdr:rowOff>173181</xdr:rowOff>
    </xdr:to>
    <xdr:sp macro="" textlink="'Pivot table'!AG111">
      <xdr:nvSpPr>
        <xdr:cNvPr id="264" name="TextBox 263">
          <a:extLst>
            <a:ext uri="{FF2B5EF4-FFF2-40B4-BE49-F238E27FC236}">
              <a16:creationId xmlns:a16="http://schemas.microsoft.com/office/drawing/2014/main" id="{7E659807-1A71-4830-8B1E-78D8DE4522D7}"/>
            </a:ext>
          </a:extLst>
        </xdr:cNvPr>
        <xdr:cNvSpPr txBox="1"/>
      </xdr:nvSpPr>
      <xdr:spPr>
        <a:xfrm>
          <a:off x="7100455" y="5440795"/>
          <a:ext cx="606136" cy="649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B57332-D199-4CA2-BFE2-DA0911C8A4CF}" type="TxLink">
            <a:rPr lang="en-US" sz="9600" b="0" i="0" u="none" strike="noStrike">
              <a:solidFill>
                <a:srgbClr val="000000">
                  <a:alpha val="80000"/>
                </a:srgbClr>
              </a:solidFill>
              <a:latin typeface="Calibri"/>
              <a:cs typeface="Calibri"/>
            </a:rPr>
            <a:pPr algn="ctr"/>
            <a:t>●</a:t>
          </a:fld>
          <a:endParaRPr lang="en-NG" sz="9600" b="0">
            <a:solidFill>
              <a:srgbClr val="000000">
                <a:alpha val="80000"/>
              </a:srgbClr>
            </a:solidFill>
            <a:latin typeface="Franklin Gothic Book" panose="020B0503020102020204" pitchFamily="34" charset="0"/>
          </a:endParaRPr>
        </a:p>
      </xdr:txBody>
    </xdr:sp>
    <xdr:clientData/>
  </xdr:twoCellAnchor>
  <xdr:twoCellAnchor>
    <xdr:from>
      <xdr:col>11</xdr:col>
      <xdr:colOff>408658</xdr:colOff>
      <xdr:row>35</xdr:row>
      <xdr:rowOff>52618</xdr:rowOff>
    </xdr:from>
    <xdr:to>
      <xdr:col>12</xdr:col>
      <xdr:colOff>548410</xdr:colOff>
      <xdr:row>36</xdr:row>
      <xdr:rowOff>144318</xdr:rowOff>
    </xdr:to>
    <xdr:sp macro="" textlink="'Pivot table'!AH111">
      <xdr:nvSpPr>
        <xdr:cNvPr id="268" name="TextBox 267">
          <a:extLst>
            <a:ext uri="{FF2B5EF4-FFF2-40B4-BE49-F238E27FC236}">
              <a16:creationId xmlns:a16="http://schemas.microsoft.com/office/drawing/2014/main" id="{41F53DF4-5C9A-48DC-9CEC-F1D7595FE51F}"/>
            </a:ext>
          </a:extLst>
        </xdr:cNvPr>
        <xdr:cNvSpPr txBox="1"/>
      </xdr:nvSpPr>
      <xdr:spPr>
        <a:xfrm>
          <a:off x="7076158" y="6720118"/>
          <a:ext cx="745888" cy="27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28FD238-7938-4624-9767-2479AE79A79D}" type="TxLink">
            <a:rPr lang="en-US" sz="1200" b="0" i="0" u="none" strike="noStrike">
              <a:solidFill>
                <a:srgbClr val="FFFFFF"/>
              </a:solidFill>
              <a:latin typeface="Franklin Gothic Book" panose="020B0503020102020204" pitchFamily="34" charset="0"/>
              <a:ea typeface="+mn-ea"/>
              <a:cs typeface="Calibri"/>
            </a:rPr>
            <a:pPr marL="0" indent="0" algn="ctr"/>
            <a:t>480</a:t>
          </a:fld>
          <a:endParaRPr lang="en-NG" sz="1200" b="0" i="0" u="none" strike="noStrike">
            <a:solidFill>
              <a:srgbClr val="FFFFFF"/>
            </a:solidFill>
            <a:latin typeface="Franklin Gothic Book" panose="020B0503020102020204" pitchFamily="34" charset="0"/>
            <a:ea typeface="+mn-ea"/>
            <a:cs typeface="Calibri"/>
          </a:endParaRPr>
        </a:p>
      </xdr:txBody>
    </xdr:sp>
    <xdr:clientData/>
  </xdr:twoCellAnchor>
  <xdr:twoCellAnchor>
    <xdr:from>
      <xdr:col>11</xdr:col>
      <xdr:colOff>202044</xdr:colOff>
      <xdr:row>12</xdr:row>
      <xdr:rowOff>147290</xdr:rowOff>
    </xdr:from>
    <xdr:to>
      <xdr:col>12</xdr:col>
      <xdr:colOff>432445</xdr:colOff>
      <xdr:row>14</xdr:row>
      <xdr:rowOff>72158</xdr:rowOff>
    </xdr:to>
    <xdr:sp macro="" textlink="'Pivot table'!AH112">
      <xdr:nvSpPr>
        <xdr:cNvPr id="269" name="TextBox 268">
          <a:extLst>
            <a:ext uri="{FF2B5EF4-FFF2-40B4-BE49-F238E27FC236}">
              <a16:creationId xmlns:a16="http://schemas.microsoft.com/office/drawing/2014/main" id="{E20D6488-C268-481A-A6CD-895E25E97DCF}"/>
            </a:ext>
          </a:extLst>
        </xdr:cNvPr>
        <xdr:cNvSpPr txBox="1"/>
      </xdr:nvSpPr>
      <xdr:spPr>
        <a:xfrm>
          <a:off x="6869544" y="2499676"/>
          <a:ext cx="836537" cy="300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E53C7DF-9525-464D-BD7D-BBB6142F0554}" type="TxLink">
            <a:rPr lang="en-US" sz="1200" b="0" i="0" u="none" strike="noStrike">
              <a:solidFill>
                <a:srgbClr val="FFFFFF"/>
              </a:solidFill>
              <a:latin typeface="Franklin Gothic Book" panose="020B0503020102020204" pitchFamily="34" charset="0"/>
              <a:ea typeface="+mn-ea"/>
              <a:cs typeface="Calibri"/>
            </a:rPr>
            <a:pPr marL="0" indent="0" algn="ctr"/>
            <a:t>673</a:t>
          </a:fld>
          <a:endParaRPr lang="en-NG" sz="1200" b="0" i="0" u="none" strike="noStrike">
            <a:solidFill>
              <a:srgbClr val="FFFFFF"/>
            </a:solidFill>
            <a:latin typeface="Franklin Gothic Book" panose="020B0503020102020204" pitchFamily="34" charset="0"/>
            <a:ea typeface="+mn-ea"/>
            <a:cs typeface="Calibri"/>
          </a:endParaRPr>
        </a:p>
      </xdr:txBody>
    </xdr:sp>
    <xdr:clientData/>
  </xdr:twoCellAnchor>
  <xdr:twoCellAnchor>
    <xdr:from>
      <xdr:col>7</xdr:col>
      <xdr:colOff>35162</xdr:colOff>
      <xdr:row>33</xdr:row>
      <xdr:rowOff>155372</xdr:rowOff>
    </xdr:from>
    <xdr:to>
      <xdr:col>8</xdr:col>
      <xdr:colOff>187614</xdr:colOff>
      <xdr:row>35</xdr:row>
      <xdr:rowOff>129887</xdr:rowOff>
    </xdr:to>
    <xdr:sp macro="" textlink="'Pivot table'!AH106">
      <xdr:nvSpPr>
        <xdr:cNvPr id="270" name="TextBox 269">
          <a:extLst>
            <a:ext uri="{FF2B5EF4-FFF2-40B4-BE49-F238E27FC236}">
              <a16:creationId xmlns:a16="http://schemas.microsoft.com/office/drawing/2014/main" id="{95D6615A-EBF4-4CE7-92DA-6FB43DBF228F}"/>
            </a:ext>
          </a:extLst>
        </xdr:cNvPr>
        <xdr:cNvSpPr txBox="1"/>
      </xdr:nvSpPr>
      <xdr:spPr>
        <a:xfrm>
          <a:off x="4278117" y="6447645"/>
          <a:ext cx="758588" cy="349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50D718-52B8-4EF4-9042-FCFC898C0F01}" type="TxLink">
            <a:rPr lang="en-US" sz="1200" b="0" i="0" u="none" strike="noStrike">
              <a:solidFill>
                <a:srgbClr val="FFFFFF"/>
              </a:solidFill>
              <a:latin typeface="Franklin Gothic Book" panose="020B0503020102020204" pitchFamily="34" charset="0"/>
              <a:cs typeface="Calibri"/>
            </a:rPr>
            <a:pPr algn="ctr"/>
            <a:t>526</a:t>
          </a:fld>
          <a:endParaRPr lang="en-NG" sz="1200" b="0">
            <a:solidFill>
              <a:schemeClr val="bg1"/>
            </a:solidFill>
            <a:latin typeface="Franklin Gothic Book" panose="020B0503020102020204" pitchFamily="34" charset="0"/>
          </a:endParaRPr>
        </a:p>
      </xdr:txBody>
    </xdr:sp>
    <xdr:clientData/>
  </xdr:twoCellAnchor>
  <xdr:twoCellAnchor>
    <xdr:from>
      <xdr:col>6</xdr:col>
      <xdr:colOff>447335</xdr:colOff>
      <xdr:row>14</xdr:row>
      <xdr:rowOff>19136</xdr:rowOff>
    </xdr:from>
    <xdr:to>
      <xdr:col>8</xdr:col>
      <xdr:colOff>405314</xdr:colOff>
      <xdr:row>15</xdr:row>
      <xdr:rowOff>57728</xdr:rowOff>
    </xdr:to>
    <xdr:sp macro="" textlink="'Pivot table'!AH107">
      <xdr:nvSpPr>
        <xdr:cNvPr id="271" name="TextBox 270">
          <a:extLst>
            <a:ext uri="{FF2B5EF4-FFF2-40B4-BE49-F238E27FC236}">
              <a16:creationId xmlns:a16="http://schemas.microsoft.com/office/drawing/2014/main" id="{5AFEB78B-72FF-4B41-9561-40922D0985FF}"/>
            </a:ext>
          </a:extLst>
        </xdr:cNvPr>
        <xdr:cNvSpPr txBox="1"/>
      </xdr:nvSpPr>
      <xdr:spPr>
        <a:xfrm>
          <a:off x="4084153" y="2746750"/>
          <a:ext cx="1170252" cy="226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316DAC-947B-4674-BF00-3174C07F92C0}" type="TxLink">
            <a:rPr lang="en-US" sz="1200" b="0" i="0" u="none" strike="noStrike" baseline="0">
              <a:solidFill>
                <a:srgbClr val="FFFFFF"/>
              </a:solidFill>
              <a:latin typeface="Franklin Gothic Book" panose="020B0503020102020204" pitchFamily="34" charset="0"/>
              <a:cs typeface="Calibri"/>
            </a:rPr>
            <a:t>627</a:t>
          </a:fld>
          <a:endParaRPr lang="en-NG" sz="1200" b="0">
            <a:solidFill>
              <a:schemeClr val="bg1"/>
            </a:solidFill>
            <a:latin typeface="Franklin Gothic Book" panose="020B0503020102020204" pitchFamily="34" charset="0"/>
          </a:endParaRPr>
        </a:p>
      </xdr:txBody>
    </xdr:sp>
    <xdr:clientData/>
  </xdr:twoCellAnchor>
  <xdr:twoCellAnchor>
    <xdr:from>
      <xdr:col>6</xdr:col>
      <xdr:colOff>447335</xdr:colOff>
      <xdr:row>15</xdr:row>
      <xdr:rowOff>62433</xdr:rowOff>
    </xdr:from>
    <xdr:to>
      <xdr:col>8</xdr:col>
      <xdr:colOff>405314</xdr:colOff>
      <xdr:row>17</xdr:row>
      <xdr:rowOff>28864</xdr:rowOff>
    </xdr:to>
    <xdr:sp macro="" textlink="'Pivot table'!AD107">
      <xdr:nvSpPr>
        <xdr:cNvPr id="272" name="TextBox 271">
          <a:extLst>
            <a:ext uri="{FF2B5EF4-FFF2-40B4-BE49-F238E27FC236}">
              <a16:creationId xmlns:a16="http://schemas.microsoft.com/office/drawing/2014/main" id="{5DEF0144-398E-0C18-BE62-AF9EF3CA9E50}"/>
            </a:ext>
          </a:extLst>
        </xdr:cNvPr>
        <xdr:cNvSpPr txBox="1"/>
      </xdr:nvSpPr>
      <xdr:spPr>
        <a:xfrm>
          <a:off x="4084153" y="2977660"/>
          <a:ext cx="1170252" cy="341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68AD08-A288-4F40-9471-A79327F7CF89}" type="TxLink">
            <a:rPr lang="en-US" sz="1050" b="0" i="0" u="none" strike="noStrike">
              <a:solidFill>
                <a:srgbClr val="FFFFFF"/>
              </a:solidFill>
              <a:effectLst/>
              <a:latin typeface="Franklin Gothic Book" panose="020B0503020102020204" pitchFamily="34" charset="0"/>
              <a:ea typeface="+mn-ea"/>
              <a:cs typeface="Calibri"/>
            </a:rPr>
            <a:pPr marL="0" indent="0" algn="ctr"/>
            <a:t>Credit Card</a:t>
          </a:fld>
          <a:endParaRPr lang="en-NG" sz="1050" b="0" i="0" u="none" strike="noStrike">
            <a:solidFill>
              <a:srgbClr val="FFFFFF"/>
            </a:solidFill>
            <a:effectLst/>
            <a:latin typeface="Franklin Gothic Book" panose="020B0503020102020204" pitchFamily="34" charset="0"/>
            <a:ea typeface="+mn-ea"/>
            <a:cs typeface="Calibri"/>
          </a:endParaRPr>
        </a:p>
      </xdr:txBody>
    </xdr:sp>
    <xdr:clientData/>
  </xdr:twoCellAnchor>
  <xdr:twoCellAnchor>
    <xdr:from>
      <xdr:col>6</xdr:col>
      <xdr:colOff>249910</xdr:colOff>
      <xdr:row>23</xdr:row>
      <xdr:rowOff>23753</xdr:rowOff>
    </xdr:from>
    <xdr:to>
      <xdr:col>6</xdr:col>
      <xdr:colOff>267910</xdr:colOff>
      <xdr:row>32</xdr:row>
      <xdr:rowOff>173180</xdr:rowOff>
    </xdr:to>
    <xdr:sp macro="" textlink="'Pivot table'!AE106">
      <xdr:nvSpPr>
        <xdr:cNvPr id="273" name="TextBox 272">
          <a:extLst>
            <a:ext uri="{FF2B5EF4-FFF2-40B4-BE49-F238E27FC236}">
              <a16:creationId xmlns:a16="http://schemas.microsoft.com/office/drawing/2014/main" id="{789B0301-644B-CCEF-E3D3-6DCAC74C0C4E}"/>
            </a:ext>
          </a:extLst>
        </xdr:cNvPr>
        <xdr:cNvSpPr txBox="1"/>
      </xdr:nvSpPr>
      <xdr:spPr>
        <a:xfrm rot="19196263">
          <a:off x="3886728" y="4439889"/>
          <a:ext cx="18000" cy="183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BC457F-7D25-48D9-9023-95BBD74CB2A5}" type="TxLink">
            <a:rPr lang="en-US" sz="8300" b="0" i="0" u="none" strike="noStrike">
              <a:ln w="9525">
                <a:solidFill>
                  <a:schemeClr val="tx1"/>
                </a:solidFill>
              </a:ln>
              <a:solidFill>
                <a:srgbClr val="FFFFFF"/>
              </a:solidFill>
              <a:latin typeface="Calibri"/>
              <a:ea typeface="+mn-ea"/>
              <a:cs typeface="Calibri"/>
            </a:rPr>
            <a:pPr marL="0" indent="0" algn="ctr"/>
            <a:t> </a:t>
          </a:fld>
          <a:endParaRPr lang="en-NG" sz="8300" b="0" i="0" u="none" strike="noStrike">
            <a:ln w="9525">
              <a:solidFill>
                <a:schemeClr val="tx1"/>
              </a:solidFill>
            </a:ln>
            <a:solidFill>
              <a:srgbClr val="FFFFFF"/>
            </a:solidFill>
            <a:latin typeface="Calibri"/>
            <a:ea typeface="+mn-ea"/>
            <a:cs typeface="Calibri"/>
          </a:endParaRPr>
        </a:p>
      </xdr:txBody>
    </xdr:sp>
    <xdr:clientData/>
  </xdr:twoCellAnchor>
  <xdr:twoCellAnchor>
    <xdr:from>
      <xdr:col>8</xdr:col>
      <xdr:colOff>517764</xdr:colOff>
      <xdr:row>23</xdr:row>
      <xdr:rowOff>31834</xdr:rowOff>
    </xdr:from>
    <xdr:to>
      <xdr:col>8</xdr:col>
      <xdr:colOff>535764</xdr:colOff>
      <xdr:row>32</xdr:row>
      <xdr:rowOff>181261</xdr:rowOff>
    </xdr:to>
    <xdr:sp macro="" textlink="'Pivot table'!AE106">
      <xdr:nvSpPr>
        <xdr:cNvPr id="274" name="TextBox 273">
          <a:extLst>
            <a:ext uri="{FF2B5EF4-FFF2-40B4-BE49-F238E27FC236}">
              <a16:creationId xmlns:a16="http://schemas.microsoft.com/office/drawing/2014/main" id="{FB52FB72-A9C2-4F2D-9510-76E275C1AB0A}"/>
            </a:ext>
          </a:extLst>
        </xdr:cNvPr>
        <xdr:cNvSpPr txBox="1"/>
      </xdr:nvSpPr>
      <xdr:spPr>
        <a:xfrm rot="2402272">
          <a:off x="5366855" y="4447970"/>
          <a:ext cx="18000" cy="183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BC457F-7D25-48D9-9023-95BBD74CB2A5}" type="TxLink">
            <a:rPr lang="en-US" sz="8100" b="0" i="0" u="none" strike="noStrike">
              <a:ln w="9525">
                <a:solidFill>
                  <a:schemeClr val="tx1"/>
                </a:solidFill>
              </a:ln>
              <a:solidFill>
                <a:srgbClr val="FFFFFF"/>
              </a:solidFill>
              <a:latin typeface="Calibri"/>
              <a:ea typeface="+mn-ea"/>
              <a:cs typeface="Calibri"/>
            </a:rPr>
            <a:pPr marL="0" indent="0" algn="ctr"/>
            <a:t> </a:t>
          </a:fld>
          <a:endParaRPr lang="en-NG" sz="8100" b="0" i="0" u="none" strike="noStrike">
            <a:ln w="9525">
              <a:solidFill>
                <a:schemeClr val="tx1"/>
              </a:solidFill>
            </a:ln>
            <a:solidFill>
              <a:srgbClr val="FFFFFF"/>
            </a:solidFill>
            <a:latin typeface="Calibri"/>
            <a:ea typeface="+mn-ea"/>
            <a:cs typeface="Calibri"/>
          </a:endParaRPr>
        </a:p>
      </xdr:txBody>
    </xdr:sp>
    <xdr:clientData/>
  </xdr:twoCellAnchor>
  <xdr:twoCellAnchor>
    <xdr:from>
      <xdr:col>7</xdr:col>
      <xdr:colOff>176977</xdr:colOff>
      <xdr:row>21</xdr:row>
      <xdr:rowOff>111116</xdr:rowOff>
    </xdr:from>
    <xdr:to>
      <xdr:col>9</xdr:col>
      <xdr:colOff>542882</xdr:colOff>
      <xdr:row>21</xdr:row>
      <xdr:rowOff>129116</xdr:rowOff>
    </xdr:to>
    <xdr:sp macro="" textlink="'Pivot table'!AE107">
      <xdr:nvSpPr>
        <xdr:cNvPr id="275" name="TextBox 274">
          <a:extLst>
            <a:ext uri="{FF2B5EF4-FFF2-40B4-BE49-F238E27FC236}">
              <a16:creationId xmlns:a16="http://schemas.microsoft.com/office/drawing/2014/main" id="{716CD783-D551-4019-0355-5635EA4CDC7C}"/>
            </a:ext>
          </a:extLst>
        </xdr:cNvPr>
        <xdr:cNvSpPr txBox="1"/>
      </xdr:nvSpPr>
      <xdr:spPr>
        <a:xfrm rot="18472516">
          <a:off x="5200021" y="3371936"/>
          <a:ext cx="18000" cy="157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D00464-4729-44A9-9D7A-05274B61F0C1}" type="TxLink">
            <a:rPr lang="en-US" sz="8000" b="0" i="0" u="none" strike="noStrike">
              <a:ln w="9525">
                <a:solidFill>
                  <a:schemeClr val="tx1"/>
                </a:solidFill>
              </a:ln>
              <a:solidFill>
                <a:srgbClr val="FFFFFF"/>
              </a:solidFill>
              <a:latin typeface="Calibri"/>
              <a:ea typeface="+mn-ea"/>
              <a:cs typeface="Calibri"/>
            </a:rPr>
            <a:pPr marL="0" indent="0" algn="ctr"/>
            <a:t>│</a:t>
          </a:fld>
          <a:endParaRPr lang="en-NG" sz="8000" b="0" i="0" u="none" strike="noStrike">
            <a:ln w="9525">
              <a:solidFill>
                <a:schemeClr val="tx1"/>
              </a:solidFill>
            </a:ln>
            <a:solidFill>
              <a:srgbClr val="FFFFFF"/>
            </a:solidFill>
            <a:latin typeface="Calibri"/>
            <a:ea typeface="+mn-ea"/>
            <a:cs typeface="Calibri"/>
          </a:endParaRPr>
        </a:p>
      </xdr:txBody>
    </xdr:sp>
    <xdr:clientData/>
  </xdr:twoCellAnchor>
  <xdr:twoCellAnchor>
    <xdr:from>
      <xdr:col>5</xdr:col>
      <xdr:colOff>242788</xdr:colOff>
      <xdr:row>21</xdr:row>
      <xdr:rowOff>119198</xdr:rowOff>
    </xdr:from>
    <xdr:to>
      <xdr:col>8</xdr:col>
      <xdr:colOff>2556</xdr:colOff>
      <xdr:row>21</xdr:row>
      <xdr:rowOff>137198</xdr:rowOff>
    </xdr:to>
    <xdr:sp macro="" textlink="'Pivot table'!AE107">
      <xdr:nvSpPr>
        <xdr:cNvPr id="276" name="TextBox 275">
          <a:extLst>
            <a:ext uri="{FF2B5EF4-FFF2-40B4-BE49-F238E27FC236}">
              <a16:creationId xmlns:a16="http://schemas.microsoft.com/office/drawing/2014/main" id="{91E036D7-765A-4FA6-8AC2-04961DDD665C}"/>
            </a:ext>
          </a:extLst>
        </xdr:cNvPr>
        <xdr:cNvSpPr txBox="1"/>
      </xdr:nvSpPr>
      <xdr:spPr>
        <a:xfrm rot="3026960">
          <a:off x="4053559" y="3380018"/>
          <a:ext cx="18000" cy="157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D00464-4729-44A9-9D7A-05274B61F0C1}" type="TxLink">
            <a:rPr lang="en-US" sz="8000" b="0" i="0" u="none" strike="noStrike">
              <a:ln w="9525">
                <a:solidFill>
                  <a:schemeClr val="tx1"/>
                </a:solidFill>
              </a:ln>
              <a:solidFill>
                <a:srgbClr val="FFFFFF"/>
              </a:solidFill>
              <a:latin typeface="Calibri"/>
              <a:ea typeface="+mn-ea"/>
              <a:cs typeface="Calibri"/>
            </a:rPr>
            <a:pPr marL="0" indent="0" algn="ctr"/>
            <a:t>│</a:t>
          </a:fld>
          <a:endParaRPr lang="en-NG" sz="8000" b="0" i="0" u="none" strike="noStrike">
            <a:ln w="9525">
              <a:solidFill>
                <a:schemeClr val="tx1"/>
              </a:solidFill>
            </a:ln>
            <a:solidFill>
              <a:srgbClr val="FFFFFF"/>
            </a:solidFill>
            <a:latin typeface="Calibri"/>
            <a:ea typeface="+mn-ea"/>
            <a:cs typeface="Calibri"/>
          </a:endParaRPr>
        </a:p>
      </xdr:txBody>
    </xdr:sp>
    <xdr:clientData/>
  </xdr:twoCellAnchor>
  <xdr:twoCellAnchor>
    <xdr:from>
      <xdr:col>6</xdr:col>
      <xdr:colOff>606135</xdr:colOff>
      <xdr:row>26</xdr:row>
      <xdr:rowOff>161722</xdr:rowOff>
    </xdr:from>
    <xdr:to>
      <xdr:col>8</xdr:col>
      <xdr:colOff>230399</xdr:colOff>
      <xdr:row>33</xdr:row>
      <xdr:rowOff>0</xdr:rowOff>
    </xdr:to>
    <xdr:sp macro="" textlink="'Pivot table'!AF106">
      <xdr:nvSpPr>
        <xdr:cNvPr id="277" name="TextBox 276">
          <a:extLst>
            <a:ext uri="{FF2B5EF4-FFF2-40B4-BE49-F238E27FC236}">
              <a16:creationId xmlns:a16="http://schemas.microsoft.com/office/drawing/2014/main" id="{DB72EB28-602B-2A5C-8C2C-5C29386F1D6E}"/>
            </a:ext>
          </a:extLst>
        </xdr:cNvPr>
        <xdr:cNvSpPr txBox="1"/>
      </xdr:nvSpPr>
      <xdr:spPr>
        <a:xfrm>
          <a:off x="4242953" y="5140699"/>
          <a:ext cx="836537" cy="1151574"/>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BC8E88-0FEA-45B5-8902-F075B67139F3}" type="TxLink">
            <a:rPr lang="en-US" sz="14000" b="0" baseline="0">
              <a:solidFill>
                <a:schemeClr val="bg1"/>
              </a:solidFill>
              <a:effectLst/>
              <a:latin typeface="Franklin Gothic Book" panose="020B0503020102020204" pitchFamily="34" charset="0"/>
              <a:ea typeface="+mn-ea"/>
              <a:cs typeface="+mn-cs"/>
            </a:rPr>
            <a:pPr marL="0" indent="0" algn="ctr"/>
            <a:t> </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6</xdr:col>
      <xdr:colOff>577270</xdr:colOff>
      <xdr:row>15</xdr:row>
      <xdr:rowOff>129887</xdr:rowOff>
    </xdr:from>
    <xdr:to>
      <xdr:col>8</xdr:col>
      <xdr:colOff>201534</xdr:colOff>
      <xdr:row>20</xdr:row>
      <xdr:rowOff>173182</xdr:rowOff>
    </xdr:to>
    <xdr:sp macro="" textlink="'Pivot table'!AF107">
      <xdr:nvSpPr>
        <xdr:cNvPr id="278" name="TextBox 277">
          <a:extLst>
            <a:ext uri="{FF2B5EF4-FFF2-40B4-BE49-F238E27FC236}">
              <a16:creationId xmlns:a16="http://schemas.microsoft.com/office/drawing/2014/main" id="{55158EC2-F5D8-E512-0668-5E4FBFA16082}"/>
            </a:ext>
          </a:extLst>
        </xdr:cNvPr>
        <xdr:cNvSpPr txBox="1"/>
      </xdr:nvSpPr>
      <xdr:spPr>
        <a:xfrm>
          <a:off x="4214088" y="3045114"/>
          <a:ext cx="836537" cy="981363"/>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94EACD-DC5C-4C4B-A9BC-6071B58F80BA}" type="TxLink">
            <a:rPr lang="en-US" sz="14000" b="0" baseline="0">
              <a:solidFill>
                <a:schemeClr val="bg1"/>
              </a:solidFill>
              <a:effectLst/>
              <a:latin typeface="Franklin Gothic Book" panose="020B0503020102020204" pitchFamily="34" charset="0"/>
              <a:ea typeface="+mn-ea"/>
              <a:cs typeface="+mn-cs"/>
            </a:rPr>
            <a:pPr marL="0" indent="0" algn="ctr"/>
            <a:t>○</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7</xdr:col>
      <xdr:colOff>43293</xdr:colOff>
      <xdr:row>16</xdr:row>
      <xdr:rowOff>147287</xdr:rowOff>
    </xdr:from>
    <xdr:to>
      <xdr:col>8</xdr:col>
      <xdr:colOff>115454</xdr:colOff>
      <xdr:row>20</xdr:row>
      <xdr:rowOff>86590</xdr:rowOff>
    </xdr:to>
    <xdr:sp macro="" textlink="'Pivot table'!AG107">
      <xdr:nvSpPr>
        <xdr:cNvPr id="279" name="TextBox 278">
          <a:extLst>
            <a:ext uri="{FF2B5EF4-FFF2-40B4-BE49-F238E27FC236}">
              <a16:creationId xmlns:a16="http://schemas.microsoft.com/office/drawing/2014/main" id="{5F970CCA-397F-318D-C647-BF7332B4C6A2}"/>
            </a:ext>
          </a:extLst>
        </xdr:cNvPr>
        <xdr:cNvSpPr txBox="1"/>
      </xdr:nvSpPr>
      <xdr:spPr>
        <a:xfrm>
          <a:off x="4286248" y="3250128"/>
          <a:ext cx="678297" cy="689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5FEBAE-33D7-4CC4-8A49-9411F503F9C5}" type="TxLink">
            <a:rPr lang="en-US" sz="9600" b="0" i="0" u="none" strike="noStrike">
              <a:solidFill>
                <a:schemeClr val="tx1">
                  <a:alpha val="80000"/>
                </a:schemeClr>
              </a:solidFill>
              <a:latin typeface="Calibri"/>
              <a:ea typeface="+mn-ea"/>
              <a:cs typeface="Calibri"/>
            </a:rPr>
            <a:pPr marL="0" indent="0" algn="ctr"/>
            <a:t> </a:t>
          </a:fld>
          <a:endParaRPr lang="en-NG" sz="11500" b="0" i="0" u="none" strike="noStrike">
            <a:solidFill>
              <a:schemeClr val="tx1">
                <a:alpha val="80000"/>
              </a:schemeClr>
            </a:solidFill>
            <a:latin typeface="Franklin Gothic Book" panose="020B0503020102020204" pitchFamily="34" charset="0"/>
            <a:ea typeface="+mn-ea"/>
            <a:cs typeface="Calibri"/>
          </a:endParaRPr>
        </a:p>
      </xdr:txBody>
    </xdr:sp>
    <xdr:clientData/>
  </xdr:twoCellAnchor>
  <xdr:twoCellAnchor>
    <xdr:from>
      <xdr:col>9</xdr:col>
      <xdr:colOff>421791</xdr:colOff>
      <xdr:row>27</xdr:row>
      <xdr:rowOff>71860</xdr:rowOff>
    </xdr:from>
    <xdr:to>
      <xdr:col>12</xdr:col>
      <xdr:colOff>58024</xdr:colOff>
      <xdr:row>27</xdr:row>
      <xdr:rowOff>89860</xdr:rowOff>
    </xdr:to>
    <xdr:sp macro="" textlink="'Pivot table'!AE111">
      <xdr:nvSpPr>
        <xdr:cNvPr id="282" name="TextBox 281">
          <a:extLst>
            <a:ext uri="{FF2B5EF4-FFF2-40B4-BE49-F238E27FC236}">
              <a16:creationId xmlns:a16="http://schemas.microsoft.com/office/drawing/2014/main" id="{08BEB500-D782-AEFE-22FA-A4309B7E055B}"/>
            </a:ext>
          </a:extLst>
        </xdr:cNvPr>
        <xdr:cNvSpPr txBox="1"/>
      </xdr:nvSpPr>
      <xdr:spPr>
        <a:xfrm rot="17976536">
          <a:off x="6595339" y="4520130"/>
          <a:ext cx="18000" cy="1454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8252B1-CB36-463F-BF05-7994CE49FD38}" type="TxLink">
            <a:rPr lang="en-US" sz="8800" b="0" i="0" u="none" strike="noStrike">
              <a:ln w="9525">
                <a:solidFill>
                  <a:schemeClr val="tx1"/>
                </a:solidFill>
              </a:ln>
              <a:solidFill>
                <a:srgbClr val="FFFFFF"/>
              </a:solidFill>
              <a:latin typeface="Calibri"/>
              <a:ea typeface="+mn-ea"/>
              <a:cs typeface="Calibri"/>
            </a:rPr>
            <a:pPr marL="0" indent="0" algn="ctr"/>
            <a:t> </a:t>
          </a:fld>
          <a:endParaRPr lang="en-NG" sz="8800" b="0" i="0" u="none" strike="noStrike">
            <a:ln w="9525">
              <a:solidFill>
                <a:schemeClr val="tx1"/>
              </a:solidFill>
            </a:ln>
            <a:solidFill>
              <a:srgbClr val="FFFFFF"/>
            </a:solidFill>
            <a:latin typeface="Calibri"/>
            <a:ea typeface="+mn-ea"/>
            <a:cs typeface="Calibri"/>
          </a:endParaRPr>
        </a:p>
      </xdr:txBody>
    </xdr:sp>
    <xdr:clientData/>
  </xdr:twoCellAnchor>
  <xdr:twoCellAnchor>
    <xdr:from>
      <xdr:col>11</xdr:col>
      <xdr:colOff>331930</xdr:colOff>
      <xdr:row>26</xdr:row>
      <xdr:rowOff>89562</xdr:rowOff>
    </xdr:from>
    <xdr:to>
      <xdr:col>12</xdr:col>
      <xdr:colOff>562331</xdr:colOff>
      <xdr:row>33</xdr:row>
      <xdr:rowOff>0</xdr:rowOff>
    </xdr:to>
    <xdr:sp macro="" textlink="'Pivot table'!AF111">
      <xdr:nvSpPr>
        <xdr:cNvPr id="283" name="TextBox 282">
          <a:extLst>
            <a:ext uri="{FF2B5EF4-FFF2-40B4-BE49-F238E27FC236}">
              <a16:creationId xmlns:a16="http://schemas.microsoft.com/office/drawing/2014/main" id="{3A0234D4-E10E-0831-F066-4337AD5F3D60}"/>
            </a:ext>
          </a:extLst>
        </xdr:cNvPr>
        <xdr:cNvSpPr txBox="1"/>
      </xdr:nvSpPr>
      <xdr:spPr>
        <a:xfrm>
          <a:off x="6999430" y="5068539"/>
          <a:ext cx="836537" cy="1223734"/>
        </a:xfrm>
        <a:prstGeom prst="rect">
          <a:avLst/>
        </a:prstGeom>
        <a:noFill/>
        <a:ln w="9525" cmpd="sng">
          <a:noFill/>
        </a:ln>
        <a:effectLst>
          <a:glow rad="279400">
            <a:srgbClr val="194AFE">
              <a:alpha val="40000"/>
            </a:srgbClr>
          </a:glow>
          <a:outerShdw blurRad="317500" algn="ctr" rotWithShape="0">
            <a:srgbClr val="194AFE"/>
          </a:outerShdw>
          <a:reflection endPos="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B3EA69-97DD-45C3-A995-D34B05FA7874}" type="TxLink">
            <a:rPr lang="en-US" sz="14000" b="0" baseline="0">
              <a:solidFill>
                <a:schemeClr val="bg1"/>
              </a:solidFill>
              <a:effectLst/>
              <a:latin typeface="Franklin Gothic Book" panose="020B0503020102020204" pitchFamily="34" charset="0"/>
              <a:ea typeface="+mn-ea"/>
              <a:cs typeface="+mn-cs"/>
            </a:rPr>
            <a:pPr marL="0" indent="0" algn="ctr"/>
            <a:t> </a:t>
          </a:fld>
          <a:endParaRPr lang="en-NG" sz="14000" b="0" baseline="0">
            <a:solidFill>
              <a:schemeClr val="bg1"/>
            </a:solidFill>
            <a:effectLst/>
            <a:latin typeface="Franklin Gothic Book" panose="020B0503020102020204" pitchFamily="34" charset="0"/>
            <a:ea typeface="+mn-ea"/>
            <a:cs typeface="+mn-cs"/>
          </a:endParaRPr>
        </a:p>
      </xdr:txBody>
    </xdr:sp>
    <xdr:clientData/>
  </xdr:twoCellAnchor>
  <xdr:twoCellAnchor>
    <xdr:from>
      <xdr:col>11</xdr:col>
      <xdr:colOff>317499</xdr:colOff>
      <xdr:row>16</xdr:row>
      <xdr:rowOff>89562</xdr:rowOff>
    </xdr:from>
    <xdr:to>
      <xdr:col>12</xdr:col>
      <xdr:colOff>331932</xdr:colOff>
      <xdr:row>20</xdr:row>
      <xdr:rowOff>72160</xdr:rowOff>
    </xdr:to>
    <xdr:sp macro="" textlink="'Pivot table'!AG112">
      <xdr:nvSpPr>
        <xdr:cNvPr id="284" name="TextBox 283">
          <a:extLst>
            <a:ext uri="{FF2B5EF4-FFF2-40B4-BE49-F238E27FC236}">
              <a16:creationId xmlns:a16="http://schemas.microsoft.com/office/drawing/2014/main" id="{48CDF886-8E4D-44D1-F238-D2664081C622}"/>
            </a:ext>
          </a:extLst>
        </xdr:cNvPr>
        <xdr:cNvSpPr txBox="1"/>
      </xdr:nvSpPr>
      <xdr:spPr>
        <a:xfrm>
          <a:off x="6984999" y="3192403"/>
          <a:ext cx="620569" cy="733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0B5FB1-B97A-431A-AA3E-7DB910D694A1}" type="TxLink">
            <a:rPr lang="en-US" sz="8800" b="0" i="0" u="none" strike="noStrike">
              <a:solidFill>
                <a:srgbClr val="000000">
                  <a:alpha val="78000"/>
                </a:srgbClr>
              </a:solidFill>
              <a:latin typeface="Calibri"/>
              <a:ea typeface="+mn-ea"/>
              <a:cs typeface="Calibri"/>
            </a:rPr>
            <a:t> </a:t>
          </a:fld>
          <a:endParaRPr lang="en-NG" sz="9600" b="0" i="0" u="none" strike="noStrike">
            <a:solidFill>
              <a:srgbClr val="000000">
                <a:alpha val="78000"/>
              </a:srgbClr>
            </a:solidFill>
            <a:latin typeface="Franklin Gothic Book" panose="020B0503020102020204" pitchFamily="34" charset="0"/>
            <a:ea typeface="+mn-ea"/>
            <a:cs typeface="Calibri"/>
          </a:endParaRPr>
        </a:p>
      </xdr:txBody>
    </xdr:sp>
    <xdr:clientData/>
  </xdr:twoCellAnchor>
  <xdr:twoCellAnchor>
    <xdr:from>
      <xdr:col>19</xdr:col>
      <xdr:colOff>477524</xdr:colOff>
      <xdr:row>21</xdr:row>
      <xdr:rowOff>124793</xdr:rowOff>
    </xdr:from>
    <xdr:to>
      <xdr:col>23</xdr:col>
      <xdr:colOff>408358</xdr:colOff>
      <xdr:row>23</xdr:row>
      <xdr:rowOff>72159</xdr:rowOff>
    </xdr:to>
    <xdr:sp macro="" textlink="">
      <xdr:nvSpPr>
        <xdr:cNvPr id="286" name="TextBox 285">
          <a:extLst>
            <a:ext uri="{FF2B5EF4-FFF2-40B4-BE49-F238E27FC236}">
              <a16:creationId xmlns:a16="http://schemas.microsoft.com/office/drawing/2014/main" id="{145846D1-1F62-4738-B0E2-13BD18F3ECF7}"/>
            </a:ext>
          </a:extLst>
        </xdr:cNvPr>
        <xdr:cNvSpPr txBox="1"/>
      </xdr:nvSpPr>
      <xdr:spPr>
        <a:xfrm>
          <a:off x="11994115" y="4165702"/>
          <a:ext cx="2355379" cy="322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chemeClr val="bg1"/>
              </a:solidFill>
              <a:latin typeface="Franklin Gothic Medium" panose="020B0603020102020204" pitchFamily="34" charset="0"/>
              <a:ea typeface="Gadugi" panose="020B0502040204020203" pitchFamily="34" charset="0"/>
            </a:rPr>
            <a:t>Financial Statistics</a:t>
          </a:r>
        </a:p>
        <a:p>
          <a:pPr algn="l"/>
          <a:endParaRPr lang="en-NG" sz="16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19</xdr:col>
      <xdr:colOff>318773</xdr:colOff>
      <xdr:row>22</xdr:row>
      <xdr:rowOff>168087</xdr:rowOff>
    </xdr:from>
    <xdr:to>
      <xdr:col>23</xdr:col>
      <xdr:colOff>249607</xdr:colOff>
      <xdr:row>26</xdr:row>
      <xdr:rowOff>57726</xdr:rowOff>
    </xdr:to>
    <xdr:sp macro="" textlink="'Pivot table'!AN102">
      <xdr:nvSpPr>
        <xdr:cNvPr id="287" name="TextBox 286">
          <a:extLst>
            <a:ext uri="{FF2B5EF4-FFF2-40B4-BE49-F238E27FC236}">
              <a16:creationId xmlns:a16="http://schemas.microsoft.com/office/drawing/2014/main" id="{8527806C-EFCB-3316-F28A-7EAC7AEA7E17}"/>
            </a:ext>
          </a:extLst>
        </xdr:cNvPr>
        <xdr:cNvSpPr txBox="1"/>
      </xdr:nvSpPr>
      <xdr:spPr>
        <a:xfrm>
          <a:off x="11835364" y="4396610"/>
          <a:ext cx="2355379" cy="640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8913C6F-82BF-41A8-ACAB-7BEE8AFFB440}" type="TxLink">
            <a:rPr lang="en-US" sz="3600" b="0" i="0" u="none" strike="noStrike">
              <a:solidFill>
                <a:srgbClr val="FFFFFF"/>
              </a:solidFill>
              <a:latin typeface="Franklin Gothic Book"/>
              <a:ea typeface="Gadugi" panose="020B0502040204020203" pitchFamily="34" charset="0"/>
            </a:rPr>
            <a:t> 454,635 </a:t>
          </a:fld>
          <a:endParaRPr lang="en-NG" sz="36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25</xdr:col>
      <xdr:colOff>102299</xdr:colOff>
      <xdr:row>24</xdr:row>
      <xdr:rowOff>81496</xdr:rowOff>
    </xdr:from>
    <xdr:to>
      <xdr:col>26</xdr:col>
      <xdr:colOff>331935</xdr:colOff>
      <xdr:row>25</xdr:row>
      <xdr:rowOff>173181</xdr:rowOff>
    </xdr:to>
    <xdr:sp macro="" textlink="'Pivot table'!AN100">
      <xdr:nvSpPr>
        <xdr:cNvPr id="288" name="TextBox 287">
          <a:extLst>
            <a:ext uri="{FF2B5EF4-FFF2-40B4-BE49-F238E27FC236}">
              <a16:creationId xmlns:a16="http://schemas.microsoft.com/office/drawing/2014/main" id="{AB614EF5-B8DD-BAD3-8EFF-531BA8D2C773}"/>
            </a:ext>
          </a:extLst>
        </xdr:cNvPr>
        <xdr:cNvSpPr txBox="1"/>
      </xdr:nvSpPr>
      <xdr:spPr>
        <a:xfrm>
          <a:off x="15255708" y="4685246"/>
          <a:ext cx="835772" cy="279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2024335-18FD-4D74-913A-C8AFADD642FD}" type="TxLink">
            <a:rPr lang="en-US" sz="1500" b="0" i="0" u="none" strike="noStrike">
              <a:solidFill>
                <a:schemeClr val="bg1"/>
              </a:solidFill>
              <a:latin typeface="Calibri"/>
              <a:ea typeface="Gadugi" panose="020B0502040204020203" pitchFamily="34" charset="0"/>
              <a:cs typeface="Calibri"/>
            </a:rPr>
            <a:t> 133,694 </a:t>
          </a:fld>
          <a:endParaRPr lang="en-NG" sz="15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20</xdr:col>
      <xdr:colOff>362070</xdr:colOff>
      <xdr:row>9</xdr:row>
      <xdr:rowOff>23769</xdr:rowOff>
    </xdr:from>
    <xdr:to>
      <xdr:col>21</xdr:col>
      <xdr:colOff>591705</xdr:colOff>
      <xdr:row>10</xdr:row>
      <xdr:rowOff>115454</xdr:rowOff>
    </xdr:to>
    <xdr:sp macro="" textlink="'Pivot table'!AM99">
      <xdr:nvSpPr>
        <xdr:cNvPr id="289" name="TextBox 288">
          <a:extLst>
            <a:ext uri="{FF2B5EF4-FFF2-40B4-BE49-F238E27FC236}">
              <a16:creationId xmlns:a16="http://schemas.microsoft.com/office/drawing/2014/main" id="{73F93270-15E4-8C89-88F5-6CD5B39C523B}"/>
            </a:ext>
          </a:extLst>
        </xdr:cNvPr>
        <xdr:cNvSpPr txBox="1"/>
      </xdr:nvSpPr>
      <xdr:spPr>
        <a:xfrm>
          <a:off x="12484797" y="1813314"/>
          <a:ext cx="835772" cy="279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CD6806C-48A7-4732-A3CB-3367044E1402}" type="TxLink">
            <a:rPr lang="en-US" sz="1200" b="0" i="0" u="none" strike="noStrike">
              <a:solidFill>
                <a:schemeClr val="bg1"/>
              </a:solidFill>
              <a:latin typeface="Calibri"/>
              <a:ea typeface="Gadugi" panose="020B0502040204020203" pitchFamily="34" charset="0"/>
              <a:cs typeface="Calibri"/>
            </a:rPr>
            <a:t>Branch </a:t>
          </a:fld>
          <a:endParaRPr lang="en-NG" sz="16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20</xdr:col>
      <xdr:colOff>275481</xdr:colOff>
      <xdr:row>10</xdr:row>
      <xdr:rowOff>9336</xdr:rowOff>
    </xdr:from>
    <xdr:to>
      <xdr:col>21</xdr:col>
      <xdr:colOff>505116</xdr:colOff>
      <xdr:row>11</xdr:row>
      <xdr:rowOff>101021</xdr:rowOff>
    </xdr:to>
    <xdr:sp macro="" textlink="'Pivot table'!AN99">
      <xdr:nvSpPr>
        <xdr:cNvPr id="290" name="TextBox 289">
          <a:extLst>
            <a:ext uri="{FF2B5EF4-FFF2-40B4-BE49-F238E27FC236}">
              <a16:creationId xmlns:a16="http://schemas.microsoft.com/office/drawing/2014/main" id="{9CB9F4F5-B6CC-606C-1BC5-88475FF03238}"/>
            </a:ext>
          </a:extLst>
        </xdr:cNvPr>
        <xdr:cNvSpPr txBox="1"/>
      </xdr:nvSpPr>
      <xdr:spPr>
        <a:xfrm>
          <a:off x="12398208" y="1986495"/>
          <a:ext cx="835772" cy="279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A2788D8-A26C-4570-BE5C-6EA23618AD59}" type="TxLink">
            <a:rPr lang="en-US" sz="1500" b="0" i="0" u="none" strike="noStrike">
              <a:solidFill>
                <a:schemeClr val="bg1"/>
              </a:solidFill>
              <a:latin typeface="Calibri"/>
              <a:ea typeface="Gadugi" panose="020B0502040204020203" pitchFamily="34" charset="0"/>
              <a:cs typeface="Calibri"/>
            </a:rPr>
            <a:t> 181,887 </a:t>
          </a:fld>
          <a:endParaRPr lang="en-NG" sz="15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25</xdr:col>
      <xdr:colOff>110379</xdr:colOff>
      <xdr:row>23</xdr:row>
      <xdr:rowOff>89578</xdr:rowOff>
    </xdr:from>
    <xdr:to>
      <xdr:col>26</xdr:col>
      <xdr:colOff>340015</xdr:colOff>
      <xdr:row>24</xdr:row>
      <xdr:rowOff>181263</xdr:rowOff>
    </xdr:to>
    <xdr:sp macro="" textlink="'Pivot table'!AM100">
      <xdr:nvSpPr>
        <xdr:cNvPr id="291" name="TextBox 290">
          <a:extLst>
            <a:ext uri="{FF2B5EF4-FFF2-40B4-BE49-F238E27FC236}">
              <a16:creationId xmlns:a16="http://schemas.microsoft.com/office/drawing/2014/main" id="{B833B031-CCCF-4569-BB2B-8724B576859B}"/>
            </a:ext>
          </a:extLst>
        </xdr:cNvPr>
        <xdr:cNvSpPr txBox="1"/>
      </xdr:nvSpPr>
      <xdr:spPr>
        <a:xfrm>
          <a:off x="15263788" y="4505714"/>
          <a:ext cx="835772" cy="279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282F34F-B4E3-4161-B108-4A281376FCDE}" type="TxLink">
            <a:rPr lang="en-US" sz="1100" b="0" i="0" u="none" strike="noStrike">
              <a:solidFill>
                <a:schemeClr val="bg1"/>
              </a:solidFill>
              <a:latin typeface="Calibri"/>
              <a:ea typeface="Gadugi" panose="020B0502040204020203" pitchFamily="34" charset="0"/>
              <a:cs typeface="Calibri"/>
            </a:rPr>
            <a:t>Download</a:t>
          </a:fld>
          <a:endParaRPr lang="en-NG" sz="16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20</xdr:col>
      <xdr:colOff>479257</xdr:colOff>
      <xdr:row>35</xdr:row>
      <xdr:rowOff>54364</xdr:rowOff>
    </xdr:from>
    <xdr:to>
      <xdr:col>22</xdr:col>
      <xdr:colOff>102756</xdr:colOff>
      <xdr:row>36</xdr:row>
      <xdr:rowOff>146049</xdr:rowOff>
    </xdr:to>
    <xdr:sp macro="" textlink="'Pivot table'!AM101">
      <xdr:nvSpPr>
        <xdr:cNvPr id="292" name="TextBox 291">
          <a:extLst>
            <a:ext uri="{FF2B5EF4-FFF2-40B4-BE49-F238E27FC236}">
              <a16:creationId xmlns:a16="http://schemas.microsoft.com/office/drawing/2014/main" id="{49C0A961-03CA-4E2C-9EC3-212EEFED344C}"/>
            </a:ext>
          </a:extLst>
        </xdr:cNvPr>
        <xdr:cNvSpPr txBox="1"/>
      </xdr:nvSpPr>
      <xdr:spPr>
        <a:xfrm>
          <a:off x="12601984" y="6721864"/>
          <a:ext cx="835772" cy="279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8D49714-1AE2-4601-85EE-F3FE18BFDCCE}" type="TxLink">
            <a:rPr lang="en-US" sz="1100" b="0" i="0" u="none" strike="noStrike">
              <a:solidFill>
                <a:schemeClr val="bg1"/>
              </a:solidFill>
              <a:latin typeface="Calibri"/>
              <a:ea typeface="Gadugi" panose="020B0502040204020203" pitchFamily="34" charset="0"/>
              <a:cs typeface="Calibri"/>
            </a:rPr>
            <a:t>Shipment</a:t>
          </a:fld>
          <a:endParaRPr lang="en-NG" sz="16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20</xdr:col>
      <xdr:colOff>447386</xdr:colOff>
      <xdr:row>36</xdr:row>
      <xdr:rowOff>52631</xdr:rowOff>
    </xdr:from>
    <xdr:to>
      <xdr:col>22</xdr:col>
      <xdr:colOff>187613</xdr:colOff>
      <xdr:row>38</xdr:row>
      <xdr:rowOff>43296</xdr:rowOff>
    </xdr:to>
    <xdr:sp macro="" textlink="'Pivot table'!AN101">
      <xdr:nvSpPr>
        <xdr:cNvPr id="293" name="TextBox 292">
          <a:extLst>
            <a:ext uri="{FF2B5EF4-FFF2-40B4-BE49-F238E27FC236}">
              <a16:creationId xmlns:a16="http://schemas.microsoft.com/office/drawing/2014/main" id="{DDCCE8DC-20C3-3209-6CD2-8C8D6B3B708F}"/>
            </a:ext>
          </a:extLst>
        </xdr:cNvPr>
        <xdr:cNvSpPr txBox="1"/>
      </xdr:nvSpPr>
      <xdr:spPr>
        <a:xfrm>
          <a:off x="12570113" y="6907745"/>
          <a:ext cx="952500" cy="365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5084CD-F5CC-4944-BF56-5E16866D7C03}" type="TxLink">
            <a:rPr lang="en-US" sz="1500" b="0" i="0" u="none" strike="noStrike">
              <a:solidFill>
                <a:schemeClr val="bg1"/>
              </a:solidFill>
              <a:latin typeface="Calibri"/>
              <a:ea typeface="Gadugi" panose="020B0502040204020203" pitchFamily="34" charset="0"/>
              <a:cs typeface="Calibri"/>
            </a:rPr>
            <a:t> 139,054 </a:t>
          </a:fld>
          <a:endParaRPr lang="en-NG" sz="1500">
            <a:solidFill>
              <a:schemeClr val="bg1"/>
            </a:solidFill>
            <a:latin typeface="Franklin Gothic Medium" panose="020B0603020102020204" pitchFamily="34" charset="0"/>
            <a:ea typeface="Gadugi" panose="020B0502040204020203" pitchFamily="34" charset="0"/>
          </a:endParaRPr>
        </a:p>
      </xdr:txBody>
    </xdr:sp>
    <xdr:clientData/>
  </xdr:twoCellAnchor>
  <xdr:twoCellAnchor>
    <xdr:from>
      <xdr:col>13</xdr:col>
      <xdr:colOff>86592</xdr:colOff>
      <xdr:row>2</xdr:row>
      <xdr:rowOff>129888</xdr:rowOff>
    </xdr:from>
    <xdr:to>
      <xdr:col>17</xdr:col>
      <xdr:colOff>404091</xdr:colOff>
      <xdr:row>6</xdr:row>
      <xdr:rowOff>28863</xdr:rowOff>
    </xdr:to>
    <xdr:graphicFrame macro="">
      <xdr:nvGraphicFramePr>
        <xdr:cNvPr id="294" name="Chart 293">
          <a:extLst>
            <a:ext uri="{FF2B5EF4-FFF2-40B4-BE49-F238E27FC236}">
              <a16:creationId xmlns:a16="http://schemas.microsoft.com/office/drawing/2014/main" id="{2104813D-E7E8-467A-BB4A-8174CE472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346364</xdr:colOff>
      <xdr:row>2</xdr:row>
      <xdr:rowOff>93382</xdr:rowOff>
    </xdr:from>
    <xdr:to>
      <xdr:col>10</xdr:col>
      <xdr:colOff>245341</xdr:colOff>
      <xdr:row>5</xdr:row>
      <xdr:rowOff>43295</xdr:rowOff>
    </xdr:to>
    <xdr:sp macro="" textlink="">
      <xdr:nvSpPr>
        <xdr:cNvPr id="295" name="TextBox 294">
          <a:extLst>
            <a:ext uri="{FF2B5EF4-FFF2-40B4-BE49-F238E27FC236}">
              <a16:creationId xmlns:a16="http://schemas.microsoft.com/office/drawing/2014/main" id="{76942727-146F-C268-06F4-34E70F738322}"/>
            </a:ext>
          </a:extLst>
        </xdr:cNvPr>
        <xdr:cNvSpPr txBox="1"/>
      </xdr:nvSpPr>
      <xdr:spPr>
        <a:xfrm>
          <a:off x="2164773" y="468609"/>
          <a:ext cx="4141932" cy="51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FFFFFF"/>
              </a:solidFill>
              <a:effectLst/>
              <a:latin typeface="Calibri"/>
              <a:ea typeface="+mn-ea"/>
              <a:cs typeface="Calibri"/>
            </a:rPr>
            <a:t>set</a:t>
          </a:r>
          <a:r>
            <a:rPr lang="en-US" sz="1100" b="0" i="0" u="none" strike="noStrike" baseline="0">
              <a:solidFill>
                <a:srgbClr val="FFFFFF"/>
              </a:solidFill>
              <a:effectLst/>
              <a:latin typeface="Calibri"/>
              <a:ea typeface="+mn-ea"/>
              <a:cs typeface="Calibri"/>
            </a:rPr>
            <a:t> of repetitive set taken in sales to get a prospective buyer from the early stage of sales to the close of sales</a:t>
          </a:r>
          <a:endParaRPr lang="en-US" sz="1100" b="0" i="0" u="none" strike="noStrike">
            <a:solidFill>
              <a:srgbClr val="FFFFFF"/>
            </a:solidFill>
            <a:effectLst/>
            <a:latin typeface="Calibri"/>
            <a:ea typeface="+mn-ea"/>
            <a:cs typeface="Calibri"/>
          </a:endParaRPr>
        </a:p>
      </xdr:txBody>
    </xdr:sp>
    <xdr:clientData/>
  </xdr:twoCellAnchor>
  <xdr:twoCellAnchor>
    <xdr:from>
      <xdr:col>0</xdr:col>
      <xdr:colOff>230909</xdr:colOff>
      <xdr:row>2</xdr:row>
      <xdr:rowOff>115456</xdr:rowOff>
    </xdr:from>
    <xdr:to>
      <xdr:col>3</xdr:col>
      <xdr:colOff>28863</xdr:colOff>
      <xdr:row>4</xdr:row>
      <xdr:rowOff>173182</xdr:rowOff>
    </xdr:to>
    <xdr:sp macro="" textlink="">
      <xdr:nvSpPr>
        <xdr:cNvPr id="296" name="Rectangle: Rounded Corners 295">
          <a:extLst>
            <a:ext uri="{FF2B5EF4-FFF2-40B4-BE49-F238E27FC236}">
              <a16:creationId xmlns:a16="http://schemas.microsoft.com/office/drawing/2014/main" id="{3395D55A-9F5C-8F58-3AC5-057885B744C9}"/>
            </a:ext>
          </a:extLst>
        </xdr:cNvPr>
        <xdr:cNvSpPr/>
      </xdr:nvSpPr>
      <xdr:spPr>
        <a:xfrm>
          <a:off x="230909" y="490683"/>
          <a:ext cx="1616363" cy="432954"/>
        </a:xfrm>
        <a:prstGeom prst="roundRect">
          <a:avLst>
            <a:gd name="adj" fmla="val 41667"/>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346362</xdr:colOff>
      <xdr:row>2</xdr:row>
      <xdr:rowOff>151111</xdr:rowOff>
    </xdr:from>
    <xdr:to>
      <xdr:col>3</xdr:col>
      <xdr:colOff>230908</xdr:colOff>
      <xdr:row>4</xdr:row>
      <xdr:rowOff>57728</xdr:rowOff>
    </xdr:to>
    <xdr:sp macro="" textlink="">
      <xdr:nvSpPr>
        <xdr:cNvPr id="297" name="TextBox 296">
          <a:extLst>
            <a:ext uri="{FF2B5EF4-FFF2-40B4-BE49-F238E27FC236}">
              <a16:creationId xmlns:a16="http://schemas.microsoft.com/office/drawing/2014/main" id="{6E191118-7CD4-B0B5-4B62-107209DBB920}"/>
            </a:ext>
          </a:extLst>
        </xdr:cNvPr>
        <xdr:cNvSpPr txBox="1"/>
      </xdr:nvSpPr>
      <xdr:spPr>
        <a:xfrm>
          <a:off x="346362" y="526338"/>
          <a:ext cx="1702955" cy="281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500" b="1" i="0" u="none" strike="noStrike">
              <a:solidFill>
                <a:srgbClr val="FFFFFF"/>
              </a:solidFill>
              <a:effectLst/>
              <a:latin typeface="Franklin Gothic Book" panose="020B0503020102020204" pitchFamily="34" charset="0"/>
              <a:ea typeface="+mn-ea"/>
              <a:cs typeface="Calibri"/>
            </a:rPr>
            <a:t>Sales</a:t>
          </a:r>
          <a:r>
            <a:rPr lang="en-US" sz="1500" b="1" i="0" u="none" strike="noStrike" baseline="0">
              <a:solidFill>
                <a:srgbClr val="FFFFFF"/>
              </a:solidFill>
              <a:effectLst/>
              <a:latin typeface="Franklin Gothic Book" panose="020B0503020102020204" pitchFamily="34" charset="0"/>
              <a:ea typeface="+mn-ea"/>
              <a:cs typeface="Calibri"/>
            </a:rPr>
            <a:t> Process</a:t>
          </a:r>
          <a:endParaRPr lang="en-US" sz="1500" b="1" i="0" u="none" strike="noStrike">
            <a:solidFill>
              <a:srgbClr val="FFFFFF"/>
            </a:solidFill>
            <a:effectLst/>
            <a:latin typeface="Franklin Gothic Book" panose="020B0503020102020204" pitchFamily="34" charset="0"/>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s Lapi" refreshedDate="44999.736167939816" createdVersion="8" refreshedVersion="8" minRefreshableVersion="3" recordCount="900" xr:uid="{5423995C-3F83-4E01-B3A6-458A0CDEF70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5296608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s Lapi" refreshedDate="45004.522943518517" createdVersion="8" refreshedVersion="8" minRefreshableVersion="3" recordCount="30" xr:uid="{F48D1F40-22A2-45EB-9745-C8C0E308F897}">
  <cacheSource type="worksheet">
    <worksheetSource ref="L1:O31" sheet="Data Table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65">
      <sharedItems containsSemiMixedTypes="0" containsString="0" containsNumber="1" containsInteger="1" minValue="62240" maxValue="387584"/>
    </cacheField>
    <cacheField name="Target" numFmtId="165">
      <sharedItems containsSemiMixedTypes="0" containsString="0" containsNumber="1" minValue="90151.200000000041" maxValue="700000"/>
    </cacheField>
  </cacheFields>
  <extLst>
    <ext xmlns:x14="http://schemas.microsoft.com/office/spreadsheetml/2009/9/main" uri="{725AE2AE-9491-48be-B2B4-4EB974FC3084}">
      <x14:pivotCacheDefinition pivotCacheId="11231781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s Lapi" refreshedDate="45005.523622337962" createdVersion="8" refreshedVersion="8" minRefreshableVersion="3" recordCount="3115" xr:uid="{32787F39-4309-4BBE-92C0-28C65E5E6AD5}">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ount="2">
        <s v="Order assembled"/>
        <s v="Cancelld"/>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41067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x v="0"/>
    <x v="0"/>
    <x v="0"/>
    <x v="0"/>
    <x v="0"/>
    <n v="500.5"/>
  </r>
  <r>
    <s v="AD01-9361"/>
    <x v="0"/>
    <s v="Apr"/>
    <x v="0"/>
    <x v="0"/>
    <x v="0"/>
    <x v="0"/>
    <x v="0"/>
    <x v="0"/>
    <x v="1"/>
    <n v="491.91999999999996"/>
  </r>
  <r>
    <s v="AD01-9362"/>
    <x v="0"/>
    <s v="Apr"/>
    <x v="0"/>
    <x v="0"/>
    <x v="0"/>
    <x v="0"/>
    <x v="0"/>
    <x v="1"/>
    <x v="2"/>
    <n v="337.48"/>
  </r>
  <r>
    <s v="AD01-9362"/>
    <x v="0"/>
    <s v="Apr"/>
    <x v="0"/>
    <x v="0"/>
    <x v="0"/>
    <x v="0"/>
    <x v="0"/>
    <x v="1"/>
    <x v="3"/>
    <n v="406.12"/>
  </r>
  <r>
    <s v="AD01-9364"/>
    <x v="0"/>
    <s v="Apr"/>
    <x v="0"/>
    <x v="0"/>
    <x v="0"/>
    <x v="0"/>
    <x v="0"/>
    <x v="1"/>
    <x v="4"/>
    <n v="340.34000000000003"/>
  </r>
  <r>
    <s v="AD01-9361"/>
    <x v="0"/>
    <s v="Apr"/>
    <x v="0"/>
    <x v="0"/>
    <x v="0"/>
    <x v="0"/>
    <x v="0"/>
    <x v="1"/>
    <x v="5"/>
    <n v="400.4"/>
  </r>
  <r>
    <s v="AD01-9361"/>
    <x v="0"/>
    <s v="Apr"/>
    <x v="0"/>
    <x v="0"/>
    <x v="0"/>
    <x v="0"/>
    <x v="0"/>
    <x v="1"/>
    <x v="6"/>
    <n v="297.44"/>
  </r>
  <r>
    <s v="AD01-9362"/>
    <x v="0"/>
    <s v="Apr"/>
    <x v="0"/>
    <x v="0"/>
    <x v="0"/>
    <x v="0"/>
    <x v="0"/>
    <x v="0"/>
    <x v="7"/>
    <n v="526.24"/>
  </r>
  <r>
    <s v="AD01-9361"/>
    <x v="0"/>
    <s v="Apr"/>
    <x v="0"/>
    <x v="0"/>
    <x v="0"/>
    <x v="0"/>
    <x v="0"/>
    <x v="0"/>
    <x v="8"/>
    <n v="526.24"/>
  </r>
  <r>
    <s v="AD01-9364"/>
    <x v="0"/>
    <s v="Apr"/>
    <x v="0"/>
    <x v="0"/>
    <x v="0"/>
    <x v="0"/>
    <x v="0"/>
    <x v="0"/>
    <x v="9"/>
    <n v="526.24"/>
  </r>
  <r>
    <s v="AD01-9363"/>
    <x v="0"/>
    <s v="Apr"/>
    <x v="0"/>
    <x v="0"/>
    <x v="0"/>
    <x v="0"/>
    <x v="0"/>
    <x v="1"/>
    <x v="10"/>
    <n v="968.11"/>
  </r>
  <r>
    <s v="AD01-9364"/>
    <x v="0"/>
    <s v="Apr"/>
    <x v="0"/>
    <x v="0"/>
    <x v="0"/>
    <x v="0"/>
    <x v="0"/>
    <x v="1"/>
    <x v="11"/>
    <n v="1015.3"/>
  </r>
  <r>
    <s v="AD01-9362"/>
    <x v="0"/>
    <s v="Apr"/>
    <x v="0"/>
    <x v="0"/>
    <x v="0"/>
    <x v="0"/>
    <x v="0"/>
    <x v="1"/>
    <x v="12"/>
    <n v="1091.0899999999999"/>
  </r>
  <r>
    <s v="AD01-9362"/>
    <x v="0"/>
    <s v="Apr"/>
    <x v="0"/>
    <x v="0"/>
    <x v="0"/>
    <x v="0"/>
    <x v="0"/>
    <x v="0"/>
    <x v="13"/>
    <n v="501.93"/>
  </r>
  <r>
    <s v="AD01-9364"/>
    <x v="0"/>
    <s v="Apr"/>
    <x v="0"/>
    <x v="0"/>
    <x v="0"/>
    <x v="0"/>
    <x v="0"/>
    <x v="0"/>
    <x v="14"/>
    <n v="493.35"/>
  </r>
  <r>
    <s v="AD01-9361"/>
    <x v="0"/>
    <s v="Apr"/>
    <x v="0"/>
    <x v="0"/>
    <x v="0"/>
    <x v="0"/>
    <x v="0"/>
    <x v="0"/>
    <x v="15"/>
    <n v="484.77"/>
  </r>
  <r>
    <s v="AD01-9362"/>
    <x v="0"/>
    <s v="Apr"/>
    <x v="0"/>
    <x v="0"/>
    <x v="0"/>
    <x v="0"/>
    <x v="0"/>
    <x v="1"/>
    <x v="16"/>
    <n v="338.90999999999997"/>
  </r>
  <r>
    <s v="AD01-9362"/>
    <x v="0"/>
    <s v="Apr"/>
    <x v="0"/>
    <x v="0"/>
    <x v="0"/>
    <x v="0"/>
    <x v="0"/>
    <x v="1"/>
    <x v="17"/>
    <n v="526.24"/>
  </r>
  <r>
    <s v="AD01-9363"/>
    <x v="0"/>
    <s v="Apr"/>
    <x v="0"/>
    <x v="0"/>
    <x v="0"/>
    <x v="0"/>
    <x v="0"/>
    <x v="1"/>
    <x v="18"/>
    <n v="526.24"/>
  </r>
  <r>
    <s v="AD01-9361"/>
    <x v="0"/>
    <s v="Apr"/>
    <x v="0"/>
    <x v="0"/>
    <x v="0"/>
    <x v="0"/>
    <x v="0"/>
    <x v="1"/>
    <x v="19"/>
    <n v="336.05"/>
  </r>
  <r>
    <s v="AD01-9361"/>
    <x v="0"/>
    <s v="Apr"/>
    <x v="0"/>
    <x v="0"/>
    <x v="0"/>
    <x v="0"/>
    <x v="0"/>
    <x v="1"/>
    <x v="20"/>
    <n v="404.69"/>
  </r>
  <r>
    <s v="AD01-9364"/>
    <x v="0"/>
    <s v="Apr"/>
    <x v="0"/>
    <x v="0"/>
    <x v="0"/>
    <x v="0"/>
    <x v="0"/>
    <x v="1"/>
    <x v="21"/>
    <n v="301.73"/>
  </r>
  <r>
    <s v="AD01-9361"/>
    <x v="0"/>
    <s v="Apr"/>
    <x v="0"/>
    <x v="0"/>
    <x v="0"/>
    <x v="0"/>
    <x v="0"/>
    <x v="0"/>
    <x v="22"/>
    <n v="1252.68"/>
  </r>
  <r>
    <s v="AD01-9361"/>
    <x v="0"/>
    <s v="Apr"/>
    <x v="0"/>
    <x v="0"/>
    <x v="0"/>
    <x v="0"/>
    <x v="0"/>
    <x v="0"/>
    <x v="23"/>
    <n v="1254.1100000000001"/>
  </r>
  <r>
    <s v="AD01-9361"/>
    <x v="0"/>
    <s v="Apr"/>
    <x v="0"/>
    <x v="0"/>
    <x v="0"/>
    <x v="0"/>
    <x v="0"/>
    <x v="0"/>
    <x v="24"/>
    <n v="1255.54"/>
  </r>
  <r>
    <s v="AD01-9364"/>
    <x v="0"/>
    <s v="Apr"/>
    <x v="0"/>
    <x v="0"/>
    <x v="0"/>
    <x v="0"/>
    <x v="0"/>
    <x v="1"/>
    <x v="25"/>
    <n v="401.83"/>
  </r>
  <r>
    <s v="AD01-9362"/>
    <x v="0"/>
    <s v="Apr"/>
    <x v="0"/>
    <x v="0"/>
    <x v="0"/>
    <x v="0"/>
    <x v="0"/>
    <x v="1"/>
    <x v="26"/>
    <n v="1103.96"/>
  </r>
  <r>
    <s v="AD01-9361"/>
    <x v="0"/>
    <s v="Aug"/>
    <x v="0"/>
    <x v="0"/>
    <x v="0"/>
    <x v="0"/>
    <x v="0"/>
    <x v="0"/>
    <x v="27"/>
    <n v="414.7"/>
  </r>
  <r>
    <s v="AD01-9361"/>
    <x v="0"/>
    <s v="Aug"/>
    <x v="0"/>
    <x v="0"/>
    <x v="0"/>
    <x v="0"/>
    <x v="0"/>
    <x v="0"/>
    <x v="3"/>
    <n v="406.12"/>
  </r>
  <r>
    <s v="AD01-9365"/>
    <x v="0"/>
    <s v="Aug"/>
    <x v="0"/>
    <x v="0"/>
    <x v="0"/>
    <x v="0"/>
    <x v="0"/>
    <x v="0"/>
    <x v="28"/>
    <n v="397.53999999999996"/>
  </r>
  <r>
    <s v="AD01-9362"/>
    <x v="0"/>
    <s v="Aug"/>
    <x v="0"/>
    <x v="0"/>
    <x v="0"/>
    <x v="0"/>
    <x v="0"/>
    <x v="1"/>
    <x v="29"/>
    <n v="303.15999999999997"/>
  </r>
  <r>
    <s v="AD01-9361"/>
    <x v="0"/>
    <s v="Aug"/>
    <x v="0"/>
    <x v="0"/>
    <x v="0"/>
    <x v="0"/>
    <x v="0"/>
    <x v="1"/>
    <x v="30"/>
    <n v="371.8"/>
  </r>
  <r>
    <s v="AD01-9361"/>
    <x v="0"/>
    <s v="Aug"/>
    <x v="0"/>
    <x v="0"/>
    <x v="0"/>
    <x v="0"/>
    <x v="0"/>
    <x v="1"/>
    <x v="31"/>
    <n v="268.84000000000003"/>
  </r>
  <r>
    <s v="AD01-9364"/>
    <x v="0"/>
    <s v="Aug"/>
    <x v="0"/>
    <x v="0"/>
    <x v="0"/>
    <x v="0"/>
    <x v="0"/>
    <x v="1"/>
    <x v="32"/>
    <n v="306.02"/>
  </r>
  <r>
    <s v="AD01-9362"/>
    <x v="0"/>
    <s v="Aug"/>
    <x v="0"/>
    <x v="0"/>
    <x v="0"/>
    <x v="0"/>
    <x v="0"/>
    <x v="1"/>
    <x v="33"/>
    <n v="374.65999999999997"/>
  </r>
  <r>
    <s v="AD01-9364"/>
    <x v="0"/>
    <s v="Aug"/>
    <x v="0"/>
    <x v="0"/>
    <x v="0"/>
    <x v="0"/>
    <x v="0"/>
    <x v="1"/>
    <x v="34"/>
    <n v="271.7"/>
  </r>
  <r>
    <s v="AD01-9363"/>
    <x v="0"/>
    <s v="Aug"/>
    <x v="0"/>
    <x v="0"/>
    <x v="0"/>
    <x v="0"/>
    <x v="0"/>
    <x v="1"/>
    <x v="35"/>
    <n v="526.24"/>
  </r>
  <r>
    <s v="AD01-9364"/>
    <x v="0"/>
    <s v="Aug"/>
    <x v="0"/>
    <x v="0"/>
    <x v="0"/>
    <x v="0"/>
    <x v="0"/>
    <x v="1"/>
    <x v="36"/>
    <n v="526.24"/>
  </r>
  <r>
    <s v="AD01-9361"/>
    <x v="0"/>
    <s v="Aug"/>
    <x v="0"/>
    <x v="0"/>
    <x v="0"/>
    <x v="0"/>
    <x v="0"/>
    <x v="1"/>
    <x v="37"/>
    <n v="526.24"/>
  </r>
  <r>
    <s v="AD01-9361"/>
    <x v="0"/>
    <s v="Aug"/>
    <x v="0"/>
    <x v="0"/>
    <x v="0"/>
    <x v="0"/>
    <x v="0"/>
    <x v="1"/>
    <x v="38"/>
    <n v="972.4"/>
  </r>
  <r>
    <s v="AD01-9364"/>
    <x v="0"/>
    <s v="Aug"/>
    <x v="0"/>
    <x v="0"/>
    <x v="0"/>
    <x v="0"/>
    <x v="0"/>
    <x v="1"/>
    <x v="39"/>
    <n v="1096.81"/>
  </r>
  <r>
    <s v="AD01-9362"/>
    <x v="0"/>
    <s v="Aug"/>
    <x v="0"/>
    <x v="0"/>
    <x v="0"/>
    <x v="0"/>
    <x v="0"/>
    <x v="1"/>
    <x v="40"/>
    <n v="407.55"/>
  </r>
  <r>
    <s v="AD01-9361"/>
    <x v="0"/>
    <s v="Aug"/>
    <x v="0"/>
    <x v="0"/>
    <x v="0"/>
    <x v="0"/>
    <x v="0"/>
    <x v="1"/>
    <x v="41"/>
    <n v="398.97"/>
  </r>
  <r>
    <s v="AD01-9364"/>
    <x v="0"/>
    <s v="Aug"/>
    <x v="0"/>
    <x v="0"/>
    <x v="0"/>
    <x v="0"/>
    <x v="0"/>
    <x v="1"/>
    <x v="42"/>
    <n v="304.59000000000003"/>
  </r>
  <r>
    <s v="AD01-9364"/>
    <x v="0"/>
    <s v="Aug"/>
    <x v="0"/>
    <x v="0"/>
    <x v="0"/>
    <x v="0"/>
    <x v="0"/>
    <x v="1"/>
    <x v="43"/>
    <n v="526.24"/>
  </r>
  <r>
    <s v="AD01-9361"/>
    <x v="0"/>
    <s v="Aug"/>
    <x v="0"/>
    <x v="0"/>
    <x v="0"/>
    <x v="0"/>
    <x v="0"/>
    <x v="1"/>
    <x v="44"/>
    <n v="526.24"/>
  </r>
  <r>
    <s v="AD01-9364"/>
    <x v="0"/>
    <s v="Aug"/>
    <x v="0"/>
    <x v="0"/>
    <x v="0"/>
    <x v="0"/>
    <x v="0"/>
    <x v="1"/>
    <x v="45"/>
    <n v="310.31"/>
  </r>
  <r>
    <s v="AD01-9361"/>
    <x v="0"/>
    <s v="Aug"/>
    <x v="0"/>
    <x v="0"/>
    <x v="0"/>
    <x v="0"/>
    <x v="0"/>
    <x v="1"/>
    <x v="46"/>
    <n v="370.37"/>
  </r>
  <r>
    <s v="AD01-9364"/>
    <x v="0"/>
    <s v="Aug"/>
    <x v="0"/>
    <x v="0"/>
    <x v="0"/>
    <x v="0"/>
    <x v="0"/>
    <x v="1"/>
    <x v="47"/>
    <n v="267.40999999999997"/>
  </r>
  <r>
    <s v="AD01-9361"/>
    <x v="0"/>
    <s v="Aug"/>
    <x v="0"/>
    <x v="0"/>
    <x v="0"/>
    <x v="0"/>
    <x v="0"/>
    <x v="0"/>
    <x v="48"/>
    <n v="410.40999999999997"/>
  </r>
  <r>
    <s v="AD01-9362"/>
    <x v="0"/>
    <s v="Aug"/>
    <x v="0"/>
    <x v="0"/>
    <x v="0"/>
    <x v="1"/>
    <x v="0"/>
    <x v="0"/>
    <x v="25"/>
    <n v="401.83"/>
  </r>
  <r>
    <s v="AD01-9362"/>
    <x v="0"/>
    <s v="Aug"/>
    <x v="0"/>
    <x v="0"/>
    <x v="0"/>
    <x v="1"/>
    <x v="0"/>
    <x v="0"/>
    <x v="49"/>
    <n v="393.25"/>
  </r>
  <r>
    <s v="AD01-9361"/>
    <x v="0"/>
    <s v="Aug"/>
    <x v="0"/>
    <x v="0"/>
    <x v="0"/>
    <x v="1"/>
    <x v="0"/>
    <x v="1"/>
    <x v="50"/>
    <n v="307.45"/>
  </r>
  <r>
    <s v="AD01-9363"/>
    <x v="0"/>
    <s v="Aug"/>
    <x v="0"/>
    <x v="0"/>
    <x v="0"/>
    <x v="1"/>
    <x v="0"/>
    <x v="1"/>
    <x v="51"/>
    <n v="376.09000000000003"/>
  </r>
  <r>
    <s v="AD01-9362"/>
    <x v="0"/>
    <s v="Aug"/>
    <x v="0"/>
    <x v="0"/>
    <x v="0"/>
    <x v="1"/>
    <x v="0"/>
    <x v="1"/>
    <x v="52"/>
    <n v="1109.68"/>
  </r>
  <r>
    <s v="AD01-9361"/>
    <x v="0"/>
    <s v="Dec"/>
    <x v="0"/>
    <x v="0"/>
    <x v="0"/>
    <x v="1"/>
    <x v="0"/>
    <x v="0"/>
    <x v="53"/>
    <n v="526.24"/>
  </r>
  <r>
    <s v="AD01-9361"/>
    <x v="0"/>
    <s v="Dec"/>
    <x v="0"/>
    <x v="0"/>
    <x v="0"/>
    <x v="1"/>
    <x v="0"/>
    <x v="0"/>
    <x v="54"/>
    <n v="526.24"/>
  </r>
  <r>
    <s v="AD01-9361"/>
    <x v="0"/>
    <s v="Dec"/>
    <x v="0"/>
    <x v="0"/>
    <x v="0"/>
    <x v="1"/>
    <x v="0"/>
    <x v="0"/>
    <x v="29"/>
    <n v="526.24"/>
  </r>
  <r>
    <s v="AD01-9361"/>
    <x v="0"/>
    <s v="Dec"/>
    <x v="0"/>
    <x v="0"/>
    <x v="0"/>
    <x v="1"/>
    <x v="0"/>
    <x v="1"/>
    <x v="55"/>
    <n v="277.42"/>
  </r>
  <r>
    <s v="AD01-9362"/>
    <x v="0"/>
    <s v="Dec"/>
    <x v="0"/>
    <x v="0"/>
    <x v="0"/>
    <x v="1"/>
    <x v="0"/>
    <x v="1"/>
    <x v="56"/>
    <n v="346.06"/>
  </r>
  <r>
    <s v="AD01-9362"/>
    <x v="0"/>
    <s v="Dec"/>
    <x v="0"/>
    <x v="0"/>
    <x v="0"/>
    <x v="1"/>
    <x v="0"/>
    <x v="1"/>
    <x v="57"/>
    <n v="234.51999999999998"/>
  </r>
  <r>
    <s v="AD01-9364"/>
    <x v="0"/>
    <s v="Dec"/>
    <x v="0"/>
    <x v="0"/>
    <x v="0"/>
    <x v="1"/>
    <x v="0"/>
    <x v="1"/>
    <x v="4"/>
    <n v="340.34000000000003"/>
  </r>
  <r>
    <s v="AD01-9361"/>
    <x v="0"/>
    <s v="Dec"/>
    <x v="0"/>
    <x v="0"/>
    <x v="0"/>
    <x v="1"/>
    <x v="0"/>
    <x v="1"/>
    <x v="58"/>
    <n v="237.38"/>
  </r>
  <r>
    <s v="AD01-9364"/>
    <x v="0"/>
    <s v="Dec"/>
    <x v="0"/>
    <x v="0"/>
    <x v="0"/>
    <x v="1"/>
    <x v="0"/>
    <x v="0"/>
    <x v="59"/>
    <n v="526.24"/>
  </r>
  <r>
    <s v="AD01-9361"/>
    <x v="0"/>
    <s v="Dec"/>
    <x v="0"/>
    <x v="0"/>
    <x v="0"/>
    <x v="1"/>
    <x v="0"/>
    <x v="0"/>
    <x v="60"/>
    <n v="526.24"/>
  </r>
  <r>
    <s v="AD01-9362"/>
    <x v="0"/>
    <s v="Dec"/>
    <x v="0"/>
    <x v="0"/>
    <x v="0"/>
    <x v="1"/>
    <x v="0"/>
    <x v="1"/>
    <x v="61"/>
    <n v="978.12"/>
  </r>
  <r>
    <s v="AD01-9363"/>
    <x v="0"/>
    <s v="Dec"/>
    <x v="0"/>
    <x v="0"/>
    <x v="0"/>
    <x v="1"/>
    <x v="0"/>
    <x v="1"/>
    <x v="62"/>
    <n v="1025.31"/>
  </r>
  <r>
    <s v="AD01-9362"/>
    <x v="0"/>
    <s v="Dec"/>
    <x v="0"/>
    <x v="0"/>
    <x v="0"/>
    <x v="1"/>
    <x v="0"/>
    <x v="1"/>
    <x v="63"/>
    <n v="1101.0999999999999"/>
  </r>
  <r>
    <s v="AD01-9362"/>
    <x v="0"/>
    <s v="Dec"/>
    <x v="0"/>
    <x v="0"/>
    <x v="0"/>
    <x v="1"/>
    <x v="0"/>
    <x v="0"/>
    <x v="64"/>
    <n v="321.75"/>
  </r>
  <r>
    <s v="AD01-9363"/>
    <x v="0"/>
    <s v="Dec"/>
    <x v="0"/>
    <x v="0"/>
    <x v="0"/>
    <x v="1"/>
    <x v="0"/>
    <x v="0"/>
    <x v="65"/>
    <n v="313.17"/>
  </r>
  <r>
    <s v="AD01-9364"/>
    <x v="0"/>
    <s v="Dec"/>
    <x v="0"/>
    <x v="0"/>
    <x v="0"/>
    <x v="1"/>
    <x v="0"/>
    <x v="0"/>
    <x v="42"/>
    <n v="304.59000000000003"/>
  </r>
  <r>
    <s v="AD01-9362"/>
    <x v="0"/>
    <s v="Dec"/>
    <x v="0"/>
    <x v="0"/>
    <x v="0"/>
    <x v="1"/>
    <x v="0"/>
    <x v="1"/>
    <x v="66"/>
    <n v="278.85000000000002"/>
  </r>
  <r>
    <s v="AD01-9362"/>
    <x v="0"/>
    <s v="Dec"/>
    <x v="0"/>
    <x v="0"/>
    <x v="0"/>
    <x v="1"/>
    <x v="0"/>
    <x v="1"/>
    <x v="67"/>
    <n v="526.24"/>
  </r>
  <r>
    <s v="AD01-9361"/>
    <x v="0"/>
    <s v="Dec"/>
    <x v="0"/>
    <x v="0"/>
    <x v="0"/>
    <x v="1"/>
    <x v="0"/>
    <x v="1"/>
    <x v="68"/>
    <n v="275.99"/>
  </r>
  <r>
    <s v="AD01-9364"/>
    <x v="0"/>
    <s v="Dec"/>
    <x v="0"/>
    <x v="0"/>
    <x v="0"/>
    <x v="1"/>
    <x v="0"/>
    <x v="1"/>
    <x v="69"/>
    <n v="344.63"/>
  </r>
  <r>
    <s v="AD01-9361"/>
    <x v="0"/>
    <s v="Dec"/>
    <x v="0"/>
    <x v="0"/>
    <x v="0"/>
    <x v="1"/>
    <x v="0"/>
    <x v="0"/>
    <x v="70"/>
    <n v="316.02999999999997"/>
  </r>
  <r>
    <s v="AD01-9362"/>
    <x v="0"/>
    <s v="Dec"/>
    <x v="0"/>
    <x v="0"/>
    <x v="0"/>
    <x v="1"/>
    <x v="0"/>
    <x v="0"/>
    <x v="50"/>
    <n v="307.45"/>
  </r>
  <r>
    <s v="AD01-9362"/>
    <x v="0"/>
    <s v="Dec"/>
    <x v="0"/>
    <x v="0"/>
    <x v="0"/>
    <x v="1"/>
    <x v="0"/>
    <x v="1"/>
    <x v="71"/>
    <n v="273.13"/>
  </r>
  <r>
    <s v="AD01-9361"/>
    <x v="0"/>
    <s v="Dec"/>
    <x v="0"/>
    <x v="0"/>
    <x v="0"/>
    <x v="1"/>
    <x v="0"/>
    <x v="1"/>
    <x v="72"/>
    <n v="341.77"/>
  </r>
  <r>
    <s v="AD01-9361"/>
    <x v="0"/>
    <s v="Dec"/>
    <x v="0"/>
    <x v="0"/>
    <x v="0"/>
    <x v="1"/>
    <x v="0"/>
    <x v="1"/>
    <x v="73"/>
    <n v="1113.97"/>
  </r>
  <r>
    <s v="AD01-9362"/>
    <x v="0"/>
    <s v="Feb"/>
    <x v="0"/>
    <x v="0"/>
    <x v="0"/>
    <x v="1"/>
    <x v="0"/>
    <x v="1"/>
    <x v="74"/>
    <n v="354.64"/>
  </r>
  <r>
    <s v="AD01-9364"/>
    <x v="0"/>
    <s v="Feb"/>
    <x v="0"/>
    <x v="0"/>
    <x v="0"/>
    <x v="1"/>
    <x v="0"/>
    <x v="1"/>
    <x v="54"/>
    <n v="311.74"/>
  </r>
  <r>
    <s v="AD01-9362"/>
    <x v="0"/>
    <s v="Feb"/>
    <x v="0"/>
    <x v="0"/>
    <x v="0"/>
    <x v="1"/>
    <x v="0"/>
    <x v="1"/>
    <x v="75"/>
    <n v="348.92"/>
  </r>
  <r>
    <s v="AD01-9364"/>
    <x v="0"/>
    <s v="Feb"/>
    <x v="0"/>
    <x v="0"/>
    <x v="0"/>
    <x v="1"/>
    <x v="0"/>
    <x v="1"/>
    <x v="76"/>
    <n v="417.56"/>
  </r>
  <r>
    <s v="AD01-9362"/>
    <x v="0"/>
    <s v="Feb"/>
    <x v="0"/>
    <x v="0"/>
    <x v="0"/>
    <x v="1"/>
    <x v="0"/>
    <x v="1"/>
    <x v="77"/>
    <n v="314.60000000000002"/>
  </r>
  <r>
    <s v="AD01-9364"/>
    <x v="0"/>
    <s v="Feb"/>
    <x v="0"/>
    <x v="0"/>
    <x v="0"/>
    <x v="1"/>
    <x v="0"/>
    <x v="1"/>
    <x v="78"/>
    <n v="965.25"/>
  </r>
  <r>
    <s v="AD01-9362"/>
    <x v="0"/>
    <s v="Feb"/>
    <x v="0"/>
    <x v="0"/>
    <x v="0"/>
    <x v="1"/>
    <x v="0"/>
    <x v="1"/>
    <x v="79"/>
    <n v="1012.44"/>
  </r>
  <r>
    <s v="AD01-9361"/>
    <x v="0"/>
    <s v="Feb"/>
    <x v="0"/>
    <x v="0"/>
    <x v="0"/>
    <x v="1"/>
    <x v="0"/>
    <x v="1"/>
    <x v="80"/>
    <n v="1088.23"/>
  </r>
  <r>
    <s v="AD01-9361"/>
    <x v="0"/>
    <s v="Feb"/>
    <x v="0"/>
    <x v="0"/>
    <x v="0"/>
    <x v="1"/>
    <x v="0"/>
    <x v="1"/>
    <x v="81"/>
    <n v="356.07"/>
  </r>
  <r>
    <s v="AD01-9362"/>
    <x v="0"/>
    <s v="Feb"/>
    <x v="0"/>
    <x v="0"/>
    <x v="0"/>
    <x v="1"/>
    <x v="0"/>
    <x v="1"/>
    <x v="82"/>
    <n v="526.24"/>
  </r>
  <r>
    <s v="AD01-9364"/>
    <x v="0"/>
    <s v="Feb"/>
    <x v="0"/>
    <x v="0"/>
    <x v="0"/>
    <x v="1"/>
    <x v="0"/>
    <x v="1"/>
    <x v="83"/>
    <n v="526.24"/>
  </r>
  <r>
    <s v="AD01-9362"/>
    <x v="0"/>
    <s v="Feb"/>
    <x v="0"/>
    <x v="0"/>
    <x v="0"/>
    <x v="1"/>
    <x v="0"/>
    <x v="1"/>
    <x v="84"/>
    <n v="353.21"/>
  </r>
  <r>
    <s v="AD01-9362"/>
    <x v="0"/>
    <s v="Feb"/>
    <x v="0"/>
    <x v="0"/>
    <x v="0"/>
    <x v="1"/>
    <x v="0"/>
    <x v="1"/>
    <x v="85"/>
    <n v="421.85"/>
  </r>
  <r>
    <s v="AD01-9362"/>
    <x v="0"/>
    <s v="Feb"/>
    <x v="0"/>
    <x v="0"/>
    <x v="0"/>
    <x v="1"/>
    <x v="0"/>
    <x v="1"/>
    <x v="45"/>
    <n v="310.31"/>
  </r>
  <r>
    <s v="AD01-9364"/>
    <x v="0"/>
    <s v="Feb"/>
    <x v="0"/>
    <x v="0"/>
    <x v="0"/>
    <x v="1"/>
    <x v="0"/>
    <x v="1"/>
    <x v="86"/>
    <n v="350.35"/>
  </r>
  <r>
    <s v="AD01-9361"/>
    <x v="0"/>
    <s v="Feb"/>
    <x v="0"/>
    <x v="0"/>
    <x v="0"/>
    <x v="1"/>
    <x v="0"/>
    <x v="1"/>
    <x v="87"/>
    <n v="418.99"/>
  </r>
  <r>
    <s v="AD01-9362"/>
    <x v="0"/>
    <s v="Feb"/>
    <x v="0"/>
    <x v="0"/>
    <x v="0"/>
    <x v="1"/>
    <x v="0"/>
    <x v="1"/>
    <x v="63"/>
    <n v="1101.0999999999999"/>
  </r>
  <r>
    <s v="AD01-9361"/>
    <x v="0"/>
    <s v="Jan"/>
    <x v="0"/>
    <x v="0"/>
    <x v="0"/>
    <x v="1"/>
    <x v="0"/>
    <x v="1"/>
    <x v="88"/>
    <n v="388.62"/>
  </r>
  <r>
    <s v="AD01-9361"/>
    <x v="0"/>
    <s v="Jan"/>
    <x v="0"/>
    <x v="0"/>
    <x v="0"/>
    <x v="1"/>
    <x v="0"/>
    <x v="1"/>
    <x v="89"/>
    <n v="423.28"/>
  </r>
  <r>
    <s v="AD01-9364"/>
    <x v="0"/>
    <s v="Jan"/>
    <x v="0"/>
    <x v="0"/>
    <x v="0"/>
    <x v="1"/>
    <x v="0"/>
    <x v="1"/>
    <x v="53"/>
    <n v="320.32"/>
  </r>
  <r>
    <s v="AD01-9362"/>
    <x v="0"/>
    <s v="Jan"/>
    <x v="0"/>
    <x v="0"/>
    <x v="0"/>
    <x v="1"/>
    <x v="0"/>
    <x v="0"/>
    <x v="90"/>
    <n v="529.1"/>
  </r>
  <r>
    <s v="AD01-9362"/>
    <x v="0"/>
    <s v="Jan"/>
    <x v="0"/>
    <x v="0"/>
    <x v="0"/>
    <x v="1"/>
    <x v="0"/>
    <x v="1"/>
    <x v="91"/>
    <n v="357.5"/>
  </r>
  <r>
    <s v="AD01-9362"/>
    <x v="0"/>
    <s v="Jan"/>
    <x v="0"/>
    <x v="0"/>
    <x v="0"/>
    <x v="1"/>
    <x v="0"/>
    <x v="1"/>
    <x v="92"/>
    <n v="426.14"/>
  </r>
  <r>
    <s v="AD01-9364"/>
    <x v="0"/>
    <s v="Jan"/>
    <x v="0"/>
    <x v="0"/>
    <x v="0"/>
    <x v="1"/>
    <x v="0"/>
    <x v="1"/>
    <x v="93"/>
    <n v="323.18"/>
  </r>
  <r>
    <s v="AD01-9364"/>
    <x v="0"/>
    <s v="Jan"/>
    <x v="0"/>
    <x v="0"/>
    <x v="0"/>
    <x v="1"/>
    <x v="0"/>
    <x v="0"/>
    <x v="94"/>
    <n v="526.24"/>
  </r>
  <r>
    <s v="AD01-9363"/>
    <x v="0"/>
    <s v="Jan"/>
    <x v="0"/>
    <x v="0"/>
    <x v="0"/>
    <x v="1"/>
    <x v="0"/>
    <x v="1"/>
    <x v="95"/>
    <n v="963.81999999999994"/>
  </r>
  <r>
    <s v="AD01-9364"/>
    <x v="0"/>
    <s v="Jan"/>
    <x v="0"/>
    <x v="0"/>
    <x v="0"/>
    <x v="1"/>
    <x v="0"/>
    <x v="1"/>
    <x v="96"/>
    <n v="1011.01"/>
  </r>
  <r>
    <s v="AD01-9361"/>
    <x v="0"/>
    <s v="Jan"/>
    <x v="0"/>
    <x v="0"/>
    <x v="0"/>
    <x v="1"/>
    <x v="0"/>
    <x v="1"/>
    <x v="97"/>
    <n v="526.24"/>
  </r>
  <r>
    <s v="AD01-9363"/>
    <x v="0"/>
    <s v="Jan"/>
    <x v="0"/>
    <x v="0"/>
    <x v="0"/>
    <x v="1"/>
    <x v="0"/>
    <x v="1"/>
    <x v="98"/>
    <n v="526.24"/>
  </r>
  <r>
    <s v="AD01-9364"/>
    <x v="0"/>
    <s v="Jan"/>
    <x v="0"/>
    <x v="0"/>
    <x v="0"/>
    <x v="1"/>
    <x v="0"/>
    <x v="1"/>
    <x v="99"/>
    <n v="361.78999999999996"/>
  </r>
  <r>
    <s v="AD01-9362"/>
    <x v="0"/>
    <s v="Jan"/>
    <x v="0"/>
    <x v="0"/>
    <x v="0"/>
    <x v="1"/>
    <x v="0"/>
    <x v="1"/>
    <x v="100"/>
    <n v="318.89"/>
  </r>
  <r>
    <s v="AD01-9361"/>
    <x v="0"/>
    <s v="Jan"/>
    <x v="0"/>
    <x v="0"/>
    <x v="0"/>
    <x v="1"/>
    <x v="0"/>
    <x v="0"/>
    <x v="101"/>
    <n v="1248.3899999999999"/>
  </r>
  <r>
    <s v="AD01-9364"/>
    <x v="0"/>
    <s v="Jan"/>
    <x v="0"/>
    <x v="0"/>
    <x v="0"/>
    <x v="1"/>
    <x v="0"/>
    <x v="1"/>
    <x v="102"/>
    <n v="358.93"/>
  </r>
  <r>
    <s v="AD01-9361"/>
    <x v="0"/>
    <s v="Jan"/>
    <x v="0"/>
    <x v="0"/>
    <x v="0"/>
    <x v="1"/>
    <x v="0"/>
    <x v="1"/>
    <x v="103"/>
    <n v="427.57"/>
  </r>
  <r>
    <s v="AD01-9361"/>
    <x v="0"/>
    <s v="Jan"/>
    <x v="0"/>
    <x v="0"/>
    <x v="0"/>
    <x v="1"/>
    <x v="0"/>
    <x v="1"/>
    <x v="104"/>
    <n v="1099.67"/>
  </r>
  <r>
    <s v="AD01-9361"/>
    <x v="0"/>
    <s v="Jul"/>
    <x v="0"/>
    <x v="0"/>
    <x v="0"/>
    <x v="1"/>
    <x v="0"/>
    <x v="0"/>
    <x v="105"/>
    <n v="431.86"/>
  </r>
  <r>
    <s v="AD01-9362"/>
    <x v="0"/>
    <s v="Jul"/>
    <x v="0"/>
    <x v="0"/>
    <x v="0"/>
    <x v="1"/>
    <x v="0"/>
    <x v="0"/>
    <x v="89"/>
    <n v="423.28"/>
  </r>
  <r>
    <s v="AD01-9362"/>
    <x v="0"/>
    <s v="Jul"/>
    <x v="0"/>
    <x v="0"/>
    <x v="0"/>
    <x v="1"/>
    <x v="0"/>
    <x v="1"/>
    <x v="54"/>
    <n v="311.74"/>
  </r>
  <r>
    <s v="AD01-9361"/>
    <x v="0"/>
    <s v="Jul"/>
    <x v="0"/>
    <x v="0"/>
    <x v="0"/>
    <x v="1"/>
    <x v="0"/>
    <x v="1"/>
    <x v="106"/>
    <n v="380.38"/>
  </r>
  <r>
    <s v="AD01-9362"/>
    <x v="0"/>
    <s v="Jul"/>
    <x v="0"/>
    <x v="0"/>
    <x v="0"/>
    <x v="1"/>
    <x v="0"/>
    <x v="1"/>
    <x v="55"/>
    <n v="277.42"/>
  </r>
  <r>
    <s v="AD01-9361"/>
    <x v="0"/>
    <s v="Jul"/>
    <x v="0"/>
    <x v="0"/>
    <x v="0"/>
    <x v="1"/>
    <x v="0"/>
    <x v="1"/>
    <x v="77"/>
    <n v="314.60000000000002"/>
  </r>
  <r>
    <s v="AD01-9361"/>
    <x v="0"/>
    <s v="Jul"/>
    <x v="0"/>
    <x v="0"/>
    <x v="0"/>
    <x v="1"/>
    <x v="0"/>
    <x v="1"/>
    <x v="107"/>
    <n v="383.24"/>
  </r>
  <r>
    <s v="AD01-9362"/>
    <x v="0"/>
    <s v="Jul"/>
    <x v="0"/>
    <x v="0"/>
    <x v="0"/>
    <x v="1"/>
    <x v="0"/>
    <x v="1"/>
    <x v="108"/>
    <n v="526.24"/>
  </r>
  <r>
    <s v="AD01-9364"/>
    <x v="0"/>
    <s v="Jul"/>
    <x v="0"/>
    <x v="0"/>
    <x v="0"/>
    <x v="1"/>
    <x v="0"/>
    <x v="1"/>
    <x v="109"/>
    <n v="526.24"/>
  </r>
  <r>
    <s v="AD01-9362"/>
    <x v="0"/>
    <s v="Jul"/>
    <x v="0"/>
    <x v="0"/>
    <x v="0"/>
    <x v="1"/>
    <x v="0"/>
    <x v="1"/>
    <x v="110"/>
    <n v="526.24"/>
  </r>
  <r>
    <s v="AD01-9362"/>
    <x v="0"/>
    <s v="Jul"/>
    <x v="0"/>
    <x v="0"/>
    <x v="0"/>
    <x v="1"/>
    <x v="0"/>
    <x v="1"/>
    <x v="111"/>
    <n v="970.97"/>
  </r>
  <r>
    <s v="AD01-9362"/>
    <x v="0"/>
    <s v="Jul"/>
    <x v="0"/>
    <x v="0"/>
    <x v="0"/>
    <x v="1"/>
    <x v="0"/>
    <x v="1"/>
    <x v="112"/>
    <n v="1019.5899999999999"/>
  </r>
  <r>
    <s v="AD01-9364"/>
    <x v="0"/>
    <s v="Jul"/>
    <x v="0"/>
    <x v="0"/>
    <x v="0"/>
    <x v="1"/>
    <x v="0"/>
    <x v="1"/>
    <x v="113"/>
    <n v="1095.3800000000001"/>
  </r>
  <r>
    <s v="AD01-9361"/>
    <x v="0"/>
    <s v="Jul"/>
    <x v="0"/>
    <x v="0"/>
    <x v="0"/>
    <x v="1"/>
    <x v="0"/>
    <x v="1"/>
    <x v="114"/>
    <n v="433.28999999999996"/>
  </r>
  <r>
    <s v="AD01-9361"/>
    <x v="0"/>
    <s v="Jul"/>
    <x v="0"/>
    <x v="0"/>
    <x v="0"/>
    <x v="1"/>
    <x v="0"/>
    <x v="1"/>
    <x v="115"/>
    <n v="424.71"/>
  </r>
  <r>
    <s v="AD01-9362"/>
    <x v="0"/>
    <s v="Jul"/>
    <x v="0"/>
    <x v="0"/>
    <x v="0"/>
    <x v="1"/>
    <x v="0"/>
    <x v="1"/>
    <x v="116"/>
    <n v="416.13"/>
  </r>
  <r>
    <s v="AD01-9364"/>
    <x v="0"/>
    <s v="Jul"/>
    <x v="0"/>
    <x v="0"/>
    <x v="0"/>
    <x v="1"/>
    <x v="0"/>
    <x v="1"/>
    <x v="65"/>
    <n v="313.17"/>
  </r>
  <r>
    <s v="AD01-9364"/>
    <x v="0"/>
    <s v="Jul"/>
    <x v="0"/>
    <x v="0"/>
    <x v="0"/>
    <x v="1"/>
    <x v="0"/>
    <x v="1"/>
    <x v="117"/>
    <n v="526.24"/>
  </r>
  <r>
    <s v="AD01-9362"/>
    <x v="0"/>
    <s v="Jul"/>
    <x v="0"/>
    <x v="0"/>
    <x v="0"/>
    <x v="1"/>
    <x v="0"/>
    <x v="1"/>
    <x v="118"/>
    <n v="526.24"/>
  </r>
  <r>
    <s v="AD01-9362"/>
    <x v="0"/>
    <s v="Jul"/>
    <x v="0"/>
    <x v="0"/>
    <x v="0"/>
    <x v="1"/>
    <x v="0"/>
    <x v="1"/>
    <x v="119"/>
    <n v="378.95"/>
  </r>
  <r>
    <s v="AD01-9361"/>
    <x v="0"/>
    <s v="Jul"/>
    <x v="0"/>
    <x v="0"/>
    <x v="0"/>
    <x v="1"/>
    <x v="0"/>
    <x v="1"/>
    <x v="68"/>
    <n v="275.99"/>
  </r>
  <r>
    <s v="AD01-9364"/>
    <x v="0"/>
    <s v="Jul"/>
    <x v="0"/>
    <x v="0"/>
    <x v="0"/>
    <x v="1"/>
    <x v="0"/>
    <x v="0"/>
    <x v="120"/>
    <n v="1264.1199999999999"/>
  </r>
  <r>
    <s v="AD01-9362"/>
    <x v="0"/>
    <s v="Jul"/>
    <x v="0"/>
    <x v="0"/>
    <x v="0"/>
    <x v="1"/>
    <x v="0"/>
    <x v="0"/>
    <x v="121"/>
    <n v="1265.55"/>
  </r>
  <r>
    <s v="AD01-9362"/>
    <x v="0"/>
    <s v="Jul"/>
    <x v="0"/>
    <x v="0"/>
    <x v="0"/>
    <x v="1"/>
    <x v="0"/>
    <x v="0"/>
    <x v="122"/>
    <n v="1266.98"/>
  </r>
  <r>
    <s v="AD01-9362"/>
    <x v="0"/>
    <s v="Jul"/>
    <x v="0"/>
    <x v="0"/>
    <x v="0"/>
    <x v="1"/>
    <x v="0"/>
    <x v="1"/>
    <x v="70"/>
    <n v="316.02999999999997"/>
  </r>
  <r>
    <s v="AD01-9362"/>
    <x v="0"/>
    <s v="Jul"/>
    <x v="0"/>
    <x v="0"/>
    <x v="0"/>
    <x v="1"/>
    <x v="0"/>
    <x v="1"/>
    <x v="123"/>
    <n v="384.67"/>
  </r>
  <r>
    <s v="AD01-9362"/>
    <x v="0"/>
    <s v="Jul"/>
    <x v="0"/>
    <x v="0"/>
    <x v="0"/>
    <x v="1"/>
    <x v="0"/>
    <x v="1"/>
    <x v="124"/>
    <n v="1108.25"/>
  </r>
  <r>
    <s v="AD01-9361"/>
    <x v="0"/>
    <s v="Jun"/>
    <x v="0"/>
    <x v="0"/>
    <x v="0"/>
    <x v="1"/>
    <x v="0"/>
    <x v="0"/>
    <x v="125"/>
    <n v="457.6"/>
  </r>
  <r>
    <s v="AD01-9362"/>
    <x v="0"/>
    <s v="Jun"/>
    <x v="0"/>
    <x v="0"/>
    <x v="0"/>
    <x v="1"/>
    <x v="0"/>
    <x v="0"/>
    <x v="126"/>
    <n v="449.02"/>
  </r>
  <r>
    <s v="AD01-9361"/>
    <x v="0"/>
    <s v="Jun"/>
    <x v="0"/>
    <x v="0"/>
    <x v="0"/>
    <x v="1"/>
    <x v="0"/>
    <x v="0"/>
    <x v="127"/>
    <n v="440.44"/>
  </r>
  <r>
    <s v="AD01-9362"/>
    <x v="0"/>
    <s v="Jun"/>
    <x v="0"/>
    <x v="0"/>
    <x v="0"/>
    <x v="1"/>
    <x v="0"/>
    <x v="1"/>
    <x v="53"/>
    <n v="320.32"/>
  </r>
  <r>
    <s v="AD01-9361"/>
    <x v="0"/>
    <s v="Jun"/>
    <x v="0"/>
    <x v="0"/>
    <x v="0"/>
    <x v="1"/>
    <x v="0"/>
    <x v="1"/>
    <x v="128"/>
    <n v="388.96"/>
  </r>
  <r>
    <s v="AD01-9364"/>
    <x v="0"/>
    <s v="Jun"/>
    <x v="0"/>
    <x v="0"/>
    <x v="0"/>
    <x v="1"/>
    <x v="0"/>
    <x v="1"/>
    <x v="129"/>
    <n v="286"/>
  </r>
  <r>
    <s v="AD01-9362"/>
    <x v="0"/>
    <s v="Jun"/>
    <x v="0"/>
    <x v="0"/>
    <x v="0"/>
    <x v="1"/>
    <x v="0"/>
    <x v="1"/>
    <x v="93"/>
    <n v="323.18"/>
  </r>
  <r>
    <s v="AD01-9362"/>
    <x v="0"/>
    <s v="Jun"/>
    <x v="0"/>
    <x v="0"/>
    <x v="0"/>
    <x v="1"/>
    <x v="0"/>
    <x v="1"/>
    <x v="130"/>
    <n v="391.82"/>
  </r>
  <r>
    <s v="AD01-9362"/>
    <x v="0"/>
    <s v="Jun"/>
    <x v="0"/>
    <x v="0"/>
    <x v="0"/>
    <x v="1"/>
    <x v="0"/>
    <x v="1"/>
    <x v="131"/>
    <n v="280.27999999999997"/>
  </r>
  <r>
    <s v="AD01-9361"/>
    <x v="0"/>
    <s v="Jun"/>
    <x v="0"/>
    <x v="0"/>
    <x v="0"/>
    <x v="1"/>
    <x v="0"/>
    <x v="1"/>
    <x v="132"/>
    <n v="526.24"/>
  </r>
  <r>
    <s v="AD01-9365"/>
    <x v="0"/>
    <s v="Jun"/>
    <x v="0"/>
    <x v="0"/>
    <x v="0"/>
    <x v="1"/>
    <x v="0"/>
    <x v="1"/>
    <x v="133"/>
    <n v="526.24"/>
  </r>
  <r>
    <s v="AD01-9364"/>
    <x v="0"/>
    <s v="Jun"/>
    <x v="0"/>
    <x v="0"/>
    <x v="0"/>
    <x v="1"/>
    <x v="0"/>
    <x v="1"/>
    <x v="134"/>
    <n v="1018.16"/>
  </r>
  <r>
    <s v="AD01-9361"/>
    <x v="0"/>
    <s v="Jun"/>
    <x v="0"/>
    <x v="0"/>
    <x v="0"/>
    <x v="1"/>
    <x v="0"/>
    <x v="1"/>
    <x v="135"/>
    <n v="1093.95"/>
  </r>
  <r>
    <s v="AD01-9362"/>
    <x v="0"/>
    <s v="Jun"/>
    <x v="0"/>
    <x v="0"/>
    <x v="0"/>
    <x v="1"/>
    <x v="0"/>
    <x v="0"/>
    <x v="136"/>
    <n v="459.03"/>
  </r>
  <r>
    <s v="AD01-9361"/>
    <x v="0"/>
    <s v="Jun"/>
    <x v="0"/>
    <x v="0"/>
    <x v="0"/>
    <x v="1"/>
    <x v="0"/>
    <x v="1"/>
    <x v="137"/>
    <n v="450.45"/>
  </r>
  <r>
    <s v="AD01-9364"/>
    <x v="0"/>
    <s v="Jun"/>
    <x v="0"/>
    <x v="0"/>
    <x v="0"/>
    <x v="1"/>
    <x v="0"/>
    <x v="1"/>
    <x v="138"/>
    <n v="441.87"/>
  </r>
  <r>
    <s v="AD01-9361"/>
    <x v="0"/>
    <s v="Jun"/>
    <x v="0"/>
    <x v="0"/>
    <x v="0"/>
    <x v="1"/>
    <x v="0"/>
    <x v="1"/>
    <x v="64"/>
    <n v="321.75"/>
  </r>
  <r>
    <s v="AD01-9361"/>
    <x v="0"/>
    <s v="Jun"/>
    <x v="0"/>
    <x v="0"/>
    <x v="0"/>
    <x v="1"/>
    <x v="0"/>
    <x v="1"/>
    <x v="139"/>
    <n v="526.24"/>
  </r>
  <r>
    <s v="AD01-9362"/>
    <x v="0"/>
    <s v="Jun"/>
    <x v="0"/>
    <x v="0"/>
    <x v="0"/>
    <x v="1"/>
    <x v="0"/>
    <x v="1"/>
    <x v="100"/>
    <n v="318.89"/>
  </r>
  <r>
    <s v="AD01-9365"/>
    <x v="0"/>
    <s v="Jun"/>
    <x v="0"/>
    <x v="0"/>
    <x v="0"/>
    <x v="1"/>
    <x v="0"/>
    <x v="1"/>
    <x v="140"/>
    <n v="387.53"/>
  </r>
  <r>
    <s v="AD01-9362"/>
    <x v="0"/>
    <s v="Jun"/>
    <x v="0"/>
    <x v="0"/>
    <x v="0"/>
    <x v="1"/>
    <x v="0"/>
    <x v="1"/>
    <x v="141"/>
    <n v="284.57"/>
  </r>
  <r>
    <s v="AD01-9364"/>
    <x v="0"/>
    <s v="Jun"/>
    <x v="0"/>
    <x v="0"/>
    <x v="0"/>
    <x v="1"/>
    <x v="0"/>
    <x v="0"/>
    <x v="142"/>
    <n v="1261.26"/>
  </r>
  <r>
    <s v="AD01-9361"/>
    <x v="0"/>
    <s v="Jun"/>
    <x v="0"/>
    <x v="0"/>
    <x v="0"/>
    <x v="1"/>
    <x v="0"/>
    <x v="0"/>
    <x v="143"/>
    <n v="1262.69"/>
  </r>
  <r>
    <s v="AD01-9364"/>
    <x v="0"/>
    <s v="Jun"/>
    <x v="0"/>
    <x v="0"/>
    <x v="0"/>
    <x v="1"/>
    <x v="0"/>
    <x v="1"/>
    <x v="144"/>
    <n v="324.61"/>
  </r>
  <r>
    <s v="AD01-9362"/>
    <x v="0"/>
    <s v="Jun"/>
    <x v="0"/>
    <x v="0"/>
    <x v="0"/>
    <x v="1"/>
    <x v="0"/>
    <x v="1"/>
    <x v="145"/>
    <n v="1106.82"/>
  </r>
  <r>
    <s v="AD01-9364"/>
    <x v="0"/>
    <s v="Mar"/>
    <x v="0"/>
    <x v="0"/>
    <x v="0"/>
    <x v="1"/>
    <x v="0"/>
    <x v="1"/>
    <x v="146"/>
    <n v="526.24"/>
  </r>
  <r>
    <s v="AD01-9364"/>
    <x v="0"/>
    <s v="Mar"/>
    <x v="0"/>
    <x v="0"/>
    <x v="0"/>
    <x v="1"/>
    <x v="0"/>
    <x v="0"/>
    <x v="147"/>
    <n v="517.66"/>
  </r>
  <r>
    <s v="AD01-9364"/>
    <x v="0"/>
    <s v="Mar"/>
    <x v="0"/>
    <x v="0"/>
    <x v="0"/>
    <x v="1"/>
    <x v="0"/>
    <x v="0"/>
    <x v="148"/>
    <n v="509.08"/>
  </r>
  <r>
    <s v="AD01-9363"/>
    <x v="0"/>
    <s v="Mar"/>
    <x v="0"/>
    <x v="0"/>
    <x v="0"/>
    <x v="1"/>
    <x v="0"/>
    <x v="1"/>
    <x v="56"/>
    <n v="346.06"/>
  </r>
  <r>
    <s v="AD01-9361"/>
    <x v="0"/>
    <s v="Mar"/>
    <x v="0"/>
    <x v="0"/>
    <x v="0"/>
    <x v="1"/>
    <x v="0"/>
    <x v="1"/>
    <x v="27"/>
    <n v="414.7"/>
  </r>
  <r>
    <s v="AD01-9362"/>
    <x v="0"/>
    <s v="Mar"/>
    <x v="0"/>
    <x v="0"/>
    <x v="0"/>
    <x v="1"/>
    <x v="0"/>
    <x v="1"/>
    <x v="29"/>
    <n v="303.15999999999997"/>
  </r>
  <r>
    <s v="AD01-9365"/>
    <x v="0"/>
    <s v="Mar"/>
    <x v="0"/>
    <x v="0"/>
    <x v="0"/>
    <x v="1"/>
    <x v="0"/>
    <x v="1"/>
    <x v="149"/>
    <n v="408.98"/>
  </r>
  <r>
    <s v="AD01-9363"/>
    <x v="0"/>
    <s v="Mar"/>
    <x v="0"/>
    <x v="0"/>
    <x v="0"/>
    <x v="1"/>
    <x v="0"/>
    <x v="1"/>
    <x v="32"/>
    <n v="306.02"/>
  </r>
  <r>
    <s v="AD01-9362"/>
    <x v="0"/>
    <s v="Mar"/>
    <x v="0"/>
    <x v="0"/>
    <x v="0"/>
    <x v="1"/>
    <x v="0"/>
    <x v="1"/>
    <x v="150"/>
    <n v="526.24"/>
  </r>
  <r>
    <s v="AD01-9362"/>
    <x v="0"/>
    <s v="Mar"/>
    <x v="0"/>
    <x v="0"/>
    <x v="0"/>
    <x v="1"/>
    <x v="0"/>
    <x v="0"/>
    <x v="151"/>
    <n v="526.24"/>
  </r>
  <r>
    <s v="AD01-9364"/>
    <x v="0"/>
    <s v="Mar"/>
    <x v="0"/>
    <x v="0"/>
    <x v="0"/>
    <x v="1"/>
    <x v="0"/>
    <x v="1"/>
    <x v="152"/>
    <n v="966.68000000000006"/>
  </r>
  <r>
    <s v="AD01-9364"/>
    <x v="0"/>
    <s v="Mar"/>
    <x v="0"/>
    <x v="0"/>
    <x v="0"/>
    <x v="1"/>
    <x v="0"/>
    <x v="1"/>
    <x v="153"/>
    <n v="1013.87"/>
  </r>
  <r>
    <s v="AD01-9361"/>
    <x v="0"/>
    <s v="Mar"/>
    <x v="0"/>
    <x v="0"/>
    <x v="0"/>
    <x v="1"/>
    <x v="0"/>
    <x v="1"/>
    <x v="154"/>
    <n v="1089.6599999999999"/>
  </r>
  <r>
    <s v="AD01-9361"/>
    <x v="0"/>
    <s v="Mar"/>
    <x v="0"/>
    <x v="0"/>
    <x v="0"/>
    <x v="1"/>
    <x v="0"/>
    <x v="1"/>
    <x v="155"/>
    <n v="527.66999999999996"/>
  </r>
  <r>
    <s v="AD01-9364"/>
    <x v="0"/>
    <s v="Mar"/>
    <x v="0"/>
    <x v="0"/>
    <x v="0"/>
    <x v="1"/>
    <x v="0"/>
    <x v="1"/>
    <x v="156"/>
    <n v="519.09"/>
  </r>
  <r>
    <s v="AD01-9365"/>
    <x v="0"/>
    <s v="Mar"/>
    <x v="0"/>
    <x v="0"/>
    <x v="0"/>
    <x v="1"/>
    <x v="0"/>
    <x v="0"/>
    <x v="157"/>
    <n v="510.51"/>
  </r>
  <r>
    <s v="AD01-9361"/>
    <x v="0"/>
    <s v="Mar"/>
    <x v="0"/>
    <x v="0"/>
    <x v="0"/>
    <x v="1"/>
    <x v="0"/>
    <x v="1"/>
    <x v="158"/>
    <n v="347.49"/>
  </r>
  <r>
    <s v="AD01-9364"/>
    <x v="0"/>
    <s v="Mar"/>
    <x v="0"/>
    <x v="0"/>
    <x v="0"/>
    <x v="1"/>
    <x v="0"/>
    <x v="1"/>
    <x v="159"/>
    <n v="526.24"/>
  </r>
  <r>
    <s v="AD01-9363"/>
    <x v="0"/>
    <s v="Mar"/>
    <x v="0"/>
    <x v="0"/>
    <x v="0"/>
    <x v="1"/>
    <x v="0"/>
    <x v="1"/>
    <x v="69"/>
    <n v="344.63"/>
  </r>
  <r>
    <s v="AD01-9362"/>
    <x v="0"/>
    <s v="Mar"/>
    <x v="0"/>
    <x v="0"/>
    <x v="0"/>
    <x v="1"/>
    <x v="0"/>
    <x v="1"/>
    <x v="160"/>
    <n v="413.27"/>
  </r>
  <r>
    <s v="AD01-9364"/>
    <x v="0"/>
    <s v="Mar"/>
    <x v="0"/>
    <x v="0"/>
    <x v="0"/>
    <x v="1"/>
    <x v="0"/>
    <x v="1"/>
    <x v="161"/>
    <n v="1249.82"/>
  </r>
  <r>
    <s v="AD01-9361"/>
    <x v="0"/>
    <s v="Mar"/>
    <x v="0"/>
    <x v="0"/>
    <x v="0"/>
    <x v="1"/>
    <x v="0"/>
    <x v="0"/>
    <x v="162"/>
    <n v="1251.25"/>
  </r>
  <r>
    <s v="AD01-9362"/>
    <x v="0"/>
    <s v="Mar"/>
    <x v="0"/>
    <x v="0"/>
    <x v="0"/>
    <x v="1"/>
    <x v="0"/>
    <x v="1"/>
    <x v="72"/>
    <n v="341.77"/>
  </r>
  <r>
    <s v="AD01-9362"/>
    <x v="0"/>
    <s v="Mar"/>
    <x v="0"/>
    <x v="0"/>
    <x v="0"/>
    <x v="1"/>
    <x v="0"/>
    <x v="1"/>
    <x v="48"/>
    <n v="410.40999999999997"/>
  </r>
  <r>
    <s v="AD01-9363"/>
    <x v="0"/>
    <s v="Mar"/>
    <x v="0"/>
    <x v="0"/>
    <x v="0"/>
    <x v="1"/>
    <x v="0"/>
    <x v="1"/>
    <x v="163"/>
    <n v="1102.53"/>
  </r>
  <r>
    <s v="AD01-9361"/>
    <x v="0"/>
    <s v="May"/>
    <x v="0"/>
    <x v="0"/>
    <x v="0"/>
    <x v="1"/>
    <x v="0"/>
    <x v="0"/>
    <x v="164"/>
    <n v="483.34000000000003"/>
  </r>
  <r>
    <s v="AD01-9361"/>
    <x v="0"/>
    <s v="May"/>
    <x v="0"/>
    <x v="0"/>
    <x v="0"/>
    <x v="1"/>
    <x v="0"/>
    <x v="0"/>
    <x v="165"/>
    <n v="474.76"/>
  </r>
  <r>
    <s v="AD01-9362"/>
    <x v="0"/>
    <s v="May"/>
    <x v="0"/>
    <x v="0"/>
    <x v="0"/>
    <x v="1"/>
    <x v="0"/>
    <x v="0"/>
    <x v="166"/>
    <n v="466.18"/>
  </r>
  <r>
    <s v="AD01-9362"/>
    <x v="0"/>
    <s v="May"/>
    <x v="0"/>
    <x v="0"/>
    <x v="0"/>
    <x v="1"/>
    <x v="0"/>
    <x v="1"/>
    <x v="167"/>
    <n v="328.9"/>
  </r>
  <r>
    <s v="AD01-9364"/>
    <x v="0"/>
    <s v="May"/>
    <x v="0"/>
    <x v="0"/>
    <x v="0"/>
    <x v="1"/>
    <x v="0"/>
    <x v="1"/>
    <x v="28"/>
    <n v="397.53999999999996"/>
  </r>
  <r>
    <s v="AD01-9362"/>
    <x v="0"/>
    <s v="May"/>
    <x v="0"/>
    <x v="0"/>
    <x v="0"/>
    <x v="1"/>
    <x v="0"/>
    <x v="1"/>
    <x v="168"/>
    <n v="294.58"/>
  </r>
  <r>
    <s v="AD01-9361"/>
    <x v="0"/>
    <s v="May"/>
    <x v="0"/>
    <x v="0"/>
    <x v="0"/>
    <x v="1"/>
    <x v="0"/>
    <x v="1"/>
    <x v="169"/>
    <n v="331.76"/>
  </r>
  <r>
    <s v="AD01-9361"/>
    <x v="0"/>
    <s v="May"/>
    <x v="0"/>
    <x v="0"/>
    <x v="0"/>
    <x v="1"/>
    <x v="0"/>
    <x v="1"/>
    <x v="170"/>
    <n v="288.86"/>
  </r>
  <r>
    <s v="AD01-9364"/>
    <x v="0"/>
    <s v="May"/>
    <x v="0"/>
    <x v="0"/>
    <x v="0"/>
    <x v="1"/>
    <x v="0"/>
    <x v="0"/>
    <x v="171"/>
    <n v="526.24"/>
  </r>
  <r>
    <s v="AD01-9362"/>
    <x v="0"/>
    <s v="May"/>
    <x v="0"/>
    <x v="0"/>
    <x v="0"/>
    <x v="1"/>
    <x v="0"/>
    <x v="0"/>
    <x v="172"/>
    <n v="526.24"/>
  </r>
  <r>
    <s v="AD01-9361"/>
    <x v="0"/>
    <s v="May"/>
    <x v="0"/>
    <x v="0"/>
    <x v="0"/>
    <x v="1"/>
    <x v="0"/>
    <x v="0"/>
    <x v="173"/>
    <n v="526.24"/>
  </r>
  <r>
    <s v="AD01-9362"/>
    <x v="0"/>
    <s v="May"/>
    <x v="0"/>
    <x v="0"/>
    <x v="0"/>
    <x v="1"/>
    <x v="0"/>
    <x v="1"/>
    <x v="174"/>
    <n v="969.54"/>
  </r>
  <r>
    <s v="AD01-9364"/>
    <x v="0"/>
    <s v="May"/>
    <x v="0"/>
    <x v="0"/>
    <x v="0"/>
    <x v="1"/>
    <x v="0"/>
    <x v="1"/>
    <x v="175"/>
    <n v="1016.73"/>
  </r>
  <r>
    <s v="AD01-9362"/>
    <x v="0"/>
    <s v="May"/>
    <x v="0"/>
    <x v="0"/>
    <x v="0"/>
    <x v="1"/>
    <x v="0"/>
    <x v="1"/>
    <x v="176"/>
    <n v="1092.52"/>
  </r>
  <r>
    <s v="AD01-9364"/>
    <x v="0"/>
    <s v="May"/>
    <x v="0"/>
    <x v="0"/>
    <x v="0"/>
    <x v="1"/>
    <x v="0"/>
    <x v="0"/>
    <x v="177"/>
    <n v="476.19"/>
  </r>
  <r>
    <s v="AD01-9364"/>
    <x v="0"/>
    <s v="May"/>
    <x v="0"/>
    <x v="0"/>
    <x v="0"/>
    <x v="1"/>
    <x v="0"/>
    <x v="0"/>
    <x v="178"/>
    <n v="467.61"/>
  </r>
  <r>
    <s v="AD01-9362"/>
    <x v="0"/>
    <s v="May"/>
    <x v="0"/>
    <x v="0"/>
    <x v="0"/>
    <x v="1"/>
    <x v="0"/>
    <x v="1"/>
    <x v="179"/>
    <n v="330.33"/>
  </r>
  <r>
    <s v="AD01-9364"/>
    <x v="0"/>
    <s v="May"/>
    <x v="0"/>
    <x v="0"/>
    <x v="0"/>
    <x v="1"/>
    <x v="0"/>
    <x v="1"/>
    <x v="180"/>
    <n v="526.24"/>
  </r>
  <r>
    <s v="AD01-9362"/>
    <x v="0"/>
    <s v="May"/>
    <x v="0"/>
    <x v="0"/>
    <x v="0"/>
    <x v="1"/>
    <x v="0"/>
    <x v="1"/>
    <x v="181"/>
    <n v="526.24"/>
  </r>
  <r>
    <s v="AD01-9361"/>
    <x v="0"/>
    <s v="May"/>
    <x v="0"/>
    <x v="0"/>
    <x v="0"/>
    <x v="1"/>
    <x v="0"/>
    <x v="1"/>
    <x v="182"/>
    <n v="327.47000000000003"/>
  </r>
  <r>
    <s v="AD01-9362"/>
    <x v="0"/>
    <s v="May"/>
    <x v="0"/>
    <x v="0"/>
    <x v="0"/>
    <x v="1"/>
    <x v="0"/>
    <x v="1"/>
    <x v="183"/>
    <n v="396.11"/>
  </r>
  <r>
    <s v="AD01-9361"/>
    <x v="0"/>
    <s v="May"/>
    <x v="0"/>
    <x v="0"/>
    <x v="0"/>
    <x v="0"/>
    <x v="0"/>
    <x v="1"/>
    <x v="184"/>
    <n v="293.14999999999998"/>
  </r>
  <r>
    <s v="AD01-9361"/>
    <x v="0"/>
    <s v="May"/>
    <x v="0"/>
    <x v="0"/>
    <x v="0"/>
    <x v="0"/>
    <x v="0"/>
    <x v="0"/>
    <x v="185"/>
    <n v="1256.97"/>
  </r>
  <r>
    <s v="AD01-9365"/>
    <x v="0"/>
    <s v="May"/>
    <x v="0"/>
    <x v="0"/>
    <x v="0"/>
    <x v="0"/>
    <x v="0"/>
    <x v="0"/>
    <x v="186"/>
    <n v="1258.4000000000001"/>
  </r>
  <r>
    <s v="AD01-9362"/>
    <x v="0"/>
    <s v="May"/>
    <x v="0"/>
    <x v="0"/>
    <x v="0"/>
    <x v="0"/>
    <x v="0"/>
    <x v="0"/>
    <x v="187"/>
    <n v="1259.83"/>
  </r>
  <r>
    <s v="AD01-9362"/>
    <x v="0"/>
    <s v="May"/>
    <x v="0"/>
    <x v="0"/>
    <x v="0"/>
    <x v="0"/>
    <x v="0"/>
    <x v="1"/>
    <x v="188"/>
    <n v="333.19"/>
  </r>
  <r>
    <s v="AD01-9361"/>
    <x v="0"/>
    <s v="May"/>
    <x v="0"/>
    <x v="0"/>
    <x v="0"/>
    <x v="0"/>
    <x v="0"/>
    <x v="1"/>
    <x v="49"/>
    <n v="393.25"/>
  </r>
  <r>
    <s v="AD01-9362"/>
    <x v="0"/>
    <s v="May"/>
    <x v="0"/>
    <x v="0"/>
    <x v="0"/>
    <x v="0"/>
    <x v="0"/>
    <x v="1"/>
    <x v="189"/>
    <n v="1105.3899999999999"/>
  </r>
  <r>
    <s v="AD01-9363"/>
    <x v="0"/>
    <s v="Nov"/>
    <x v="0"/>
    <x v="0"/>
    <x v="0"/>
    <x v="0"/>
    <x v="0"/>
    <x v="0"/>
    <x v="56"/>
    <n v="526.24"/>
  </r>
  <r>
    <s v="AD01-9362"/>
    <x v="0"/>
    <s v="Nov"/>
    <x v="0"/>
    <x v="0"/>
    <x v="0"/>
    <x v="0"/>
    <x v="0"/>
    <x v="0"/>
    <x v="2"/>
    <n v="526.24"/>
  </r>
  <r>
    <s v="AD01-9364"/>
    <x v="0"/>
    <s v="Nov"/>
    <x v="0"/>
    <x v="0"/>
    <x v="0"/>
    <x v="0"/>
    <x v="0"/>
    <x v="0"/>
    <x v="167"/>
    <n v="526.24"/>
  </r>
  <r>
    <s v="AD01-9363"/>
    <x v="0"/>
    <s v="Nov"/>
    <x v="0"/>
    <x v="0"/>
    <x v="0"/>
    <x v="0"/>
    <x v="0"/>
    <x v="1"/>
    <x v="129"/>
    <n v="286"/>
  </r>
  <r>
    <s v="AD01-9364"/>
    <x v="0"/>
    <s v="Nov"/>
    <x v="0"/>
    <x v="0"/>
    <x v="0"/>
    <x v="0"/>
    <x v="0"/>
    <x v="1"/>
    <x v="190"/>
    <n v="243.1"/>
  </r>
  <r>
    <s v="AD01-9364"/>
    <x v="0"/>
    <s v="Nov"/>
    <x v="0"/>
    <x v="0"/>
    <x v="0"/>
    <x v="0"/>
    <x v="0"/>
    <x v="1"/>
    <x v="131"/>
    <n v="280.27999999999997"/>
  </r>
  <r>
    <s v="AD01-9362"/>
    <x v="0"/>
    <s v="Nov"/>
    <x v="0"/>
    <x v="0"/>
    <x v="0"/>
    <x v="0"/>
    <x v="0"/>
    <x v="1"/>
    <x v="75"/>
    <n v="348.92"/>
  </r>
  <r>
    <s v="AD01-9361"/>
    <x v="0"/>
    <s v="Nov"/>
    <x v="0"/>
    <x v="0"/>
    <x v="0"/>
    <x v="0"/>
    <x v="0"/>
    <x v="1"/>
    <x v="191"/>
    <n v="245.95999999999998"/>
  </r>
  <r>
    <s v="AD01-9361"/>
    <x v="0"/>
    <s v="Nov"/>
    <x v="0"/>
    <x v="0"/>
    <x v="0"/>
    <x v="0"/>
    <x v="0"/>
    <x v="0"/>
    <x v="192"/>
    <n v="526.24"/>
  </r>
  <r>
    <s v="AD01-9364"/>
    <x v="0"/>
    <s v="Nov"/>
    <x v="0"/>
    <x v="0"/>
    <x v="0"/>
    <x v="0"/>
    <x v="0"/>
    <x v="0"/>
    <x v="193"/>
    <n v="526.24"/>
  </r>
  <r>
    <s v="AD01-9362"/>
    <x v="0"/>
    <s v="Nov"/>
    <x v="0"/>
    <x v="0"/>
    <x v="0"/>
    <x v="0"/>
    <x v="0"/>
    <x v="0"/>
    <x v="194"/>
    <n v="526.24"/>
  </r>
  <r>
    <s v="AD01-9361"/>
    <x v="0"/>
    <s v="Nov"/>
    <x v="0"/>
    <x v="0"/>
    <x v="0"/>
    <x v="0"/>
    <x v="0"/>
    <x v="1"/>
    <x v="195"/>
    <n v="976.69"/>
  </r>
  <r>
    <s v="AD01-9362"/>
    <x v="0"/>
    <s v="Nov"/>
    <x v="0"/>
    <x v="0"/>
    <x v="0"/>
    <x v="0"/>
    <x v="0"/>
    <x v="1"/>
    <x v="196"/>
    <n v="1023.88"/>
  </r>
  <r>
    <s v="AD01-9364"/>
    <x v="0"/>
    <s v="Nov"/>
    <x v="0"/>
    <x v="0"/>
    <x v="0"/>
    <x v="0"/>
    <x v="0"/>
    <x v="1"/>
    <x v="104"/>
    <n v="1099.67"/>
  </r>
  <r>
    <s v="AD01-9362"/>
    <x v="0"/>
    <s v="Nov"/>
    <x v="0"/>
    <x v="0"/>
    <x v="0"/>
    <x v="0"/>
    <x v="0"/>
    <x v="0"/>
    <x v="16"/>
    <n v="338.90999999999997"/>
  </r>
  <r>
    <s v="AD01-9362"/>
    <x v="0"/>
    <s v="Nov"/>
    <x v="0"/>
    <x v="0"/>
    <x v="0"/>
    <x v="0"/>
    <x v="0"/>
    <x v="0"/>
    <x v="179"/>
    <n v="330.33"/>
  </r>
  <r>
    <s v="AD01-9364"/>
    <x v="0"/>
    <s v="Nov"/>
    <x v="0"/>
    <x v="0"/>
    <x v="0"/>
    <x v="0"/>
    <x v="0"/>
    <x v="1"/>
    <x v="197"/>
    <n v="287.43"/>
  </r>
  <r>
    <s v="AD01-9362"/>
    <x v="0"/>
    <s v="Nov"/>
    <x v="0"/>
    <x v="0"/>
    <x v="0"/>
    <x v="0"/>
    <x v="0"/>
    <x v="1"/>
    <x v="198"/>
    <n v="526.24"/>
  </r>
  <r>
    <s v="AD01-9361"/>
    <x v="0"/>
    <s v="Nov"/>
    <x v="0"/>
    <x v="0"/>
    <x v="0"/>
    <x v="0"/>
    <x v="0"/>
    <x v="1"/>
    <x v="199"/>
    <n v="526.24"/>
  </r>
  <r>
    <s v="AD01-9361"/>
    <x v="0"/>
    <s v="Nov"/>
    <x v="0"/>
    <x v="0"/>
    <x v="0"/>
    <x v="0"/>
    <x v="0"/>
    <x v="1"/>
    <x v="141"/>
    <n v="284.57"/>
  </r>
  <r>
    <s v="AD01-9361"/>
    <x v="0"/>
    <s v="Nov"/>
    <x v="0"/>
    <x v="0"/>
    <x v="0"/>
    <x v="0"/>
    <x v="0"/>
    <x v="1"/>
    <x v="84"/>
    <n v="353.21"/>
  </r>
  <r>
    <s v="AD01-9364"/>
    <x v="0"/>
    <s v="Nov"/>
    <x v="0"/>
    <x v="0"/>
    <x v="0"/>
    <x v="0"/>
    <x v="0"/>
    <x v="1"/>
    <x v="200"/>
    <n v="241.67000000000002"/>
  </r>
  <r>
    <s v="AD01-9361"/>
    <x v="0"/>
    <s v="Nov"/>
    <x v="0"/>
    <x v="0"/>
    <x v="0"/>
    <x v="0"/>
    <x v="0"/>
    <x v="0"/>
    <x v="72"/>
    <n v="341.77"/>
  </r>
  <r>
    <s v="AD01-9362"/>
    <x v="0"/>
    <s v="Nov"/>
    <x v="0"/>
    <x v="0"/>
    <x v="0"/>
    <x v="0"/>
    <x v="0"/>
    <x v="0"/>
    <x v="188"/>
    <n v="333.19"/>
  </r>
  <r>
    <s v="AD01-9364"/>
    <x v="0"/>
    <s v="Nov"/>
    <x v="0"/>
    <x v="0"/>
    <x v="0"/>
    <x v="0"/>
    <x v="0"/>
    <x v="0"/>
    <x v="144"/>
    <n v="324.61"/>
  </r>
  <r>
    <s v="AD01-9364"/>
    <x v="0"/>
    <s v="Nov"/>
    <x v="0"/>
    <x v="0"/>
    <x v="0"/>
    <x v="0"/>
    <x v="0"/>
    <x v="1"/>
    <x v="201"/>
    <n v="281.70999999999998"/>
  </r>
  <r>
    <s v="AD01-9364"/>
    <x v="0"/>
    <s v="Nov"/>
    <x v="0"/>
    <x v="0"/>
    <x v="0"/>
    <x v="0"/>
    <x v="0"/>
    <x v="1"/>
    <x v="86"/>
    <n v="350.35"/>
  </r>
  <r>
    <s v="AD01-9363"/>
    <x v="0"/>
    <s v="Nov"/>
    <x v="0"/>
    <x v="0"/>
    <x v="0"/>
    <x v="0"/>
    <x v="0"/>
    <x v="1"/>
    <x v="202"/>
    <n v="1112.54"/>
  </r>
  <r>
    <s v="AD01-9362"/>
    <x v="0"/>
    <s v="Oct"/>
    <x v="0"/>
    <x v="0"/>
    <x v="0"/>
    <x v="0"/>
    <x v="0"/>
    <x v="0"/>
    <x v="88"/>
    <n v="526.24"/>
  </r>
  <r>
    <s v="AD01-9362"/>
    <x v="0"/>
    <s v="Oct"/>
    <x v="0"/>
    <x v="0"/>
    <x v="0"/>
    <x v="0"/>
    <x v="0"/>
    <x v="0"/>
    <x v="74"/>
    <n v="526.24"/>
  </r>
  <r>
    <s v="AD01-9362"/>
    <x v="0"/>
    <s v="Oct"/>
    <x v="0"/>
    <x v="0"/>
    <x v="0"/>
    <x v="0"/>
    <x v="0"/>
    <x v="1"/>
    <x v="168"/>
    <n v="294.58"/>
  </r>
  <r>
    <s v="AD01-9361"/>
    <x v="0"/>
    <s v="Oct"/>
    <x v="0"/>
    <x v="0"/>
    <x v="0"/>
    <x v="0"/>
    <x v="0"/>
    <x v="1"/>
    <x v="74"/>
    <n v="354.64"/>
  </r>
  <r>
    <s v="AD01-9364"/>
    <x v="0"/>
    <s v="Oct"/>
    <x v="0"/>
    <x v="0"/>
    <x v="0"/>
    <x v="0"/>
    <x v="0"/>
    <x v="1"/>
    <x v="203"/>
    <n v="251.68"/>
  </r>
  <r>
    <s v="AD01-9365"/>
    <x v="0"/>
    <s v="Oct"/>
    <x v="0"/>
    <x v="0"/>
    <x v="0"/>
    <x v="0"/>
    <x v="0"/>
    <x v="1"/>
    <x v="170"/>
    <n v="288.86"/>
  </r>
  <r>
    <s v="AD01-9362"/>
    <x v="0"/>
    <s v="Oct"/>
    <x v="0"/>
    <x v="0"/>
    <x v="0"/>
    <x v="0"/>
    <x v="0"/>
    <x v="1"/>
    <x v="91"/>
    <n v="357.5"/>
  </r>
  <r>
    <s v="AD01-9361"/>
    <x v="0"/>
    <s v="Oct"/>
    <x v="0"/>
    <x v="0"/>
    <x v="0"/>
    <x v="0"/>
    <x v="0"/>
    <x v="1"/>
    <x v="204"/>
    <n v="254.54"/>
  </r>
  <r>
    <s v="AD01-9361"/>
    <x v="0"/>
    <s v="Oct"/>
    <x v="0"/>
    <x v="0"/>
    <x v="0"/>
    <x v="0"/>
    <x v="0"/>
    <x v="1"/>
    <x v="205"/>
    <n v="526.24"/>
  </r>
  <r>
    <s v="AD01-9361"/>
    <x v="0"/>
    <s v="Oct"/>
    <x v="0"/>
    <x v="0"/>
    <x v="0"/>
    <x v="0"/>
    <x v="0"/>
    <x v="1"/>
    <x v="206"/>
    <n v="526.24"/>
  </r>
  <r>
    <s v="AD01-9361"/>
    <x v="0"/>
    <s v="Oct"/>
    <x v="0"/>
    <x v="0"/>
    <x v="0"/>
    <x v="0"/>
    <x v="0"/>
    <x v="0"/>
    <x v="207"/>
    <n v="526.24"/>
  </r>
  <r>
    <s v="AD01-9364"/>
    <x v="0"/>
    <s v="Oct"/>
    <x v="0"/>
    <x v="0"/>
    <x v="0"/>
    <x v="0"/>
    <x v="0"/>
    <x v="1"/>
    <x v="208"/>
    <n v="975.26"/>
  </r>
  <r>
    <s v="AD01-9362"/>
    <x v="0"/>
    <s v="Oct"/>
    <x v="0"/>
    <x v="0"/>
    <x v="0"/>
    <x v="0"/>
    <x v="0"/>
    <x v="1"/>
    <x v="209"/>
    <n v="1022.45"/>
  </r>
  <r>
    <s v="AD01-9362"/>
    <x v="0"/>
    <s v="Oct"/>
    <x v="0"/>
    <x v="0"/>
    <x v="0"/>
    <x v="0"/>
    <x v="0"/>
    <x v="1"/>
    <x v="210"/>
    <n v="364.65"/>
  </r>
  <r>
    <s v="AD01-9362"/>
    <x v="0"/>
    <s v="Oct"/>
    <x v="0"/>
    <x v="0"/>
    <x v="0"/>
    <x v="0"/>
    <x v="0"/>
    <x v="1"/>
    <x v="81"/>
    <n v="356.07"/>
  </r>
  <r>
    <s v="AD01-9361"/>
    <x v="0"/>
    <s v="Oct"/>
    <x v="0"/>
    <x v="0"/>
    <x v="0"/>
    <x v="0"/>
    <x v="0"/>
    <x v="0"/>
    <x v="158"/>
    <n v="347.49"/>
  </r>
  <r>
    <s v="AD01-9361"/>
    <x v="0"/>
    <s v="Oct"/>
    <x v="0"/>
    <x v="0"/>
    <x v="0"/>
    <x v="0"/>
    <x v="0"/>
    <x v="1"/>
    <x v="211"/>
    <n v="526.24"/>
  </r>
  <r>
    <s v="AD01-9364"/>
    <x v="0"/>
    <s v="Oct"/>
    <x v="0"/>
    <x v="0"/>
    <x v="0"/>
    <x v="0"/>
    <x v="0"/>
    <x v="1"/>
    <x v="212"/>
    <n v="526.24"/>
  </r>
  <r>
    <s v="AD01-9361"/>
    <x v="0"/>
    <s v="Oct"/>
    <x v="0"/>
    <x v="0"/>
    <x v="0"/>
    <x v="0"/>
    <x v="0"/>
    <x v="1"/>
    <x v="184"/>
    <n v="293.14999999999998"/>
  </r>
  <r>
    <s v="AD01-9361"/>
    <x v="0"/>
    <s v="Oct"/>
    <x v="0"/>
    <x v="0"/>
    <x v="0"/>
    <x v="0"/>
    <x v="0"/>
    <x v="1"/>
    <x v="99"/>
    <n v="361.78999999999996"/>
  </r>
  <r>
    <s v="AD01-9365"/>
    <x v="0"/>
    <s v="Oct"/>
    <x v="0"/>
    <x v="0"/>
    <x v="0"/>
    <x v="0"/>
    <x v="0"/>
    <x v="1"/>
    <x v="213"/>
    <n v="250.25"/>
  </r>
  <r>
    <s v="AD01-9363"/>
    <x v="0"/>
    <s v="Oct"/>
    <x v="0"/>
    <x v="0"/>
    <x v="0"/>
    <x v="0"/>
    <x v="0"/>
    <x v="0"/>
    <x v="214"/>
    <n v="367.51"/>
  </r>
  <r>
    <s v="AD01-9363"/>
    <x v="0"/>
    <s v="Oct"/>
    <x v="0"/>
    <x v="0"/>
    <x v="0"/>
    <x v="0"/>
    <x v="0"/>
    <x v="0"/>
    <x v="102"/>
    <n v="358.93"/>
  </r>
  <r>
    <s v="AD01-9362"/>
    <x v="0"/>
    <s v="Oct"/>
    <x v="0"/>
    <x v="0"/>
    <x v="0"/>
    <x v="0"/>
    <x v="0"/>
    <x v="0"/>
    <x v="86"/>
    <n v="350.35"/>
  </r>
  <r>
    <s v="AD01-9364"/>
    <x v="0"/>
    <s v="Oct"/>
    <x v="0"/>
    <x v="0"/>
    <x v="0"/>
    <x v="0"/>
    <x v="0"/>
    <x v="1"/>
    <x v="215"/>
    <n v="290.28999999999996"/>
  </r>
  <r>
    <s v="AD01-9361"/>
    <x v="0"/>
    <s v="Oct"/>
    <x v="0"/>
    <x v="0"/>
    <x v="0"/>
    <x v="0"/>
    <x v="0"/>
    <x v="1"/>
    <x v="102"/>
    <n v="358.93"/>
  </r>
  <r>
    <s v="AD01-9362"/>
    <x v="0"/>
    <s v="Oct"/>
    <x v="0"/>
    <x v="0"/>
    <x v="0"/>
    <x v="0"/>
    <x v="0"/>
    <x v="1"/>
    <x v="216"/>
    <n v="1111.1100000000001"/>
  </r>
  <r>
    <s v="AD01-9361"/>
    <x v="0"/>
    <s v="Sep"/>
    <x v="0"/>
    <x v="0"/>
    <x v="0"/>
    <x v="0"/>
    <x v="0"/>
    <x v="0"/>
    <x v="128"/>
    <n v="526.24"/>
  </r>
  <r>
    <s v="AD01-9361"/>
    <x v="0"/>
    <s v="Sep"/>
    <x v="0"/>
    <x v="0"/>
    <x v="0"/>
    <x v="0"/>
    <x v="0"/>
    <x v="0"/>
    <x v="106"/>
    <n v="526.24"/>
  </r>
  <r>
    <s v="AD01-9361"/>
    <x v="0"/>
    <s v="Sep"/>
    <x v="0"/>
    <x v="0"/>
    <x v="0"/>
    <x v="0"/>
    <x v="0"/>
    <x v="0"/>
    <x v="30"/>
    <n v="526.24"/>
  </r>
  <r>
    <s v="AD01-9364"/>
    <x v="0"/>
    <s v="Sep"/>
    <x v="0"/>
    <x v="0"/>
    <x v="0"/>
    <x v="0"/>
    <x v="0"/>
    <x v="1"/>
    <x v="88"/>
    <n v="363.22"/>
  </r>
  <r>
    <s v="AD01-9361"/>
    <x v="0"/>
    <s v="Sep"/>
    <x v="0"/>
    <x v="0"/>
    <x v="0"/>
    <x v="0"/>
    <x v="0"/>
    <x v="1"/>
    <x v="217"/>
    <n v="260.26"/>
  </r>
  <r>
    <s v="AD01-9363"/>
    <x v="0"/>
    <s v="Sep"/>
    <x v="0"/>
    <x v="0"/>
    <x v="0"/>
    <x v="0"/>
    <x v="0"/>
    <x v="1"/>
    <x v="6"/>
    <n v="297.44"/>
  </r>
  <r>
    <s v="AD01-9363"/>
    <x v="0"/>
    <s v="Sep"/>
    <x v="0"/>
    <x v="0"/>
    <x v="0"/>
    <x v="0"/>
    <x v="0"/>
    <x v="1"/>
    <x v="218"/>
    <n v="366.08"/>
  </r>
  <r>
    <s v="AD01-9364"/>
    <x v="0"/>
    <s v="Sep"/>
    <x v="0"/>
    <x v="0"/>
    <x v="0"/>
    <x v="0"/>
    <x v="0"/>
    <x v="1"/>
    <x v="219"/>
    <n v="263.12"/>
  </r>
  <r>
    <s v="AD01-9365"/>
    <x v="0"/>
    <s v="Sep"/>
    <x v="0"/>
    <x v="0"/>
    <x v="0"/>
    <x v="0"/>
    <x v="0"/>
    <x v="1"/>
    <x v="220"/>
    <n v="526.24"/>
  </r>
  <r>
    <s v="AD01-9361"/>
    <x v="0"/>
    <s v="Sep"/>
    <x v="0"/>
    <x v="0"/>
    <x v="0"/>
    <x v="0"/>
    <x v="0"/>
    <x v="1"/>
    <x v="221"/>
    <n v="526.24"/>
  </r>
  <r>
    <s v="AD01-9363"/>
    <x v="0"/>
    <s v="Sep"/>
    <x v="0"/>
    <x v="0"/>
    <x v="0"/>
    <x v="0"/>
    <x v="0"/>
    <x v="1"/>
    <x v="222"/>
    <n v="973.82999999999993"/>
  </r>
  <r>
    <s v="AD01-9361"/>
    <x v="0"/>
    <s v="Sep"/>
    <x v="0"/>
    <x v="0"/>
    <x v="0"/>
    <x v="0"/>
    <x v="0"/>
    <x v="1"/>
    <x v="223"/>
    <n v="1021.02"/>
  </r>
  <r>
    <s v="AD01-9361"/>
    <x v="0"/>
    <s v="Sep"/>
    <x v="0"/>
    <x v="0"/>
    <x v="0"/>
    <x v="0"/>
    <x v="0"/>
    <x v="1"/>
    <x v="224"/>
    <n v="1098.24"/>
  </r>
  <r>
    <s v="AD01-9361"/>
    <x v="0"/>
    <s v="Sep"/>
    <x v="0"/>
    <x v="0"/>
    <x v="0"/>
    <x v="0"/>
    <x v="0"/>
    <x v="1"/>
    <x v="225"/>
    <n v="390.39"/>
  </r>
  <r>
    <s v="AD01-9363"/>
    <x v="0"/>
    <s v="Sep"/>
    <x v="0"/>
    <x v="0"/>
    <x v="0"/>
    <x v="0"/>
    <x v="0"/>
    <x v="1"/>
    <x v="226"/>
    <n v="381.81"/>
  </r>
  <r>
    <s v="AD01-9364"/>
    <x v="0"/>
    <s v="Sep"/>
    <x v="0"/>
    <x v="0"/>
    <x v="0"/>
    <x v="0"/>
    <x v="0"/>
    <x v="1"/>
    <x v="227"/>
    <n v="373.23"/>
  </r>
  <r>
    <s v="AD01-9361"/>
    <x v="0"/>
    <s v="Sep"/>
    <x v="0"/>
    <x v="0"/>
    <x v="0"/>
    <x v="0"/>
    <x v="0"/>
    <x v="1"/>
    <x v="228"/>
    <n v="296.01"/>
  </r>
  <r>
    <s v="AD01-9361"/>
    <x v="0"/>
    <s v="Sep"/>
    <x v="0"/>
    <x v="0"/>
    <x v="0"/>
    <x v="0"/>
    <x v="0"/>
    <x v="1"/>
    <x v="229"/>
    <n v="526.24"/>
  </r>
  <r>
    <s v="AD01-9363"/>
    <x v="0"/>
    <s v="Sep"/>
    <x v="0"/>
    <x v="0"/>
    <x v="0"/>
    <x v="0"/>
    <x v="0"/>
    <x v="1"/>
    <x v="230"/>
    <n v="526.24"/>
  </r>
  <r>
    <s v="AD01-9364"/>
    <x v="0"/>
    <s v="Sep"/>
    <x v="0"/>
    <x v="0"/>
    <x v="0"/>
    <x v="0"/>
    <x v="0"/>
    <x v="1"/>
    <x v="21"/>
    <n v="301.73"/>
  </r>
  <r>
    <s v="AD01-9363"/>
    <x v="0"/>
    <s v="Sep"/>
    <x v="0"/>
    <x v="0"/>
    <x v="0"/>
    <x v="0"/>
    <x v="0"/>
    <x v="1"/>
    <x v="231"/>
    <n v="258.83"/>
  </r>
  <r>
    <s v="AD01-9361"/>
    <x v="0"/>
    <s v="Sep"/>
    <x v="0"/>
    <x v="0"/>
    <x v="0"/>
    <x v="0"/>
    <x v="0"/>
    <x v="0"/>
    <x v="123"/>
    <n v="384.67"/>
  </r>
  <r>
    <s v="AD01-9362"/>
    <x v="0"/>
    <s v="Sep"/>
    <x v="0"/>
    <x v="0"/>
    <x v="0"/>
    <x v="0"/>
    <x v="0"/>
    <x v="0"/>
    <x v="51"/>
    <n v="376.09000000000003"/>
  </r>
  <r>
    <s v="AD01-9361"/>
    <x v="0"/>
    <s v="Sep"/>
    <x v="0"/>
    <x v="0"/>
    <x v="0"/>
    <x v="0"/>
    <x v="0"/>
    <x v="1"/>
    <x v="232"/>
    <n v="298.87"/>
  </r>
  <r>
    <s v="AD01-9365"/>
    <x v="0"/>
    <s v="Sep"/>
    <x v="0"/>
    <x v="0"/>
    <x v="0"/>
    <x v="0"/>
    <x v="0"/>
    <x v="1"/>
    <x v="214"/>
    <n v="367.51"/>
  </r>
  <r>
    <s v="AD01-9361"/>
    <x v="0"/>
    <s v="Apr"/>
    <x v="1"/>
    <x v="0"/>
    <x v="0"/>
    <x v="0"/>
    <x v="0"/>
    <x v="0"/>
    <x v="233"/>
    <n v="183.04"/>
  </r>
  <r>
    <s v="AD01-9364"/>
    <x v="0"/>
    <s v="Apr"/>
    <x v="1"/>
    <x v="0"/>
    <x v="0"/>
    <x v="0"/>
    <x v="0"/>
    <x v="0"/>
    <x v="105"/>
    <n v="431.86"/>
  </r>
  <r>
    <s v="AD01-9362"/>
    <x v="0"/>
    <s v="Apr"/>
    <x v="1"/>
    <x v="0"/>
    <x v="0"/>
    <x v="0"/>
    <x v="0"/>
    <x v="0"/>
    <x v="234"/>
    <n v="526.24"/>
  </r>
  <r>
    <s v="AD01-9361"/>
    <x v="0"/>
    <s v="Apr"/>
    <x v="1"/>
    <x v="0"/>
    <x v="0"/>
    <x v="0"/>
    <x v="0"/>
    <x v="0"/>
    <x v="235"/>
    <n v="526.24"/>
  </r>
  <r>
    <s v="AD01-9361"/>
    <x v="0"/>
    <s v="Apr"/>
    <x v="1"/>
    <x v="0"/>
    <x v="0"/>
    <x v="0"/>
    <x v="0"/>
    <x v="0"/>
    <x v="236"/>
    <n v="526.24"/>
  </r>
  <r>
    <s v="AD01-9362"/>
    <x v="0"/>
    <s v="Apr"/>
    <x v="1"/>
    <x v="0"/>
    <x v="0"/>
    <x v="0"/>
    <x v="0"/>
    <x v="0"/>
    <x v="237"/>
    <n v="1414.27"/>
  </r>
  <r>
    <s v="AD01-9361"/>
    <x v="0"/>
    <s v="Apr"/>
    <x v="1"/>
    <x v="0"/>
    <x v="0"/>
    <x v="0"/>
    <x v="0"/>
    <x v="0"/>
    <x v="238"/>
    <n v="1461.46"/>
  </r>
  <r>
    <s v="AD01-9364"/>
    <x v="0"/>
    <s v="Apr"/>
    <x v="1"/>
    <x v="0"/>
    <x v="0"/>
    <x v="0"/>
    <x v="0"/>
    <x v="0"/>
    <x v="109"/>
    <n v="429"/>
  </r>
  <r>
    <s v="AD01-9364"/>
    <x v="0"/>
    <s v="Apr"/>
    <x v="1"/>
    <x v="0"/>
    <x v="0"/>
    <x v="0"/>
    <x v="0"/>
    <x v="0"/>
    <x v="178"/>
    <n v="467.61"/>
  </r>
  <r>
    <s v="AD01-9361"/>
    <x v="0"/>
    <s v="Apr"/>
    <x v="1"/>
    <x v="0"/>
    <x v="0"/>
    <x v="0"/>
    <x v="0"/>
    <x v="0"/>
    <x v="239"/>
    <n v="184.47"/>
  </r>
  <r>
    <s v="AD01-9362"/>
    <x v="0"/>
    <s v="Apr"/>
    <x v="1"/>
    <x v="0"/>
    <x v="0"/>
    <x v="0"/>
    <x v="0"/>
    <x v="0"/>
    <x v="114"/>
    <n v="433.28999999999996"/>
  </r>
  <r>
    <s v="AD01-9361"/>
    <x v="0"/>
    <s v="Apr"/>
    <x v="1"/>
    <x v="0"/>
    <x v="0"/>
    <x v="0"/>
    <x v="0"/>
    <x v="0"/>
    <x v="63"/>
    <n v="1101.0999999999999"/>
  </r>
  <r>
    <s v="AD01-9362"/>
    <x v="0"/>
    <s v="Apr"/>
    <x v="1"/>
    <x v="0"/>
    <x v="0"/>
    <x v="0"/>
    <x v="0"/>
    <x v="0"/>
    <x v="240"/>
    <n v="1225.51"/>
  </r>
  <r>
    <s v="AD01-9364"/>
    <x v="0"/>
    <s v="Apr"/>
    <x v="1"/>
    <x v="0"/>
    <x v="0"/>
    <x v="0"/>
    <x v="0"/>
    <x v="0"/>
    <x v="241"/>
    <n v="470.47"/>
  </r>
  <r>
    <s v="AD01-9361"/>
    <x v="0"/>
    <s v="Apr"/>
    <x v="1"/>
    <x v="0"/>
    <x v="0"/>
    <x v="0"/>
    <x v="0"/>
    <x v="0"/>
    <x v="242"/>
    <n v="187.32999999999998"/>
  </r>
  <r>
    <s v="AD01-9364"/>
    <x v="0"/>
    <s v="Aug"/>
    <x v="1"/>
    <x v="0"/>
    <x v="0"/>
    <x v="0"/>
    <x v="0"/>
    <x v="0"/>
    <x v="127"/>
    <n v="440.44"/>
  </r>
  <r>
    <s v="AD01-9361"/>
    <x v="0"/>
    <s v="Aug"/>
    <x v="1"/>
    <x v="0"/>
    <x v="0"/>
    <x v="0"/>
    <x v="0"/>
    <x v="0"/>
    <x v="148"/>
    <n v="509.08"/>
  </r>
  <r>
    <s v="AD01-9362"/>
    <x v="0"/>
    <s v="Aug"/>
    <x v="1"/>
    <x v="0"/>
    <x v="0"/>
    <x v="0"/>
    <x v="0"/>
    <x v="0"/>
    <x v="243"/>
    <n v="526.24"/>
  </r>
  <r>
    <s v="AD01-9362"/>
    <x v="0"/>
    <s v="Aug"/>
    <x v="1"/>
    <x v="0"/>
    <x v="0"/>
    <x v="0"/>
    <x v="0"/>
    <x v="0"/>
    <x v="244"/>
    <n v="526.24"/>
  </r>
  <r>
    <s v="AD01-9362"/>
    <x v="0"/>
    <s v="Aug"/>
    <x v="1"/>
    <x v="0"/>
    <x v="0"/>
    <x v="0"/>
    <x v="0"/>
    <x v="0"/>
    <x v="5"/>
    <n v="526.24"/>
  </r>
  <r>
    <s v="AD01-9362"/>
    <x v="0"/>
    <s v="Aug"/>
    <x v="1"/>
    <x v="0"/>
    <x v="0"/>
    <x v="0"/>
    <x v="0"/>
    <x v="0"/>
    <x v="245"/>
    <n v="1419.99"/>
  </r>
  <r>
    <s v="AD01-9362"/>
    <x v="0"/>
    <s v="Aug"/>
    <x v="1"/>
    <x v="0"/>
    <x v="0"/>
    <x v="0"/>
    <x v="0"/>
    <x v="0"/>
    <x v="246"/>
    <n v="1467.18"/>
  </r>
  <r>
    <s v="AD01-9364"/>
    <x v="0"/>
    <s v="Aug"/>
    <x v="1"/>
    <x v="0"/>
    <x v="0"/>
    <x v="0"/>
    <x v="0"/>
    <x v="0"/>
    <x v="36"/>
    <n v="403.26"/>
  </r>
  <r>
    <s v="AD01-9364"/>
    <x v="0"/>
    <s v="Aug"/>
    <x v="1"/>
    <x v="0"/>
    <x v="0"/>
    <x v="0"/>
    <x v="0"/>
    <x v="0"/>
    <x v="138"/>
    <n v="441.87"/>
  </r>
  <r>
    <s v="AD01-9361"/>
    <x v="0"/>
    <s v="Aug"/>
    <x v="1"/>
    <x v="0"/>
    <x v="0"/>
    <x v="0"/>
    <x v="0"/>
    <x v="0"/>
    <x v="157"/>
    <n v="510.51"/>
  </r>
  <r>
    <s v="AD01-9362"/>
    <x v="0"/>
    <s v="Aug"/>
    <x v="1"/>
    <x v="0"/>
    <x v="0"/>
    <x v="0"/>
    <x v="0"/>
    <x v="0"/>
    <x v="41"/>
    <n v="398.97"/>
  </r>
  <r>
    <s v="AD01-9362"/>
    <x v="0"/>
    <s v="Aug"/>
    <x v="1"/>
    <x v="0"/>
    <x v="0"/>
    <x v="0"/>
    <x v="0"/>
    <x v="0"/>
    <x v="145"/>
    <n v="1106.82"/>
  </r>
  <r>
    <s v="AD01-9361"/>
    <x v="0"/>
    <s v="Aug"/>
    <x v="1"/>
    <x v="0"/>
    <x v="0"/>
    <x v="0"/>
    <x v="0"/>
    <x v="0"/>
    <x v="230"/>
    <n v="1154.01"/>
  </r>
  <r>
    <s v="AD01-9362"/>
    <x v="0"/>
    <s v="Aug"/>
    <x v="1"/>
    <x v="0"/>
    <x v="0"/>
    <x v="0"/>
    <x v="0"/>
    <x v="0"/>
    <x v="247"/>
    <n v="1229.8"/>
  </r>
  <r>
    <s v="AD01-9365"/>
    <x v="0"/>
    <s v="Aug"/>
    <x v="1"/>
    <x v="0"/>
    <x v="0"/>
    <x v="0"/>
    <x v="0"/>
    <x v="0"/>
    <x v="248"/>
    <n v="504.78999999999996"/>
  </r>
  <r>
    <s v="AD01-9364"/>
    <x v="0"/>
    <s v="Aug"/>
    <x v="1"/>
    <x v="0"/>
    <x v="0"/>
    <x v="0"/>
    <x v="0"/>
    <x v="0"/>
    <x v="25"/>
    <n v="401.83"/>
  </r>
  <r>
    <s v="AD01-9364"/>
    <x v="0"/>
    <s v="Dec"/>
    <x v="1"/>
    <x v="0"/>
    <x v="0"/>
    <x v="0"/>
    <x v="0"/>
    <x v="0"/>
    <x v="3"/>
    <n v="406.12"/>
  </r>
  <r>
    <s v="AD01-9362"/>
    <x v="0"/>
    <s v="Dec"/>
    <x v="1"/>
    <x v="0"/>
    <x v="0"/>
    <x v="0"/>
    <x v="0"/>
    <x v="0"/>
    <x v="165"/>
    <n v="474.76"/>
  </r>
  <r>
    <s v="AD01-9364"/>
    <x v="0"/>
    <s v="Dec"/>
    <x v="1"/>
    <x v="0"/>
    <x v="0"/>
    <x v="0"/>
    <x v="0"/>
    <x v="0"/>
    <x v="30"/>
    <n v="371.8"/>
  </r>
  <r>
    <s v="AD01-9362"/>
    <x v="0"/>
    <s v="Dec"/>
    <x v="1"/>
    <x v="0"/>
    <x v="0"/>
    <x v="0"/>
    <x v="0"/>
    <x v="0"/>
    <x v="149"/>
    <n v="526.24"/>
  </r>
  <r>
    <s v="AD01-9361"/>
    <x v="0"/>
    <s v="Dec"/>
    <x v="1"/>
    <x v="0"/>
    <x v="0"/>
    <x v="0"/>
    <x v="0"/>
    <x v="0"/>
    <x v="249"/>
    <n v="526.24"/>
  </r>
  <r>
    <s v="AD01-9362"/>
    <x v="0"/>
    <s v="Dec"/>
    <x v="1"/>
    <x v="0"/>
    <x v="0"/>
    <x v="0"/>
    <x v="0"/>
    <x v="0"/>
    <x v="33"/>
    <n v="526.24"/>
  </r>
  <r>
    <s v="AD01-9361"/>
    <x v="0"/>
    <s v="Dec"/>
    <x v="1"/>
    <x v="0"/>
    <x v="0"/>
    <x v="0"/>
    <x v="0"/>
    <x v="0"/>
    <x v="250"/>
    <n v="1424.28"/>
  </r>
  <r>
    <s v="AD01-9362"/>
    <x v="0"/>
    <s v="Dec"/>
    <x v="1"/>
    <x v="0"/>
    <x v="0"/>
    <x v="0"/>
    <x v="0"/>
    <x v="0"/>
    <x v="205"/>
    <n v="368.94"/>
  </r>
  <r>
    <s v="AD01-9362"/>
    <x v="0"/>
    <s v="Dec"/>
    <x v="1"/>
    <x v="0"/>
    <x v="0"/>
    <x v="0"/>
    <x v="0"/>
    <x v="0"/>
    <x v="40"/>
    <n v="407.55"/>
  </r>
  <r>
    <s v="AD01-9361"/>
    <x v="0"/>
    <s v="Dec"/>
    <x v="1"/>
    <x v="0"/>
    <x v="0"/>
    <x v="0"/>
    <x v="0"/>
    <x v="0"/>
    <x v="177"/>
    <n v="476.19"/>
  </r>
  <r>
    <s v="AD01-9361"/>
    <x v="0"/>
    <s v="Dec"/>
    <x v="1"/>
    <x v="0"/>
    <x v="0"/>
    <x v="0"/>
    <x v="0"/>
    <x v="0"/>
    <x v="227"/>
    <n v="373.23"/>
  </r>
  <r>
    <s v="AD01-9362"/>
    <x v="0"/>
    <s v="Dec"/>
    <x v="1"/>
    <x v="0"/>
    <x v="0"/>
    <x v="0"/>
    <x v="0"/>
    <x v="0"/>
    <x v="216"/>
    <n v="1111.1100000000001"/>
  </r>
  <r>
    <s v="AD01-9361"/>
    <x v="0"/>
    <s v="Dec"/>
    <x v="1"/>
    <x v="0"/>
    <x v="0"/>
    <x v="0"/>
    <x v="0"/>
    <x v="0"/>
    <x v="251"/>
    <n v="1159.73"/>
  </r>
  <r>
    <s v="AD01-9362"/>
    <x v="0"/>
    <s v="Dec"/>
    <x v="1"/>
    <x v="0"/>
    <x v="0"/>
    <x v="0"/>
    <x v="0"/>
    <x v="0"/>
    <x v="252"/>
    <n v="1235.52"/>
  </r>
  <r>
    <s v="AD01-9364"/>
    <x v="0"/>
    <s v="Dec"/>
    <x v="1"/>
    <x v="0"/>
    <x v="0"/>
    <x v="0"/>
    <x v="0"/>
    <x v="0"/>
    <x v="48"/>
    <n v="410.40999999999997"/>
  </r>
  <r>
    <s v="AD01-9361"/>
    <x v="0"/>
    <s v="Dec"/>
    <x v="1"/>
    <x v="0"/>
    <x v="0"/>
    <x v="0"/>
    <x v="0"/>
    <x v="0"/>
    <x v="253"/>
    <n v="479.05"/>
  </r>
  <r>
    <s v="AD01-9364"/>
    <x v="0"/>
    <s v="Dec"/>
    <x v="1"/>
    <x v="0"/>
    <x v="0"/>
    <x v="0"/>
    <x v="0"/>
    <x v="0"/>
    <x v="214"/>
    <n v="367.51"/>
  </r>
  <r>
    <s v="AD01-9362"/>
    <x v="0"/>
    <s v="Feb"/>
    <x v="1"/>
    <x v="0"/>
    <x v="0"/>
    <x v="0"/>
    <x v="0"/>
    <x v="1"/>
    <x v="0"/>
    <n v="500.5"/>
  </r>
  <r>
    <s v="AD01-9364"/>
    <x v="0"/>
    <s v="Feb"/>
    <x v="1"/>
    <x v="0"/>
    <x v="0"/>
    <x v="0"/>
    <x v="0"/>
    <x v="1"/>
    <x v="1"/>
    <n v="491.91999999999996"/>
  </r>
  <r>
    <s v="AD01-9361"/>
    <x v="0"/>
    <s v="Feb"/>
    <x v="1"/>
    <x v="0"/>
    <x v="0"/>
    <x v="0"/>
    <x v="0"/>
    <x v="0"/>
    <x v="164"/>
    <n v="483.34000000000003"/>
  </r>
  <r>
    <s v="AD01-9361"/>
    <x v="0"/>
    <s v="Feb"/>
    <x v="1"/>
    <x v="0"/>
    <x v="0"/>
    <x v="0"/>
    <x v="0"/>
    <x v="0"/>
    <x v="254"/>
    <n v="200.2"/>
  </r>
  <r>
    <s v="AD01-9363"/>
    <x v="0"/>
    <s v="Feb"/>
    <x v="1"/>
    <x v="0"/>
    <x v="0"/>
    <x v="0"/>
    <x v="0"/>
    <x v="0"/>
    <x v="126"/>
    <n v="449.02"/>
  </r>
  <r>
    <s v="AD01-9361"/>
    <x v="0"/>
    <s v="Feb"/>
    <x v="1"/>
    <x v="0"/>
    <x v="0"/>
    <x v="0"/>
    <x v="0"/>
    <x v="1"/>
    <x v="244"/>
    <n v="503.36"/>
  </r>
  <r>
    <s v="AD01-9361"/>
    <x v="0"/>
    <s v="Feb"/>
    <x v="1"/>
    <x v="0"/>
    <x v="0"/>
    <x v="0"/>
    <x v="0"/>
    <x v="1"/>
    <x v="255"/>
    <n v="494.78"/>
  </r>
  <r>
    <s v="AD01-9362"/>
    <x v="0"/>
    <s v="Feb"/>
    <x v="1"/>
    <x v="0"/>
    <x v="0"/>
    <x v="0"/>
    <x v="0"/>
    <x v="1"/>
    <x v="256"/>
    <n v="486.2"/>
  </r>
  <r>
    <s v="AD01-9362"/>
    <x v="0"/>
    <s v="Feb"/>
    <x v="1"/>
    <x v="0"/>
    <x v="0"/>
    <x v="0"/>
    <x v="0"/>
    <x v="0"/>
    <x v="256"/>
    <n v="526.24"/>
  </r>
  <r>
    <s v="AD01-9361"/>
    <x v="0"/>
    <s v="Feb"/>
    <x v="1"/>
    <x v="0"/>
    <x v="0"/>
    <x v="0"/>
    <x v="0"/>
    <x v="0"/>
    <x v="257"/>
    <n v="526.24"/>
  </r>
  <r>
    <s v="AD01-9362"/>
    <x v="0"/>
    <s v="Feb"/>
    <x v="1"/>
    <x v="0"/>
    <x v="0"/>
    <x v="0"/>
    <x v="0"/>
    <x v="0"/>
    <x v="258"/>
    <n v="1411.4099999999999"/>
  </r>
  <r>
    <s v="AD01-9362"/>
    <x v="0"/>
    <s v="Feb"/>
    <x v="1"/>
    <x v="0"/>
    <x v="0"/>
    <x v="0"/>
    <x v="0"/>
    <x v="0"/>
    <x v="259"/>
    <n v="1460.03"/>
  </r>
  <r>
    <s v="AD01-9362"/>
    <x v="0"/>
    <s v="Feb"/>
    <x v="1"/>
    <x v="0"/>
    <x v="0"/>
    <x v="0"/>
    <x v="0"/>
    <x v="0"/>
    <x v="133"/>
    <n v="446.15999999999997"/>
  </r>
  <r>
    <s v="AD01-9362"/>
    <x v="0"/>
    <s v="Feb"/>
    <x v="1"/>
    <x v="0"/>
    <x v="0"/>
    <x v="0"/>
    <x v="0"/>
    <x v="0"/>
    <x v="15"/>
    <n v="484.77"/>
  </r>
  <r>
    <s v="AD01-9361"/>
    <x v="0"/>
    <s v="Feb"/>
    <x v="1"/>
    <x v="0"/>
    <x v="0"/>
    <x v="0"/>
    <x v="0"/>
    <x v="0"/>
    <x v="260"/>
    <n v="201.63"/>
  </r>
  <r>
    <s v="AD01-9362"/>
    <x v="0"/>
    <s v="Feb"/>
    <x v="1"/>
    <x v="0"/>
    <x v="0"/>
    <x v="0"/>
    <x v="0"/>
    <x v="0"/>
    <x v="137"/>
    <n v="450.45"/>
  </r>
  <r>
    <s v="AD01-9362"/>
    <x v="0"/>
    <s v="Feb"/>
    <x v="1"/>
    <x v="0"/>
    <x v="0"/>
    <x v="0"/>
    <x v="0"/>
    <x v="0"/>
    <x v="261"/>
    <n v="507.65"/>
  </r>
  <r>
    <s v="AD01-9361"/>
    <x v="0"/>
    <s v="Feb"/>
    <x v="1"/>
    <x v="0"/>
    <x v="0"/>
    <x v="0"/>
    <x v="0"/>
    <x v="1"/>
    <x v="262"/>
    <n v="499.07"/>
  </r>
  <r>
    <s v="AD01-9362"/>
    <x v="0"/>
    <s v="Feb"/>
    <x v="1"/>
    <x v="0"/>
    <x v="0"/>
    <x v="0"/>
    <x v="0"/>
    <x v="1"/>
    <x v="263"/>
    <n v="490.49"/>
  </r>
  <r>
    <s v="AD01-9362"/>
    <x v="0"/>
    <s v="Feb"/>
    <x v="1"/>
    <x v="0"/>
    <x v="0"/>
    <x v="0"/>
    <x v="0"/>
    <x v="0"/>
    <x v="159"/>
    <n v="1146.8600000000001"/>
  </r>
  <r>
    <s v="AD01-9362"/>
    <x v="0"/>
    <s v="Feb"/>
    <x v="1"/>
    <x v="0"/>
    <x v="0"/>
    <x v="0"/>
    <x v="0"/>
    <x v="0"/>
    <x v="264"/>
    <n v="1222.6500000000001"/>
  </r>
  <r>
    <s v="AD01-9362"/>
    <x v="0"/>
    <s v="Feb"/>
    <x v="1"/>
    <x v="0"/>
    <x v="0"/>
    <x v="0"/>
    <x v="0"/>
    <x v="1"/>
    <x v="265"/>
    <n v="1128.27"/>
  </r>
  <r>
    <s v="AD01-9361"/>
    <x v="0"/>
    <s v="Feb"/>
    <x v="1"/>
    <x v="0"/>
    <x v="0"/>
    <x v="0"/>
    <x v="0"/>
    <x v="1"/>
    <x v="266"/>
    <n v="1129.7"/>
  </r>
  <r>
    <s v="AD01-9362"/>
    <x v="0"/>
    <s v="Feb"/>
    <x v="1"/>
    <x v="0"/>
    <x v="0"/>
    <x v="0"/>
    <x v="0"/>
    <x v="1"/>
    <x v="267"/>
    <n v="1131.1300000000001"/>
  </r>
  <r>
    <s v="AD01-9363"/>
    <x v="0"/>
    <s v="Feb"/>
    <x v="1"/>
    <x v="0"/>
    <x v="0"/>
    <x v="0"/>
    <x v="0"/>
    <x v="0"/>
    <x v="268"/>
    <n v="487.63"/>
  </r>
  <r>
    <s v="AD01-9362"/>
    <x v="0"/>
    <s v="Feb"/>
    <x v="1"/>
    <x v="0"/>
    <x v="0"/>
    <x v="0"/>
    <x v="0"/>
    <x v="0"/>
    <x v="269"/>
    <n v="204.49"/>
  </r>
  <r>
    <s v="AD01-9361"/>
    <x v="0"/>
    <s v="Feb"/>
    <x v="1"/>
    <x v="0"/>
    <x v="0"/>
    <x v="0"/>
    <x v="0"/>
    <x v="0"/>
    <x v="270"/>
    <n v="444.73"/>
  </r>
  <r>
    <s v="AD01-9361"/>
    <x v="0"/>
    <s v="Jan"/>
    <x v="1"/>
    <x v="0"/>
    <x v="0"/>
    <x v="0"/>
    <x v="0"/>
    <x v="0"/>
    <x v="148"/>
    <n v="509.08"/>
  </r>
  <r>
    <s v="AD01-9364"/>
    <x v="0"/>
    <s v="Jan"/>
    <x v="1"/>
    <x v="0"/>
    <x v="0"/>
    <x v="0"/>
    <x v="0"/>
    <x v="0"/>
    <x v="1"/>
    <n v="491.91999999999996"/>
  </r>
  <r>
    <s v="AD01-9362"/>
    <x v="0"/>
    <s v="Jan"/>
    <x v="1"/>
    <x v="0"/>
    <x v="0"/>
    <x v="0"/>
    <x v="0"/>
    <x v="0"/>
    <x v="271"/>
    <n v="208.78"/>
  </r>
  <r>
    <s v="AD01-9362"/>
    <x v="0"/>
    <s v="Jan"/>
    <x v="1"/>
    <x v="0"/>
    <x v="0"/>
    <x v="0"/>
    <x v="0"/>
    <x v="0"/>
    <x v="125"/>
    <n v="457.6"/>
  </r>
  <r>
    <s v="AD01-9362"/>
    <x v="0"/>
    <s v="Jan"/>
    <x v="1"/>
    <x v="0"/>
    <x v="0"/>
    <x v="0"/>
    <x v="0"/>
    <x v="0"/>
    <x v="272"/>
    <n v="511.94"/>
  </r>
  <r>
    <s v="AD01-9361"/>
    <x v="0"/>
    <s v="Jan"/>
    <x v="1"/>
    <x v="0"/>
    <x v="0"/>
    <x v="0"/>
    <x v="0"/>
    <x v="0"/>
    <x v="33"/>
    <n v="374.65999999999997"/>
  </r>
  <r>
    <s v="AD01-9364"/>
    <x v="0"/>
    <s v="Jan"/>
    <x v="1"/>
    <x v="0"/>
    <x v="0"/>
    <x v="0"/>
    <x v="0"/>
    <x v="0"/>
    <x v="255"/>
    <n v="526.24"/>
  </r>
  <r>
    <s v="AD01-9364"/>
    <x v="0"/>
    <s v="Jan"/>
    <x v="1"/>
    <x v="0"/>
    <x v="0"/>
    <x v="0"/>
    <x v="0"/>
    <x v="0"/>
    <x v="273"/>
    <n v="526.24"/>
  </r>
  <r>
    <s v="AD01-9362"/>
    <x v="0"/>
    <s v="Jan"/>
    <x v="1"/>
    <x v="0"/>
    <x v="0"/>
    <x v="0"/>
    <x v="0"/>
    <x v="0"/>
    <x v="274"/>
    <n v="526.24"/>
  </r>
  <r>
    <s v="AD01-9364"/>
    <x v="0"/>
    <s v="Jan"/>
    <x v="1"/>
    <x v="0"/>
    <x v="0"/>
    <x v="0"/>
    <x v="0"/>
    <x v="0"/>
    <x v="275"/>
    <n v="1371.37"/>
  </r>
  <r>
    <s v="AD01-9362"/>
    <x v="0"/>
    <s v="Jan"/>
    <x v="1"/>
    <x v="0"/>
    <x v="0"/>
    <x v="0"/>
    <x v="0"/>
    <x v="0"/>
    <x v="276"/>
    <n v="1458.6"/>
  </r>
  <r>
    <s v="AD01-9362"/>
    <x v="0"/>
    <s v="Jan"/>
    <x v="1"/>
    <x v="0"/>
    <x v="0"/>
    <x v="0"/>
    <x v="0"/>
    <x v="0"/>
    <x v="132"/>
    <n v="454.74"/>
  </r>
  <r>
    <s v="AD01-9362"/>
    <x v="0"/>
    <s v="Jan"/>
    <x v="1"/>
    <x v="0"/>
    <x v="0"/>
    <x v="0"/>
    <x v="0"/>
    <x v="0"/>
    <x v="14"/>
    <n v="493.35"/>
  </r>
  <r>
    <s v="AD01-9364"/>
    <x v="0"/>
    <s v="Jan"/>
    <x v="1"/>
    <x v="0"/>
    <x v="0"/>
    <x v="0"/>
    <x v="0"/>
    <x v="0"/>
    <x v="277"/>
    <n v="210.21"/>
  </r>
  <r>
    <s v="AD01-9364"/>
    <x v="0"/>
    <s v="Jan"/>
    <x v="1"/>
    <x v="0"/>
    <x v="0"/>
    <x v="0"/>
    <x v="0"/>
    <x v="0"/>
    <x v="119"/>
    <n v="378.95"/>
  </r>
  <r>
    <s v="AD01-9362"/>
    <x v="0"/>
    <s v="Jan"/>
    <x v="1"/>
    <x v="0"/>
    <x v="0"/>
    <x v="0"/>
    <x v="0"/>
    <x v="0"/>
    <x v="224"/>
    <n v="1098.24"/>
  </r>
  <r>
    <s v="AD01-9361"/>
    <x v="0"/>
    <s v="Jan"/>
    <x v="1"/>
    <x v="0"/>
    <x v="0"/>
    <x v="0"/>
    <x v="0"/>
    <x v="0"/>
    <x v="83"/>
    <n v="1145.43"/>
  </r>
  <r>
    <s v="AD01-9364"/>
    <x v="0"/>
    <s v="Jan"/>
    <x v="1"/>
    <x v="0"/>
    <x v="0"/>
    <x v="0"/>
    <x v="0"/>
    <x v="0"/>
    <x v="278"/>
    <n v="1221.22"/>
  </r>
  <r>
    <s v="AD01-9361"/>
    <x v="0"/>
    <s v="Jan"/>
    <x v="1"/>
    <x v="0"/>
    <x v="0"/>
    <x v="0"/>
    <x v="0"/>
    <x v="0"/>
    <x v="279"/>
    <n v="1126.8399999999999"/>
  </r>
  <r>
    <s v="AD01-9362"/>
    <x v="0"/>
    <s v="Jan"/>
    <x v="1"/>
    <x v="0"/>
    <x v="0"/>
    <x v="0"/>
    <x v="0"/>
    <x v="0"/>
    <x v="51"/>
    <n v="376.09000000000003"/>
  </r>
  <r>
    <s v="AD01-9362"/>
    <x v="0"/>
    <s v="Jan"/>
    <x v="1"/>
    <x v="0"/>
    <x v="0"/>
    <x v="0"/>
    <x v="0"/>
    <x v="0"/>
    <x v="280"/>
    <n v="496.21000000000004"/>
  </r>
  <r>
    <s v="AD01-9364"/>
    <x v="0"/>
    <s v="Jan"/>
    <x v="1"/>
    <x v="0"/>
    <x v="0"/>
    <x v="0"/>
    <x v="0"/>
    <x v="0"/>
    <x v="281"/>
    <n v="453.31"/>
  </r>
  <r>
    <s v="AD01-9362"/>
    <x v="0"/>
    <s v="Jul"/>
    <x v="1"/>
    <x v="0"/>
    <x v="0"/>
    <x v="0"/>
    <x v="0"/>
    <x v="0"/>
    <x v="126"/>
    <n v="449.02"/>
  </r>
  <r>
    <s v="AD01-9364"/>
    <x v="0"/>
    <s v="Jul"/>
    <x v="1"/>
    <x v="0"/>
    <x v="0"/>
    <x v="0"/>
    <x v="0"/>
    <x v="0"/>
    <x v="147"/>
    <n v="517.66"/>
  </r>
  <r>
    <s v="AD01-9362"/>
    <x v="0"/>
    <s v="Jul"/>
    <x v="1"/>
    <x v="0"/>
    <x v="0"/>
    <x v="0"/>
    <x v="0"/>
    <x v="0"/>
    <x v="3"/>
    <n v="406.12"/>
  </r>
  <r>
    <s v="AD01-9362"/>
    <x v="0"/>
    <s v="Jul"/>
    <x v="1"/>
    <x v="0"/>
    <x v="0"/>
    <x v="0"/>
    <x v="0"/>
    <x v="0"/>
    <x v="272"/>
    <n v="526.24"/>
  </r>
  <r>
    <s v="AD01-9362"/>
    <x v="0"/>
    <s v="Jul"/>
    <x v="1"/>
    <x v="0"/>
    <x v="0"/>
    <x v="0"/>
    <x v="0"/>
    <x v="0"/>
    <x v="149"/>
    <n v="526.24"/>
  </r>
  <r>
    <s v="AD01-9362"/>
    <x v="0"/>
    <s v="Jul"/>
    <x v="1"/>
    <x v="0"/>
    <x v="0"/>
    <x v="0"/>
    <x v="0"/>
    <x v="0"/>
    <x v="282"/>
    <n v="1418.56"/>
  </r>
  <r>
    <s v="AD01-9362"/>
    <x v="0"/>
    <s v="Jul"/>
    <x v="1"/>
    <x v="0"/>
    <x v="0"/>
    <x v="0"/>
    <x v="0"/>
    <x v="0"/>
    <x v="283"/>
    <n v="1465.75"/>
  </r>
  <r>
    <s v="AD01-9361"/>
    <x v="0"/>
    <s v="Jul"/>
    <x v="1"/>
    <x v="0"/>
    <x v="0"/>
    <x v="0"/>
    <x v="0"/>
    <x v="0"/>
    <x v="35"/>
    <n v="411.84000000000003"/>
  </r>
  <r>
    <s v="AD01-9361"/>
    <x v="0"/>
    <s v="Jul"/>
    <x v="1"/>
    <x v="0"/>
    <x v="0"/>
    <x v="0"/>
    <x v="0"/>
    <x v="0"/>
    <x v="137"/>
    <n v="450.45"/>
  </r>
  <r>
    <s v="AD01-9362"/>
    <x v="0"/>
    <s v="Jul"/>
    <x v="1"/>
    <x v="0"/>
    <x v="0"/>
    <x v="0"/>
    <x v="0"/>
    <x v="0"/>
    <x v="40"/>
    <n v="407.55"/>
  </r>
  <r>
    <s v="AD01-9362"/>
    <x v="0"/>
    <s v="Jul"/>
    <x v="1"/>
    <x v="0"/>
    <x v="0"/>
    <x v="0"/>
    <x v="0"/>
    <x v="0"/>
    <x v="189"/>
    <n v="1105.3899999999999"/>
  </r>
  <r>
    <s v="AD01-9361"/>
    <x v="0"/>
    <s v="Jul"/>
    <x v="1"/>
    <x v="0"/>
    <x v="0"/>
    <x v="0"/>
    <x v="0"/>
    <x v="0"/>
    <x v="44"/>
    <n v="1152.58"/>
  </r>
  <r>
    <s v="AD01-9362"/>
    <x v="0"/>
    <s v="Jul"/>
    <x v="1"/>
    <x v="0"/>
    <x v="0"/>
    <x v="0"/>
    <x v="0"/>
    <x v="0"/>
    <x v="270"/>
    <n v="444.73"/>
  </r>
  <r>
    <s v="AD01-9362"/>
    <x v="0"/>
    <s v="Jul"/>
    <x v="1"/>
    <x v="0"/>
    <x v="0"/>
    <x v="0"/>
    <x v="0"/>
    <x v="0"/>
    <x v="284"/>
    <n v="513.37"/>
  </r>
  <r>
    <s v="AD01-9362"/>
    <x v="0"/>
    <s v="Jul"/>
    <x v="1"/>
    <x v="0"/>
    <x v="0"/>
    <x v="0"/>
    <x v="0"/>
    <x v="0"/>
    <x v="48"/>
    <n v="410.40999999999997"/>
  </r>
  <r>
    <s v="AD01-9362"/>
    <x v="0"/>
    <s v="Jun"/>
    <x v="1"/>
    <x v="0"/>
    <x v="0"/>
    <x v="0"/>
    <x v="0"/>
    <x v="0"/>
    <x v="125"/>
    <n v="457.6"/>
  </r>
  <r>
    <s v="AD01-9362"/>
    <x v="0"/>
    <s v="Jun"/>
    <x v="1"/>
    <x v="0"/>
    <x v="0"/>
    <x v="0"/>
    <x v="0"/>
    <x v="0"/>
    <x v="27"/>
    <n v="414.7"/>
  </r>
  <r>
    <s v="AD01-9365"/>
    <x v="0"/>
    <s v="Jun"/>
    <x v="1"/>
    <x v="0"/>
    <x v="0"/>
    <x v="0"/>
    <x v="0"/>
    <x v="0"/>
    <x v="274"/>
    <n v="526.24"/>
  </r>
  <r>
    <s v="AD01-9361"/>
    <x v="0"/>
    <s v="Jun"/>
    <x v="1"/>
    <x v="0"/>
    <x v="0"/>
    <x v="0"/>
    <x v="0"/>
    <x v="0"/>
    <x v="285"/>
    <n v="526.24"/>
  </r>
  <r>
    <s v="AD01-9365"/>
    <x v="0"/>
    <s v="Jun"/>
    <x v="1"/>
    <x v="0"/>
    <x v="0"/>
    <x v="0"/>
    <x v="0"/>
    <x v="0"/>
    <x v="76"/>
    <n v="526.24"/>
  </r>
  <r>
    <s v="AD01-9362"/>
    <x v="0"/>
    <s v="Jun"/>
    <x v="1"/>
    <x v="0"/>
    <x v="0"/>
    <x v="0"/>
    <x v="0"/>
    <x v="0"/>
    <x v="286"/>
    <n v="1417.13"/>
  </r>
  <r>
    <s v="AD01-9364"/>
    <x v="0"/>
    <s v="Jun"/>
    <x v="1"/>
    <x v="0"/>
    <x v="0"/>
    <x v="0"/>
    <x v="0"/>
    <x v="0"/>
    <x v="287"/>
    <n v="1464.32"/>
  </r>
  <r>
    <s v="AD01-9361"/>
    <x v="0"/>
    <s v="Jun"/>
    <x v="1"/>
    <x v="0"/>
    <x v="0"/>
    <x v="0"/>
    <x v="0"/>
    <x v="0"/>
    <x v="110"/>
    <n v="420.42"/>
  </r>
  <r>
    <s v="AD01-9361"/>
    <x v="0"/>
    <s v="Jun"/>
    <x v="1"/>
    <x v="0"/>
    <x v="0"/>
    <x v="0"/>
    <x v="0"/>
    <x v="0"/>
    <x v="136"/>
    <n v="459.03"/>
  </r>
  <r>
    <s v="AD01-9361"/>
    <x v="0"/>
    <s v="Jun"/>
    <x v="1"/>
    <x v="0"/>
    <x v="0"/>
    <x v="0"/>
    <x v="0"/>
    <x v="0"/>
    <x v="156"/>
    <n v="519.09"/>
  </r>
  <r>
    <s v="AD01-9362"/>
    <x v="0"/>
    <s v="Jun"/>
    <x v="1"/>
    <x v="0"/>
    <x v="0"/>
    <x v="0"/>
    <x v="0"/>
    <x v="0"/>
    <x v="116"/>
    <n v="416.13"/>
  </r>
  <r>
    <s v="AD01-9365"/>
    <x v="0"/>
    <s v="Jun"/>
    <x v="1"/>
    <x v="0"/>
    <x v="0"/>
    <x v="0"/>
    <x v="0"/>
    <x v="0"/>
    <x v="26"/>
    <n v="1103.96"/>
  </r>
  <r>
    <s v="AD01-9361"/>
    <x v="0"/>
    <s v="Jun"/>
    <x v="1"/>
    <x v="0"/>
    <x v="0"/>
    <x v="0"/>
    <x v="0"/>
    <x v="0"/>
    <x v="118"/>
    <n v="1151.1500000000001"/>
  </r>
  <r>
    <s v="AD01-9365"/>
    <x v="0"/>
    <s v="Jun"/>
    <x v="1"/>
    <x v="0"/>
    <x v="0"/>
    <x v="0"/>
    <x v="0"/>
    <x v="0"/>
    <x v="288"/>
    <n v="1228.3699999999999"/>
  </r>
  <r>
    <s v="AD01-9362"/>
    <x v="0"/>
    <s v="Jun"/>
    <x v="1"/>
    <x v="0"/>
    <x v="0"/>
    <x v="0"/>
    <x v="0"/>
    <x v="0"/>
    <x v="281"/>
    <n v="453.31"/>
  </r>
  <r>
    <s v="AD01-9362"/>
    <x v="0"/>
    <s v="Jun"/>
    <x v="1"/>
    <x v="0"/>
    <x v="0"/>
    <x v="0"/>
    <x v="0"/>
    <x v="0"/>
    <x v="289"/>
    <n v="521.95000000000005"/>
  </r>
  <r>
    <s v="AD01-9362"/>
    <x v="0"/>
    <s v="Jun"/>
    <x v="1"/>
    <x v="0"/>
    <x v="0"/>
    <x v="0"/>
    <x v="0"/>
    <x v="0"/>
    <x v="87"/>
    <n v="418.99"/>
  </r>
  <r>
    <s v="AD01-9364"/>
    <x v="0"/>
    <s v="Mar"/>
    <x v="1"/>
    <x v="0"/>
    <x v="0"/>
    <x v="0"/>
    <x v="0"/>
    <x v="0"/>
    <x v="165"/>
    <n v="474.76"/>
  </r>
  <r>
    <s v="AD01-9361"/>
    <x v="0"/>
    <s v="Mar"/>
    <x v="1"/>
    <x v="0"/>
    <x v="0"/>
    <x v="0"/>
    <x v="0"/>
    <x v="0"/>
    <x v="290"/>
    <n v="191.62"/>
  </r>
  <r>
    <s v="AD01-9362"/>
    <x v="0"/>
    <s v="Mar"/>
    <x v="1"/>
    <x v="0"/>
    <x v="0"/>
    <x v="0"/>
    <x v="0"/>
    <x v="0"/>
    <x v="127"/>
    <n v="440.44"/>
  </r>
  <r>
    <s v="AD01-9364"/>
    <x v="0"/>
    <s v="Mar"/>
    <x v="1"/>
    <x v="0"/>
    <x v="0"/>
    <x v="0"/>
    <x v="0"/>
    <x v="0"/>
    <x v="249"/>
    <n v="526.24"/>
  </r>
  <r>
    <s v="AD01-9364"/>
    <x v="0"/>
    <s v="Mar"/>
    <x v="1"/>
    <x v="0"/>
    <x v="0"/>
    <x v="0"/>
    <x v="0"/>
    <x v="0"/>
    <x v="291"/>
    <n v="526.24"/>
  </r>
  <r>
    <s v="AD01-9362"/>
    <x v="0"/>
    <s v="Mar"/>
    <x v="1"/>
    <x v="0"/>
    <x v="0"/>
    <x v="0"/>
    <x v="0"/>
    <x v="0"/>
    <x v="243"/>
    <n v="526.24"/>
  </r>
  <r>
    <s v="AD01-9362"/>
    <x v="0"/>
    <s v="Mar"/>
    <x v="1"/>
    <x v="0"/>
    <x v="0"/>
    <x v="0"/>
    <x v="0"/>
    <x v="0"/>
    <x v="292"/>
    <n v="1412.84"/>
  </r>
  <r>
    <s v="AD01-9361"/>
    <x v="0"/>
    <s v="Mar"/>
    <x v="1"/>
    <x v="0"/>
    <x v="0"/>
    <x v="0"/>
    <x v="0"/>
    <x v="0"/>
    <x v="108"/>
    <n v="437.58"/>
  </r>
  <r>
    <s v="AD01-9361"/>
    <x v="0"/>
    <s v="Mar"/>
    <x v="1"/>
    <x v="0"/>
    <x v="0"/>
    <x v="0"/>
    <x v="0"/>
    <x v="0"/>
    <x v="177"/>
    <n v="476.19"/>
  </r>
  <r>
    <s v="AD01-9364"/>
    <x v="0"/>
    <s v="Mar"/>
    <x v="1"/>
    <x v="0"/>
    <x v="0"/>
    <x v="0"/>
    <x v="0"/>
    <x v="0"/>
    <x v="293"/>
    <n v="193.05"/>
  </r>
  <r>
    <s v="AD01-9362"/>
    <x v="0"/>
    <s v="Mar"/>
    <x v="1"/>
    <x v="0"/>
    <x v="0"/>
    <x v="0"/>
    <x v="0"/>
    <x v="0"/>
    <x v="138"/>
    <n v="441.87"/>
  </r>
  <r>
    <s v="AD01-9362"/>
    <x v="0"/>
    <s v="Mar"/>
    <x v="1"/>
    <x v="0"/>
    <x v="0"/>
    <x v="0"/>
    <x v="0"/>
    <x v="0"/>
    <x v="104"/>
    <n v="1099.67"/>
  </r>
  <r>
    <s v="AD01-9364"/>
    <x v="0"/>
    <s v="Mar"/>
    <x v="1"/>
    <x v="0"/>
    <x v="0"/>
    <x v="0"/>
    <x v="0"/>
    <x v="0"/>
    <x v="18"/>
    <n v="1148.29"/>
  </r>
  <r>
    <s v="AD01-9364"/>
    <x v="0"/>
    <s v="Mar"/>
    <x v="1"/>
    <x v="0"/>
    <x v="0"/>
    <x v="0"/>
    <x v="0"/>
    <x v="0"/>
    <x v="294"/>
    <n v="1224.08"/>
  </r>
  <r>
    <s v="AD01-9362"/>
    <x v="0"/>
    <s v="Mar"/>
    <x v="1"/>
    <x v="0"/>
    <x v="0"/>
    <x v="0"/>
    <x v="0"/>
    <x v="0"/>
    <x v="253"/>
    <n v="479.05"/>
  </r>
  <r>
    <s v="AD01-9364"/>
    <x v="0"/>
    <s v="Mar"/>
    <x v="1"/>
    <x v="0"/>
    <x v="0"/>
    <x v="0"/>
    <x v="0"/>
    <x v="0"/>
    <x v="295"/>
    <n v="195.91"/>
  </r>
  <r>
    <s v="AD01-9364"/>
    <x v="0"/>
    <s v="Mar"/>
    <x v="1"/>
    <x v="0"/>
    <x v="0"/>
    <x v="0"/>
    <x v="0"/>
    <x v="0"/>
    <x v="296"/>
    <n v="436.15"/>
  </r>
  <r>
    <s v="AD01-9361"/>
    <x v="0"/>
    <s v="May"/>
    <x v="1"/>
    <x v="0"/>
    <x v="0"/>
    <x v="0"/>
    <x v="0"/>
    <x v="0"/>
    <x v="166"/>
    <n v="466.18"/>
  </r>
  <r>
    <s v="AD01-9362"/>
    <x v="0"/>
    <s v="May"/>
    <x v="1"/>
    <x v="0"/>
    <x v="0"/>
    <x v="0"/>
    <x v="0"/>
    <x v="0"/>
    <x v="146"/>
    <n v="526.24"/>
  </r>
  <r>
    <s v="AD01-9362"/>
    <x v="0"/>
    <s v="May"/>
    <x v="1"/>
    <x v="0"/>
    <x v="0"/>
    <x v="0"/>
    <x v="0"/>
    <x v="0"/>
    <x v="89"/>
    <n v="423.28"/>
  </r>
  <r>
    <s v="AD01-9362"/>
    <x v="0"/>
    <s v="May"/>
    <x v="1"/>
    <x v="0"/>
    <x v="0"/>
    <x v="0"/>
    <x v="0"/>
    <x v="0"/>
    <x v="297"/>
    <n v="526.24"/>
  </r>
  <r>
    <s v="AD01-9365"/>
    <x v="0"/>
    <s v="May"/>
    <x v="1"/>
    <x v="0"/>
    <x v="0"/>
    <x v="0"/>
    <x v="0"/>
    <x v="0"/>
    <x v="90"/>
    <n v="526.24"/>
  </r>
  <r>
    <s v="AD01-9364"/>
    <x v="0"/>
    <s v="May"/>
    <x v="1"/>
    <x v="0"/>
    <x v="0"/>
    <x v="0"/>
    <x v="0"/>
    <x v="0"/>
    <x v="92"/>
    <n v="526.24"/>
  </r>
  <r>
    <s v="AD01-9364"/>
    <x v="0"/>
    <s v="May"/>
    <x v="1"/>
    <x v="0"/>
    <x v="0"/>
    <x v="0"/>
    <x v="0"/>
    <x v="0"/>
    <x v="298"/>
    <n v="1415.7"/>
  </r>
  <r>
    <s v="AD01-9361"/>
    <x v="0"/>
    <s v="May"/>
    <x v="1"/>
    <x v="0"/>
    <x v="0"/>
    <x v="0"/>
    <x v="0"/>
    <x v="0"/>
    <x v="299"/>
    <n v="1462.8899999999999"/>
  </r>
  <r>
    <s v="AD01-9362"/>
    <x v="0"/>
    <s v="May"/>
    <x v="1"/>
    <x v="0"/>
    <x v="0"/>
    <x v="0"/>
    <x v="0"/>
    <x v="0"/>
    <x v="155"/>
    <n v="527.66999999999996"/>
  </r>
  <r>
    <s v="AD01-9364"/>
    <x v="0"/>
    <s v="May"/>
    <x v="1"/>
    <x v="0"/>
    <x v="0"/>
    <x v="0"/>
    <x v="0"/>
    <x v="0"/>
    <x v="115"/>
    <n v="424.71"/>
  </r>
  <r>
    <s v="AD01-9364"/>
    <x v="0"/>
    <s v="May"/>
    <x v="1"/>
    <x v="0"/>
    <x v="0"/>
    <x v="0"/>
    <x v="0"/>
    <x v="0"/>
    <x v="163"/>
    <n v="1102.53"/>
  </r>
  <r>
    <s v="AD01-9361"/>
    <x v="0"/>
    <s v="May"/>
    <x v="1"/>
    <x v="0"/>
    <x v="0"/>
    <x v="0"/>
    <x v="0"/>
    <x v="0"/>
    <x v="181"/>
    <n v="1149.72"/>
  </r>
  <r>
    <s v="AD01-9362"/>
    <x v="0"/>
    <s v="May"/>
    <x v="1"/>
    <x v="0"/>
    <x v="0"/>
    <x v="0"/>
    <x v="0"/>
    <x v="0"/>
    <x v="300"/>
    <n v="1226.94"/>
  </r>
  <r>
    <s v="AD01-9362"/>
    <x v="0"/>
    <s v="May"/>
    <x v="1"/>
    <x v="0"/>
    <x v="0"/>
    <x v="0"/>
    <x v="0"/>
    <x v="0"/>
    <x v="301"/>
    <n v="461.89"/>
  </r>
  <r>
    <s v="AD01-9361"/>
    <x v="0"/>
    <s v="May"/>
    <x v="1"/>
    <x v="0"/>
    <x v="0"/>
    <x v="0"/>
    <x v="0"/>
    <x v="0"/>
    <x v="302"/>
    <n v="530.53"/>
  </r>
  <r>
    <s v="AD01-9361"/>
    <x v="0"/>
    <s v="May"/>
    <x v="1"/>
    <x v="0"/>
    <x v="0"/>
    <x v="0"/>
    <x v="0"/>
    <x v="0"/>
    <x v="103"/>
    <n v="427.57"/>
  </r>
  <r>
    <s v="AD01-9361"/>
    <x v="0"/>
    <s v="Nov"/>
    <x v="1"/>
    <x v="0"/>
    <x v="0"/>
    <x v="0"/>
    <x v="0"/>
    <x v="0"/>
    <x v="27"/>
    <n v="414.7"/>
  </r>
  <r>
    <s v="AD01-9362"/>
    <x v="0"/>
    <s v="Nov"/>
    <x v="1"/>
    <x v="0"/>
    <x v="0"/>
    <x v="0"/>
    <x v="0"/>
    <x v="0"/>
    <x v="164"/>
    <n v="483.34000000000003"/>
  </r>
  <r>
    <s v="AD01-9362"/>
    <x v="0"/>
    <s v="Nov"/>
    <x v="1"/>
    <x v="0"/>
    <x v="0"/>
    <x v="0"/>
    <x v="0"/>
    <x v="0"/>
    <x v="106"/>
    <n v="380.38"/>
  </r>
  <r>
    <s v="AD01-9361"/>
    <x v="0"/>
    <s v="Nov"/>
    <x v="1"/>
    <x v="0"/>
    <x v="0"/>
    <x v="0"/>
    <x v="0"/>
    <x v="0"/>
    <x v="76"/>
    <n v="526.24"/>
  </r>
  <r>
    <s v="AD01-9361"/>
    <x v="0"/>
    <s v="Nov"/>
    <x v="1"/>
    <x v="0"/>
    <x v="0"/>
    <x v="0"/>
    <x v="0"/>
    <x v="0"/>
    <x v="256"/>
    <n v="526.24"/>
  </r>
  <r>
    <s v="AD01-9362"/>
    <x v="0"/>
    <s v="Nov"/>
    <x v="1"/>
    <x v="0"/>
    <x v="0"/>
    <x v="0"/>
    <x v="0"/>
    <x v="0"/>
    <x v="303"/>
    <n v="1422.85"/>
  </r>
  <r>
    <s v="AD01-9364"/>
    <x v="0"/>
    <s v="Nov"/>
    <x v="1"/>
    <x v="0"/>
    <x v="0"/>
    <x v="0"/>
    <x v="0"/>
    <x v="0"/>
    <x v="304"/>
    <n v="1471.47"/>
  </r>
  <r>
    <s v="AD01-9362"/>
    <x v="0"/>
    <s v="Nov"/>
    <x v="1"/>
    <x v="0"/>
    <x v="0"/>
    <x v="0"/>
    <x v="0"/>
    <x v="0"/>
    <x v="221"/>
    <n v="377.52"/>
  </r>
  <r>
    <s v="AD01-9362"/>
    <x v="0"/>
    <s v="Nov"/>
    <x v="1"/>
    <x v="0"/>
    <x v="0"/>
    <x v="0"/>
    <x v="0"/>
    <x v="0"/>
    <x v="116"/>
    <n v="416.13"/>
  </r>
  <r>
    <s v="AD01-9362"/>
    <x v="0"/>
    <s v="Nov"/>
    <x v="1"/>
    <x v="0"/>
    <x v="0"/>
    <x v="0"/>
    <x v="0"/>
    <x v="0"/>
    <x v="15"/>
    <n v="484.77"/>
  </r>
  <r>
    <s v="AD01-9362"/>
    <x v="0"/>
    <s v="Nov"/>
    <x v="1"/>
    <x v="0"/>
    <x v="0"/>
    <x v="0"/>
    <x v="0"/>
    <x v="0"/>
    <x v="226"/>
    <n v="381.81"/>
  </r>
  <r>
    <s v="AD01-9364"/>
    <x v="0"/>
    <s v="Nov"/>
    <x v="1"/>
    <x v="0"/>
    <x v="0"/>
    <x v="0"/>
    <x v="0"/>
    <x v="0"/>
    <x v="67"/>
    <n v="1158.3"/>
  </r>
  <r>
    <s v="AD01-9361"/>
    <x v="0"/>
    <s v="Nov"/>
    <x v="1"/>
    <x v="0"/>
    <x v="0"/>
    <x v="0"/>
    <x v="0"/>
    <x v="0"/>
    <x v="305"/>
    <n v="1234.0899999999999"/>
  </r>
  <r>
    <s v="AD01-9362"/>
    <x v="0"/>
    <s v="Nov"/>
    <x v="1"/>
    <x v="0"/>
    <x v="0"/>
    <x v="0"/>
    <x v="1"/>
    <x v="0"/>
    <x v="87"/>
    <n v="418.99"/>
  </r>
  <r>
    <s v="AD01-9363"/>
    <x v="0"/>
    <s v="Nov"/>
    <x v="1"/>
    <x v="0"/>
    <x v="0"/>
    <x v="0"/>
    <x v="1"/>
    <x v="0"/>
    <x v="268"/>
    <n v="487.63"/>
  </r>
  <r>
    <s v="AD01-9361"/>
    <x v="0"/>
    <s v="Nov"/>
    <x v="1"/>
    <x v="0"/>
    <x v="0"/>
    <x v="0"/>
    <x v="1"/>
    <x v="0"/>
    <x v="51"/>
    <n v="376.09000000000003"/>
  </r>
  <r>
    <s v="AD01-9362"/>
    <x v="0"/>
    <s v="Oct"/>
    <x v="1"/>
    <x v="0"/>
    <x v="0"/>
    <x v="0"/>
    <x v="1"/>
    <x v="0"/>
    <x v="89"/>
    <n v="423.28"/>
  </r>
  <r>
    <s v="AD01-9363"/>
    <x v="0"/>
    <s v="Oct"/>
    <x v="1"/>
    <x v="0"/>
    <x v="0"/>
    <x v="0"/>
    <x v="1"/>
    <x v="0"/>
    <x v="1"/>
    <n v="491.91999999999996"/>
  </r>
  <r>
    <s v="AD01-9362"/>
    <x v="0"/>
    <s v="Oct"/>
    <x v="1"/>
    <x v="0"/>
    <x v="0"/>
    <x v="0"/>
    <x v="1"/>
    <x v="0"/>
    <x v="128"/>
    <n v="388.96"/>
  </r>
  <r>
    <s v="AD01-9361"/>
    <x v="0"/>
    <s v="Oct"/>
    <x v="1"/>
    <x v="0"/>
    <x v="0"/>
    <x v="0"/>
    <x v="1"/>
    <x v="0"/>
    <x v="92"/>
    <n v="526.24"/>
  </r>
  <r>
    <s v="AD01-9363"/>
    <x v="0"/>
    <s v="Oct"/>
    <x v="1"/>
    <x v="0"/>
    <x v="0"/>
    <x v="0"/>
    <x v="1"/>
    <x v="0"/>
    <x v="255"/>
    <n v="526.24"/>
  </r>
  <r>
    <s v="AD01-9365"/>
    <x v="0"/>
    <s v="Oct"/>
    <x v="1"/>
    <x v="0"/>
    <x v="0"/>
    <x v="0"/>
    <x v="1"/>
    <x v="0"/>
    <x v="107"/>
    <n v="526.24"/>
  </r>
  <r>
    <s v="AD01-9362"/>
    <x v="0"/>
    <s v="Oct"/>
    <x v="1"/>
    <x v="0"/>
    <x v="0"/>
    <x v="0"/>
    <x v="1"/>
    <x v="0"/>
    <x v="306"/>
    <n v="1470.04"/>
  </r>
  <r>
    <s v="AD01-9364"/>
    <x v="0"/>
    <s v="Oct"/>
    <x v="1"/>
    <x v="0"/>
    <x v="0"/>
    <x v="0"/>
    <x v="1"/>
    <x v="0"/>
    <x v="220"/>
    <n v="386.1"/>
  </r>
  <r>
    <s v="AD01-9364"/>
    <x v="0"/>
    <s v="Oct"/>
    <x v="1"/>
    <x v="0"/>
    <x v="0"/>
    <x v="0"/>
    <x v="1"/>
    <x v="0"/>
    <x v="115"/>
    <n v="424.71"/>
  </r>
  <r>
    <s v="AD01-9362"/>
    <x v="0"/>
    <s v="Oct"/>
    <x v="1"/>
    <x v="0"/>
    <x v="0"/>
    <x v="0"/>
    <x v="1"/>
    <x v="0"/>
    <x v="14"/>
    <n v="493.35"/>
  </r>
  <r>
    <s v="AD01-9365"/>
    <x v="0"/>
    <s v="Oct"/>
    <x v="1"/>
    <x v="0"/>
    <x v="0"/>
    <x v="0"/>
    <x v="1"/>
    <x v="0"/>
    <x v="52"/>
    <n v="1109.68"/>
  </r>
  <r>
    <s v="AD01-9362"/>
    <x v="0"/>
    <s v="Oct"/>
    <x v="1"/>
    <x v="0"/>
    <x v="0"/>
    <x v="0"/>
    <x v="1"/>
    <x v="0"/>
    <x v="199"/>
    <n v="1156.8699999999999"/>
  </r>
  <r>
    <s v="AD01-9361"/>
    <x v="0"/>
    <s v="Oct"/>
    <x v="1"/>
    <x v="0"/>
    <x v="0"/>
    <x v="0"/>
    <x v="1"/>
    <x v="0"/>
    <x v="307"/>
    <n v="1232.6599999999999"/>
  </r>
  <r>
    <s v="AD01-9362"/>
    <x v="0"/>
    <s v="Oct"/>
    <x v="1"/>
    <x v="0"/>
    <x v="0"/>
    <x v="0"/>
    <x v="1"/>
    <x v="0"/>
    <x v="103"/>
    <n v="427.57"/>
  </r>
  <r>
    <s v="AD01-9362"/>
    <x v="0"/>
    <s v="Oct"/>
    <x v="1"/>
    <x v="0"/>
    <x v="0"/>
    <x v="0"/>
    <x v="1"/>
    <x v="0"/>
    <x v="123"/>
    <n v="384.67"/>
  </r>
  <r>
    <s v="AD01-9362"/>
    <x v="0"/>
    <s v="Sep"/>
    <x v="1"/>
    <x v="0"/>
    <x v="0"/>
    <x v="0"/>
    <x v="1"/>
    <x v="0"/>
    <x v="105"/>
    <n v="431.86"/>
  </r>
  <r>
    <s v="AD01-9361"/>
    <x v="0"/>
    <s v="Sep"/>
    <x v="1"/>
    <x v="0"/>
    <x v="0"/>
    <x v="0"/>
    <x v="1"/>
    <x v="0"/>
    <x v="0"/>
    <n v="500.5"/>
  </r>
  <r>
    <s v="AD01-9361"/>
    <x v="0"/>
    <s v="Sep"/>
    <x v="1"/>
    <x v="0"/>
    <x v="0"/>
    <x v="0"/>
    <x v="1"/>
    <x v="0"/>
    <x v="28"/>
    <n v="397.53999999999996"/>
  </r>
  <r>
    <s v="AD01-9362"/>
    <x v="0"/>
    <s v="Sep"/>
    <x v="1"/>
    <x v="0"/>
    <x v="0"/>
    <x v="0"/>
    <x v="1"/>
    <x v="0"/>
    <x v="236"/>
    <n v="526.24"/>
  </r>
  <r>
    <s v="AD01-9361"/>
    <x v="0"/>
    <s v="Sep"/>
    <x v="1"/>
    <x v="0"/>
    <x v="0"/>
    <x v="0"/>
    <x v="1"/>
    <x v="0"/>
    <x v="130"/>
    <n v="526.24"/>
  </r>
  <r>
    <s v="AD01-9363"/>
    <x v="0"/>
    <s v="Sep"/>
    <x v="1"/>
    <x v="0"/>
    <x v="0"/>
    <x v="0"/>
    <x v="1"/>
    <x v="0"/>
    <x v="308"/>
    <n v="1421.42"/>
  </r>
  <r>
    <s v="AD01-9362"/>
    <x v="0"/>
    <s v="Sep"/>
    <x v="1"/>
    <x v="0"/>
    <x v="0"/>
    <x v="0"/>
    <x v="1"/>
    <x v="0"/>
    <x v="309"/>
    <n v="1468.6100000000001"/>
  </r>
  <r>
    <s v="AD01-9361"/>
    <x v="0"/>
    <s v="Sep"/>
    <x v="1"/>
    <x v="0"/>
    <x v="0"/>
    <x v="0"/>
    <x v="1"/>
    <x v="0"/>
    <x v="37"/>
    <n v="394.68"/>
  </r>
  <r>
    <s v="AD01-9361"/>
    <x v="0"/>
    <s v="Sep"/>
    <x v="1"/>
    <x v="0"/>
    <x v="0"/>
    <x v="0"/>
    <x v="1"/>
    <x v="0"/>
    <x v="114"/>
    <n v="433.28999999999996"/>
  </r>
  <r>
    <s v="AD01-9361"/>
    <x v="0"/>
    <s v="Sep"/>
    <x v="1"/>
    <x v="0"/>
    <x v="0"/>
    <x v="0"/>
    <x v="1"/>
    <x v="0"/>
    <x v="13"/>
    <n v="501.93"/>
  </r>
  <r>
    <s v="AD01-9363"/>
    <x v="0"/>
    <s v="Sep"/>
    <x v="1"/>
    <x v="0"/>
    <x v="0"/>
    <x v="0"/>
    <x v="1"/>
    <x v="0"/>
    <x v="225"/>
    <n v="390.39"/>
  </r>
  <r>
    <s v="AD01-9361"/>
    <x v="0"/>
    <s v="Sep"/>
    <x v="1"/>
    <x v="0"/>
    <x v="0"/>
    <x v="0"/>
    <x v="1"/>
    <x v="0"/>
    <x v="124"/>
    <n v="1108.25"/>
  </r>
  <r>
    <s v="AD01-9361"/>
    <x v="0"/>
    <s v="Sep"/>
    <x v="1"/>
    <x v="0"/>
    <x v="0"/>
    <x v="0"/>
    <x v="1"/>
    <x v="0"/>
    <x v="212"/>
    <n v="1155.44"/>
  </r>
  <r>
    <s v="AD01-9362"/>
    <x v="0"/>
    <s v="Sep"/>
    <x v="1"/>
    <x v="0"/>
    <x v="0"/>
    <x v="0"/>
    <x v="1"/>
    <x v="0"/>
    <x v="310"/>
    <n v="1231.23"/>
  </r>
  <r>
    <s v="AD01-9361"/>
    <x v="0"/>
    <s v="Sep"/>
    <x v="1"/>
    <x v="0"/>
    <x v="0"/>
    <x v="0"/>
    <x v="1"/>
    <x v="0"/>
    <x v="296"/>
    <n v="436.15"/>
  </r>
  <r>
    <s v="AD01-9361"/>
    <x v="0"/>
    <s v="Sep"/>
    <x v="1"/>
    <x v="0"/>
    <x v="0"/>
    <x v="0"/>
    <x v="1"/>
    <x v="0"/>
    <x v="280"/>
    <n v="496.21000000000004"/>
  </r>
  <r>
    <s v="AD01-9362"/>
    <x v="0"/>
    <s v="Sep"/>
    <x v="1"/>
    <x v="0"/>
    <x v="0"/>
    <x v="0"/>
    <x v="1"/>
    <x v="0"/>
    <x v="311"/>
    <n v="1588.73"/>
  </r>
  <r>
    <s v="AD01-9362"/>
    <x v="0"/>
    <s v="Apr"/>
    <x v="0"/>
    <x v="1"/>
    <x v="1"/>
    <x v="1"/>
    <x v="1"/>
    <x v="0"/>
    <x v="244"/>
    <n v="503.36"/>
  </r>
  <r>
    <s v="AD01-9362"/>
    <x v="0"/>
    <s v="Apr"/>
    <x v="0"/>
    <x v="1"/>
    <x v="1"/>
    <x v="1"/>
    <x v="1"/>
    <x v="0"/>
    <x v="255"/>
    <n v="494.78"/>
  </r>
  <r>
    <s v="AD01-9362"/>
    <x v="0"/>
    <s v="Apr"/>
    <x v="0"/>
    <x v="1"/>
    <x v="1"/>
    <x v="1"/>
    <x v="1"/>
    <x v="0"/>
    <x v="256"/>
    <n v="486.2"/>
  </r>
  <r>
    <s v="AD01-9364"/>
    <x v="0"/>
    <s v="Apr"/>
    <x v="0"/>
    <x v="1"/>
    <x v="1"/>
    <x v="1"/>
    <x v="1"/>
    <x v="0"/>
    <x v="262"/>
    <n v="499.07"/>
  </r>
  <r>
    <s v="AD01-9361"/>
    <x v="0"/>
    <s v="Apr"/>
    <x v="0"/>
    <x v="1"/>
    <x v="1"/>
    <x v="1"/>
    <x v="1"/>
    <x v="0"/>
    <x v="263"/>
    <n v="490.49"/>
  </r>
  <r>
    <s v="AD01-9363"/>
    <x v="0"/>
    <s v="Aug"/>
    <x v="0"/>
    <x v="1"/>
    <x v="1"/>
    <x v="1"/>
    <x v="1"/>
    <x v="2"/>
    <x v="149"/>
    <n v="408.98"/>
  </r>
  <r>
    <s v="AD01-9362"/>
    <x v="0"/>
    <s v="Aug"/>
    <x v="0"/>
    <x v="1"/>
    <x v="1"/>
    <x v="1"/>
    <x v="1"/>
    <x v="2"/>
    <x v="5"/>
    <n v="400.4"/>
  </r>
  <r>
    <s v="AD01-9361"/>
    <x v="0"/>
    <s v="Aug"/>
    <x v="0"/>
    <x v="1"/>
    <x v="1"/>
    <x v="1"/>
    <x v="1"/>
    <x v="2"/>
    <x v="160"/>
    <n v="413.27"/>
  </r>
  <r>
    <s v="AD01-9364"/>
    <x v="0"/>
    <s v="Aug"/>
    <x v="0"/>
    <x v="1"/>
    <x v="1"/>
    <x v="1"/>
    <x v="1"/>
    <x v="2"/>
    <x v="20"/>
    <n v="404.69"/>
  </r>
  <r>
    <s v="AD01-9361"/>
    <x v="0"/>
    <s v="Aug"/>
    <x v="0"/>
    <x v="1"/>
    <x v="1"/>
    <x v="1"/>
    <x v="1"/>
    <x v="2"/>
    <x v="183"/>
    <n v="396.11"/>
  </r>
  <r>
    <s v="AD01-9362"/>
    <x v="0"/>
    <s v="Dec"/>
    <x v="0"/>
    <x v="1"/>
    <x v="1"/>
    <x v="1"/>
    <x v="1"/>
    <x v="0"/>
    <x v="93"/>
    <n v="323.18"/>
  </r>
  <r>
    <s v="AD01-9361"/>
    <x v="0"/>
    <s v="Dec"/>
    <x v="0"/>
    <x v="1"/>
    <x v="1"/>
    <x v="1"/>
    <x v="0"/>
    <x v="0"/>
    <x v="77"/>
    <n v="314.60000000000002"/>
  </r>
  <r>
    <s v="AD01-9364"/>
    <x v="0"/>
    <s v="Dec"/>
    <x v="0"/>
    <x v="1"/>
    <x v="1"/>
    <x v="1"/>
    <x v="0"/>
    <x v="0"/>
    <x v="32"/>
    <n v="306.02"/>
  </r>
  <r>
    <s v="AD01-9361"/>
    <x v="0"/>
    <s v="Dec"/>
    <x v="0"/>
    <x v="1"/>
    <x v="1"/>
    <x v="1"/>
    <x v="0"/>
    <x v="0"/>
    <x v="100"/>
    <n v="318.89"/>
  </r>
  <r>
    <s v="AD01-9364"/>
    <x v="0"/>
    <s v="Dec"/>
    <x v="0"/>
    <x v="1"/>
    <x v="1"/>
    <x v="1"/>
    <x v="0"/>
    <x v="0"/>
    <x v="45"/>
    <n v="310.31"/>
  </r>
  <r>
    <s v="AD01-9361"/>
    <x v="0"/>
    <s v="Dec"/>
    <x v="0"/>
    <x v="1"/>
    <x v="1"/>
    <x v="1"/>
    <x v="0"/>
    <x v="0"/>
    <x v="21"/>
    <n v="301.73"/>
  </r>
  <r>
    <s v="AD01-9361"/>
    <x v="0"/>
    <s v="Jul"/>
    <x v="0"/>
    <x v="1"/>
    <x v="1"/>
    <x v="1"/>
    <x v="0"/>
    <x v="2"/>
    <x v="236"/>
    <n v="434.72"/>
  </r>
  <r>
    <s v="AD01-9362"/>
    <x v="0"/>
    <s v="Jul"/>
    <x v="0"/>
    <x v="1"/>
    <x v="1"/>
    <x v="1"/>
    <x v="0"/>
    <x v="2"/>
    <x v="92"/>
    <n v="426.14"/>
  </r>
  <r>
    <s v="AD01-9362"/>
    <x v="0"/>
    <s v="Jul"/>
    <x v="0"/>
    <x v="1"/>
    <x v="1"/>
    <x v="1"/>
    <x v="0"/>
    <x v="2"/>
    <x v="76"/>
    <n v="417.56"/>
  </r>
  <r>
    <s v="AD01-9364"/>
    <x v="0"/>
    <s v="Jul"/>
    <x v="0"/>
    <x v="1"/>
    <x v="1"/>
    <x v="1"/>
    <x v="0"/>
    <x v="2"/>
    <x v="312"/>
    <n v="430.43"/>
  </r>
  <r>
    <s v="AD01-9362"/>
    <x v="0"/>
    <s v="Jul"/>
    <x v="0"/>
    <x v="1"/>
    <x v="1"/>
    <x v="1"/>
    <x v="0"/>
    <x v="2"/>
    <x v="85"/>
    <n v="421.85"/>
  </r>
  <r>
    <s v="AD01-9362"/>
    <x v="0"/>
    <s v="Jun"/>
    <x v="0"/>
    <x v="1"/>
    <x v="1"/>
    <x v="1"/>
    <x v="0"/>
    <x v="0"/>
    <x v="297"/>
    <n v="460.46000000000004"/>
  </r>
  <r>
    <s v="AD01-9361"/>
    <x v="0"/>
    <s v="Jun"/>
    <x v="0"/>
    <x v="1"/>
    <x v="1"/>
    <x v="1"/>
    <x v="0"/>
    <x v="2"/>
    <x v="274"/>
    <n v="451.88"/>
  </r>
  <r>
    <s v="AD01-9364"/>
    <x v="0"/>
    <s v="Jun"/>
    <x v="0"/>
    <x v="1"/>
    <x v="1"/>
    <x v="1"/>
    <x v="0"/>
    <x v="2"/>
    <x v="243"/>
    <n v="443.3"/>
  </r>
  <r>
    <s v="AD01-9361"/>
    <x v="0"/>
    <s v="Jun"/>
    <x v="0"/>
    <x v="1"/>
    <x v="1"/>
    <x v="1"/>
    <x v="0"/>
    <x v="2"/>
    <x v="313"/>
    <n v="456.16999999999996"/>
  </r>
  <r>
    <s v="AD01-9362"/>
    <x v="0"/>
    <s v="Jun"/>
    <x v="0"/>
    <x v="1"/>
    <x v="1"/>
    <x v="1"/>
    <x v="0"/>
    <x v="2"/>
    <x v="314"/>
    <n v="447.59000000000003"/>
  </r>
  <r>
    <s v="AD01-9362"/>
    <x v="0"/>
    <s v="Jun"/>
    <x v="0"/>
    <x v="1"/>
    <x v="1"/>
    <x v="1"/>
    <x v="0"/>
    <x v="2"/>
    <x v="315"/>
    <n v="439.01"/>
  </r>
  <r>
    <s v="AD01-9361"/>
    <x v="0"/>
    <s v="May"/>
    <x v="0"/>
    <x v="1"/>
    <x v="1"/>
    <x v="1"/>
    <x v="0"/>
    <x v="0"/>
    <x v="249"/>
    <n v="477.62"/>
  </r>
  <r>
    <s v="AD01-9362"/>
    <x v="0"/>
    <s v="May"/>
    <x v="0"/>
    <x v="1"/>
    <x v="1"/>
    <x v="1"/>
    <x v="0"/>
    <x v="0"/>
    <x v="234"/>
    <n v="469.03999999999996"/>
  </r>
  <r>
    <s v="AD01-9364"/>
    <x v="0"/>
    <s v="May"/>
    <x v="0"/>
    <x v="1"/>
    <x v="1"/>
    <x v="1"/>
    <x v="0"/>
    <x v="0"/>
    <x v="316"/>
    <n v="481.90999999999997"/>
  </r>
  <r>
    <s v="AD01-9362"/>
    <x v="0"/>
    <s v="May"/>
    <x v="0"/>
    <x v="1"/>
    <x v="1"/>
    <x v="1"/>
    <x v="0"/>
    <x v="0"/>
    <x v="317"/>
    <n v="473.33"/>
  </r>
  <r>
    <s v="AD01-9363"/>
    <x v="0"/>
    <s v="May"/>
    <x v="0"/>
    <x v="1"/>
    <x v="1"/>
    <x v="1"/>
    <x v="0"/>
    <x v="0"/>
    <x v="318"/>
    <n v="464.75"/>
  </r>
  <r>
    <s v="AD01-9361"/>
    <x v="0"/>
    <s v="Nov"/>
    <x v="0"/>
    <x v="1"/>
    <x v="1"/>
    <x v="1"/>
    <x v="0"/>
    <x v="0"/>
    <x v="4"/>
    <n v="340.34000000000003"/>
  </r>
  <r>
    <s v="AD01-9361"/>
    <x v="0"/>
    <s v="Nov"/>
    <x v="0"/>
    <x v="1"/>
    <x v="1"/>
    <x v="1"/>
    <x v="0"/>
    <x v="0"/>
    <x v="169"/>
    <n v="331.76"/>
  </r>
  <r>
    <s v="AD01-9365"/>
    <x v="0"/>
    <s v="Nov"/>
    <x v="0"/>
    <x v="1"/>
    <x v="1"/>
    <x v="1"/>
    <x v="0"/>
    <x v="0"/>
    <x v="69"/>
    <n v="344.63"/>
  </r>
  <r>
    <s v="AD01-9361"/>
    <x v="0"/>
    <s v="Nov"/>
    <x v="0"/>
    <x v="1"/>
    <x v="1"/>
    <x v="1"/>
    <x v="0"/>
    <x v="0"/>
    <x v="19"/>
    <n v="336.05"/>
  </r>
  <r>
    <s v="AD01-9362"/>
    <x v="0"/>
    <s v="Nov"/>
    <x v="0"/>
    <x v="1"/>
    <x v="1"/>
    <x v="1"/>
    <x v="0"/>
    <x v="0"/>
    <x v="182"/>
    <n v="327.47000000000003"/>
  </r>
  <r>
    <s v="AD01-9362"/>
    <x v="0"/>
    <s v="Oct"/>
    <x v="0"/>
    <x v="1"/>
    <x v="1"/>
    <x v="1"/>
    <x v="0"/>
    <x v="2"/>
    <x v="218"/>
    <n v="366.08"/>
  </r>
  <r>
    <s v="AD01-9364"/>
    <x v="0"/>
    <s v="Oct"/>
    <x v="0"/>
    <x v="1"/>
    <x v="1"/>
    <x v="1"/>
    <x v="0"/>
    <x v="2"/>
    <x v="91"/>
    <n v="357.5"/>
  </r>
  <r>
    <s v="AD01-9361"/>
    <x v="0"/>
    <s v="Oct"/>
    <x v="0"/>
    <x v="1"/>
    <x v="1"/>
    <x v="1"/>
    <x v="0"/>
    <x v="0"/>
    <x v="75"/>
    <n v="348.92"/>
  </r>
  <r>
    <s v="AD01-9362"/>
    <x v="0"/>
    <s v="Oct"/>
    <x v="0"/>
    <x v="1"/>
    <x v="1"/>
    <x v="1"/>
    <x v="0"/>
    <x v="2"/>
    <x v="99"/>
    <n v="361.78999999999996"/>
  </r>
  <r>
    <s v="AD01-9361"/>
    <x v="0"/>
    <s v="Oct"/>
    <x v="0"/>
    <x v="1"/>
    <x v="1"/>
    <x v="1"/>
    <x v="0"/>
    <x v="2"/>
    <x v="84"/>
    <n v="353.21"/>
  </r>
  <r>
    <s v="AD01-9362"/>
    <x v="0"/>
    <s v="Sep"/>
    <x v="0"/>
    <x v="1"/>
    <x v="1"/>
    <x v="1"/>
    <x v="0"/>
    <x v="2"/>
    <x v="130"/>
    <n v="391.82"/>
  </r>
  <r>
    <s v="AD01-9361"/>
    <x v="0"/>
    <s v="Sep"/>
    <x v="0"/>
    <x v="1"/>
    <x v="1"/>
    <x v="1"/>
    <x v="0"/>
    <x v="2"/>
    <x v="107"/>
    <n v="383.24"/>
  </r>
  <r>
    <s v="AD01-9364"/>
    <x v="0"/>
    <s v="Sep"/>
    <x v="0"/>
    <x v="1"/>
    <x v="1"/>
    <x v="1"/>
    <x v="0"/>
    <x v="2"/>
    <x v="33"/>
    <n v="374.65999999999997"/>
  </r>
  <r>
    <s v="AD01-9362"/>
    <x v="0"/>
    <s v="Sep"/>
    <x v="0"/>
    <x v="1"/>
    <x v="1"/>
    <x v="1"/>
    <x v="0"/>
    <x v="2"/>
    <x v="140"/>
    <n v="387.53"/>
  </r>
  <r>
    <s v="AD01-9364"/>
    <x v="0"/>
    <s v="Sep"/>
    <x v="0"/>
    <x v="1"/>
    <x v="1"/>
    <x v="1"/>
    <x v="0"/>
    <x v="2"/>
    <x v="119"/>
    <n v="378.95"/>
  </r>
  <r>
    <s v="AD01-9361"/>
    <x v="0"/>
    <s v="Sep"/>
    <x v="0"/>
    <x v="1"/>
    <x v="1"/>
    <x v="1"/>
    <x v="0"/>
    <x v="2"/>
    <x v="46"/>
    <n v="370.37"/>
  </r>
  <r>
    <s v="AD01-9364"/>
    <x v="0"/>
    <s v="Apr"/>
    <x v="1"/>
    <x v="1"/>
    <x v="1"/>
    <x v="1"/>
    <x v="0"/>
    <x v="2"/>
    <x v="319"/>
    <n v="225.94"/>
  </r>
  <r>
    <s v="AD01-9361"/>
    <x v="0"/>
    <s v="Apr"/>
    <x v="1"/>
    <x v="1"/>
    <x v="1"/>
    <x v="1"/>
    <x v="0"/>
    <x v="2"/>
    <x v="168"/>
    <n v="294.58"/>
  </r>
  <r>
    <s v="AD01-9362"/>
    <x v="0"/>
    <s v="Apr"/>
    <x v="1"/>
    <x v="1"/>
    <x v="1"/>
    <x v="1"/>
    <x v="0"/>
    <x v="2"/>
    <x v="290"/>
    <n v="191.62"/>
  </r>
  <r>
    <s v="AD01-9364"/>
    <x v="0"/>
    <s v="Apr"/>
    <x v="1"/>
    <x v="1"/>
    <x v="1"/>
    <x v="1"/>
    <x v="0"/>
    <x v="2"/>
    <x v="320"/>
    <n v="228.8"/>
  </r>
  <r>
    <s v="AD01-9364"/>
    <x v="0"/>
    <s v="Apr"/>
    <x v="1"/>
    <x v="1"/>
    <x v="1"/>
    <x v="1"/>
    <x v="0"/>
    <x v="2"/>
    <x v="6"/>
    <n v="297.44"/>
  </r>
  <r>
    <s v="AD01-9364"/>
    <x v="0"/>
    <s v="Apr"/>
    <x v="1"/>
    <x v="1"/>
    <x v="1"/>
    <x v="1"/>
    <x v="0"/>
    <x v="2"/>
    <x v="291"/>
    <n v="194.48"/>
  </r>
  <r>
    <s v="AD01-9361"/>
    <x v="0"/>
    <s v="Apr"/>
    <x v="1"/>
    <x v="1"/>
    <x v="1"/>
    <x v="1"/>
    <x v="0"/>
    <x v="2"/>
    <x v="321"/>
    <n v="1161.1599999999999"/>
  </r>
  <r>
    <s v="AD01-9362"/>
    <x v="0"/>
    <s v="Apr"/>
    <x v="1"/>
    <x v="1"/>
    <x v="1"/>
    <x v="1"/>
    <x v="0"/>
    <x v="2"/>
    <x v="322"/>
    <n v="1285.57"/>
  </r>
  <r>
    <s v="AD01-9362"/>
    <x v="0"/>
    <s v="Apr"/>
    <x v="1"/>
    <x v="1"/>
    <x v="1"/>
    <x v="1"/>
    <x v="0"/>
    <x v="2"/>
    <x v="323"/>
    <n v="526.24"/>
  </r>
  <r>
    <s v="AD01-9362"/>
    <x v="0"/>
    <s v="Apr"/>
    <x v="1"/>
    <x v="1"/>
    <x v="1"/>
    <x v="1"/>
    <x v="0"/>
    <x v="2"/>
    <x v="121"/>
    <n v="526.24"/>
  </r>
  <r>
    <s v="AD01-9361"/>
    <x v="0"/>
    <s v="Apr"/>
    <x v="1"/>
    <x v="1"/>
    <x v="1"/>
    <x v="1"/>
    <x v="0"/>
    <x v="2"/>
    <x v="293"/>
    <n v="193.05"/>
  </r>
  <r>
    <s v="AD01-9364"/>
    <x v="0"/>
    <s v="Apr"/>
    <x v="1"/>
    <x v="1"/>
    <x v="1"/>
    <x v="1"/>
    <x v="0"/>
    <x v="2"/>
    <x v="324"/>
    <n v="233.09"/>
  </r>
  <r>
    <s v="AD01-9362"/>
    <x v="0"/>
    <s v="Apr"/>
    <x v="1"/>
    <x v="1"/>
    <x v="1"/>
    <x v="1"/>
    <x v="0"/>
    <x v="2"/>
    <x v="184"/>
    <n v="293.14999999999998"/>
  </r>
  <r>
    <s v="AD01-9364"/>
    <x v="0"/>
    <s v="Apr"/>
    <x v="1"/>
    <x v="1"/>
    <x v="1"/>
    <x v="1"/>
    <x v="0"/>
    <x v="2"/>
    <x v="325"/>
    <n v="190.19"/>
  </r>
  <r>
    <s v="AD01-9362"/>
    <x v="0"/>
    <s v="Apr"/>
    <x v="1"/>
    <x v="1"/>
    <x v="1"/>
    <x v="1"/>
    <x v="0"/>
    <x v="2"/>
    <x v="326"/>
    <n v="1174.03"/>
  </r>
  <r>
    <s v="AD01-9362"/>
    <x v="0"/>
    <s v="Apr"/>
    <x v="1"/>
    <x v="1"/>
    <x v="1"/>
    <x v="1"/>
    <x v="0"/>
    <x v="2"/>
    <x v="278"/>
    <n v="1221.22"/>
  </r>
  <r>
    <s v="AD01-9364"/>
    <x v="0"/>
    <s v="Apr"/>
    <x v="1"/>
    <x v="1"/>
    <x v="1"/>
    <x v="1"/>
    <x v="0"/>
    <x v="2"/>
    <x v="242"/>
    <n v="187.32999999999998"/>
  </r>
  <r>
    <s v="AD01-9361"/>
    <x v="0"/>
    <s v="Aug"/>
    <x v="1"/>
    <x v="1"/>
    <x v="1"/>
    <x v="1"/>
    <x v="0"/>
    <x v="2"/>
    <x v="254"/>
    <n v="200.2"/>
  </r>
  <r>
    <s v="AD01-9361"/>
    <x v="0"/>
    <s v="Aug"/>
    <x v="1"/>
    <x v="1"/>
    <x v="1"/>
    <x v="1"/>
    <x v="0"/>
    <x v="2"/>
    <x v="31"/>
    <n v="268.84000000000003"/>
  </r>
  <r>
    <s v="AD01-9364"/>
    <x v="0"/>
    <s v="Aug"/>
    <x v="1"/>
    <x v="1"/>
    <x v="1"/>
    <x v="1"/>
    <x v="0"/>
    <x v="2"/>
    <x v="148"/>
    <n v="509.08"/>
  </r>
  <r>
    <s v="AD01-9361"/>
    <x v="0"/>
    <s v="Aug"/>
    <x v="1"/>
    <x v="1"/>
    <x v="1"/>
    <x v="1"/>
    <x v="0"/>
    <x v="2"/>
    <x v="219"/>
    <n v="263.12"/>
  </r>
  <r>
    <s v="AD01-9362"/>
    <x v="0"/>
    <s v="Aug"/>
    <x v="1"/>
    <x v="1"/>
    <x v="1"/>
    <x v="1"/>
    <x v="0"/>
    <x v="2"/>
    <x v="272"/>
    <n v="511.94"/>
  </r>
  <r>
    <s v="AD01-9365"/>
    <x v="0"/>
    <s v="Aug"/>
    <x v="1"/>
    <x v="1"/>
    <x v="1"/>
    <x v="1"/>
    <x v="0"/>
    <x v="2"/>
    <x v="327"/>
    <n v="1166.8800000000001"/>
  </r>
  <r>
    <s v="AD01-9364"/>
    <x v="0"/>
    <s v="Aug"/>
    <x v="1"/>
    <x v="1"/>
    <x v="1"/>
    <x v="1"/>
    <x v="0"/>
    <x v="2"/>
    <x v="328"/>
    <n v="1214.07"/>
  </r>
  <r>
    <s v="AD01-9361"/>
    <x v="0"/>
    <s v="Aug"/>
    <x v="1"/>
    <x v="1"/>
    <x v="1"/>
    <x v="1"/>
    <x v="0"/>
    <x v="2"/>
    <x v="329"/>
    <n v="1289.8600000000001"/>
  </r>
  <r>
    <s v="AD01-9361"/>
    <x v="0"/>
    <s v="Aug"/>
    <x v="1"/>
    <x v="1"/>
    <x v="1"/>
    <x v="1"/>
    <x v="0"/>
    <x v="2"/>
    <x v="264"/>
    <n v="526.24"/>
  </r>
  <r>
    <s v="AD01-9365"/>
    <x v="0"/>
    <s v="Aug"/>
    <x v="1"/>
    <x v="1"/>
    <x v="1"/>
    <x v="1"/>
    <x v="0"/>
    <x v="2"/>
    <x v="157"/>
    <n v="510.51"/>
  </r>
  <r>
    <s v="AD01-9362"/>
    <x v="0"/>
    <s v="Aug"/>
    <x v="1"/>
    <x v="1"/>
    <x v="1"/>
    <x v="1"/>
    <x v="0"/>
    <x v="2"/>
    <x v="330"/>
    <n v="198.76999999999998"/>
  </r>
  <r>
    <s v="AD01-9363"/>
    <x v="0"/>
    <s v="Aug"/>
    <x v="1"/>
    <x v="1"/>
    <x v="1"/>
    <x v="1"/>
    <x v="0"/>
    <x v="2"/>
    <x v="47"/>
    <n v="267.40999999999997"/>
  </r>
  <r>
    <s v="AD01-9364"/>
    <x v="0"/>
    <s v="Aug"/>
    <x v="1"/>
    <x v="1"/>
    <x v="1"/>
    <x v="1"/>
    <x v="0"/>
    <x v="2"/>
    <x v="331"/>
    <n v="1179.75"/>
  </r>
  <r>
    <s v="AD01-9362"/>
    <x v="0"/>
    <s v="Aug"/>
    <x v="1"/>
    <x v="1"/>
    <x v="1"/>
    <x v="1"/>
    <x v="0"/>
    <x v="2"/>
    <x v="300"/>
    <n v="1226.94"/>
  </r>
  <r>
    <s v="AD01-9361"/>
    <x v="0"/>
    <s v="Aug"/>
    <x v="1"/>
    <x v="1"/>
    <x v="1"/>
    <x v="1"/>
    <x v="0"/>
    <x v="2"/>
    <x v="284"/>
    <n v="513.37"/>
  </r>
  <r>
    <s v="AD01-9365"/>
    <x v="0"/>
    <s v="Dec"/>
    <x v="1"/>
    <x v="1"/>
    <x v="1"/>
    <x v="1"/>
    <x v="0"/>
    <x v="2"/>
    <x v="147"/>
    <n v="517.66"/>
  </r>
  <r>
    <s v="AD01-9364"/>
    <x v="0"/>
    <s v="Dec"/>
    <x v="1"/>
    <x v="1"/>
    <x v="1"/>
    <x v="1"/>
    <x v="0"/>
    <x v="2"/>
    <x v="57"/>
    <n v="234.51999999999998"/>
  </r>
  <r>
    <s v="AD01-9362"/>
    <x v="0"/>
    <s v="Dec"/>
    <x v="1"/>
    <x v="1"/>
    <x v="1"/>
    <x v="1"/>
    <x v="0"/>
    <x v="2"/>
    <x v="164"/>
    <n v="483.34000000000003"/>
  </r>
  <r>
    <s v="AD01-9363"/>
    <x v="0"/>
    <s v="Dec"/>
    <x v="1"/>
    <x v="1"/>
    <x v="1"/>
    <x v="1"/>
    <x v="0"/>
    <x v="2"/>
    <x v="285"/>
    <n v="520.52"/>
  </r>
  <r>
    <s v="AD01-9361"/>
    <x v="0"/>
    <s v="Dec"/>
    <x v="1"/>
    <x v="1"/>
    <x v="1"/>
    <x v="1"/>
    <x v="0"/>
    <x v="2"/>
    <x v="58"/>
    <n v="237.38"/>
  </r>
  <r>
    <s v="AD01-9361"/>
    <x v="0"/>
    <s v="Dec"/>
    <x v="1"/>
    <x v="1"/>
    <x v="1"/>
    <x v="1"/>
    <x v="0"/>
    <x v="2"/>
    <x v="332"/>
    <n v="1171.17"/>
  </r>
  <r>
    <s v="AD01-9361"/>
    <x v="0"/>
    <s v="Dec"/>
    <x v="1"/>
    <x v="1"/>
    <x v="1"/>
    <x v="1"/>
    <x v="0"/>
    <x v="2"/>
    <x v="333"/>
    <n v="1219.79"/>
  </r>
  <r>
    <s v="AD01-9363"/>
    <x v="0"/>
    <s v="Dec"/>
    <x v="1"/>
    <x v="1"/>
    <x v="1"/>
    <x v="1"/>
    <x v="0"/>
    <x v="2"/>
    <x v="334"/>
    <n v="1295.58"/>
  </r>
  <r>
    <s v="AD01-9363"/>
    <x v="0"/>
    <s v="Dec"/>
    <x v="1"/>
    <x v="1"/>
    <x v="1"/>
    <x v="1"/>
    <x v="0"/>
    <x v="2"/>
    <x v="288"/>
    <n v="526.24"/>
  </r>
  <r>
    <s v="AD01-9361"/>
    <x v="0"/>
    <s v="Dec"/>
    <x v="1"/>
    <x v="1"/>
    <x v="1"/>
    <x v="1"/>
    <x v="0"/>
    <x v="2"/>
    <x v="335"/>
    <n v="526.24"/>
  </r>
  <r>
    <s v="AD01-9361"/>
    <x v="0"/>
    <s v="Dec"/>
    <x v="1"/>
    <x v="1"/>
    <x v="1"/>
    <x v="1"/>
    <x v="0"/>
    <x v="2"/>
    <x v="15"/>
    <n v="484.77"/>
  </r>
  <r>
    <s v="AD01-9364"/>
    <x v="0"/>
    <s v="Dec"/>
    <x v="1"/>
    <x v="1"/>
    <x v="1"/>
    <x v="1"/>
    <x v="0"/>
    <x v="2"/>
    <x v="324"/>
    <n v="233.09"/>
  </r>
  <r>
    <s v="AD01-9363"/>
    <x v="0"/>
    <s v="Dec"/>
    <x v="1"/>
    <x v="1"/>
    <x v="1"/>
    <x v="1"/>
    <x v="0"/>
    <x v="2"/>
    <x v="316"/>
    <n v="481.90999999999997"/>
  </r>
  <r>
    <s v="AD01-9362"/>
    <x v="0"/>
    <s v="Dec"/>
    <x v="1"/>
    <x v="1"/>
    <x v="1"/>
    <x v="1"/>
    <x v="0"/>
    <x v="2"/>
    <x v="336"/>
    <n v="1184.04"/>
  </r>
  <r>
    <s v="AD01-9362"/>
    <x v="0"/>
    <s v="Dec"/>
    <x v="1"/>
    <x v="1"/>
    <x v="1"/>
    <x v="1"/>
    <x v="0"/>
    <x v="2"/>
    <x v="310"/>
    <n v="1231.23"/>
  </r>
  <r>
    <s v="AD01-9365"/>
    <x v="0"/>
    <s v="Dec"/>
    <x v="1"/>
    <x v="1"/>
    <x v="1"/>
    <x v="1"/>
    <x v="0"/>
    <x v="2"/>
    <x v="253"/>
    <n v="479.05"/>
  </r>
  <r>
    <s v="AD01-9361"/>
    <x v="0"/>
    <s v="Feb"/>
    <x v="1"/>
    <x v="1"/>
    <x v="1"/>
    <x v="1"/>
    <x v="0"/>
    <x v="2"/>
    <x v="190"/>
    <n v="243.1"/>
  </r>
  <r>
    <s v="AD01-9364"/>
    <x v="0"/>
    <s v="Feb"/>
    <x v="1"/>
    <x v="1"/>
    <x v="1"/>
    <x v="1"/>
    <x v="0"/>
    <x v="2"/>
    <x v="54"/>
    <n v="311.74"/>
  </r>
  <r>
    <s v="AD01-9362"/>
    <x v="0"/>
    <s v="Feb"/>
    <x v="1"/>
    <x v="1"/>
    <x v="1"/>
    <x v="1"/>
    <x v="0"/>
    <x v="2"/>
    <x v="271"/>
    <n v="208.78"/>
  </r>
  <r>
    <s v="AD01-9364"/>
    <x v="0"/>
    <s v="Feb"/>
    <x v="1"/>
    <x v="1"/>
    <x v="1"/>
    <x v="1"/>
    <x v="0"/>
    <x v="2"/>
    <x v="191"/>
    <n v="245.95999999999998"/>
  </r>
  <r>
    <s v="AD01-9363"/>
    <x v="0"/>
    <s v="Feb"/>
    <x v="1"/>
    <x v="1"/>
    <x v="1"/>
    <x v="1"/>
    <x v="0"/>
    <x v="2"/>
    <x v="77"/>
    <n v="314.60000000000002"/>
  </r>
  <r>
    <s v="AD01-9361"/>
    <x v="0"/>
    <s v="Feb"/>
    <x v="1"/>
    <x v="1"/>
    <x v="1"/>
    <x v="1"/>
    <x v="0"/>
    <x v="2"/>
    <x v="257"/>
    <n v="203.06"/>
  </r>
  <r>
    <s v="AD01-9361"/>
    <x v="0"/>
    <s v="Feb"/>
    <x v="1"/>
    <x v="1"/>
    <x v="1"/>
    <x v="1"/>
    <x v="0"/>
    <x v="2"/>
    <x v="337"/>
    <n v="1206.92"/>
  </r>
  <r>
    <s v="AD01-9361"/>
    <x v="0"/>
    <s v="Feb"/>
    <x v="1"/>
    <x v="1"/>
    <x v="1"/>
    <x v="1"/>
    <x v="0"/>
    <x v="2"/>
    <x v="338"/>
    <n v="1282.71"/>
  </r>
  <r>
    <s v="AD01-9361"/>
    <x v="0"/>
    <s v="Feb"/>
    <x v="1"/>
    <x v="1"/>
    <x v="1"/>
    <x v="1"/>
    <x v="0"/>
    <x v="2"/>
    <x v="339"/>
    <n v="526.24"/>
  </r>
  <r>
    <s v="AD01-9362"/>
    <x v="0"/>
    <s v="Feb"/>
    <x v="1"/>
    <x v="1"/>
    <x v="1"/>
    <x v="1"/>
    <x v="0"/>
    <x v="2"/>
    <x v="143"/>
    <n v="526.24"/>
  </r>
  <r>
    <s v="AD01-9361"/>
    <x v="0"/>
    <s v="Feb"/>
    <x v="1"/>
    <x v="1"/>
    <x v="1"/>
    <x v="1"/>
    <x v="0"/>
    <x v="2"/>
    <x v="200"/>
    <n v="241.67000000000002"/>
  </r>
  <r>
    <s v="AD01-9362"/>
    <x v="0"/>
    <s v="Feb"/>
    <x v="1"/>
    <x v="1"/>
    <x v="1"/>
    <x v="1"/>
    <x v="0"/>
    <x v="2"/>
    <x v="45"/>
    <n v="310.31"/>
  </r>
  <r>
    <s v="AD01-9364"/>
    <x v="0"/>
    <s v="Feb"/>
    <x v="1"/>
    <x v="1"/>
    <x v="1"/>
    <x v="1"/>
    <x v="0"/>
    <x v="2"/>
    <x v="340"/>
    <n v="207.35"/>
  </r>
  <r>
    <s v="AD01-9362"/>
    <x v="0"/>
    <s v="Feb"/>
    <x v="1"/>
    <x v="1"/>
    <x v="1"/>
    <x v="1"/>
    <x v="0"/>
    <x v="2"/>
    <x v="332"/>
    <n v="1171.17"/>
  </r>
  <r>
    <s v="AD01-9361"/>
    <x v="0"/>
    <s v="Feb"/>
    <x v="1"/>
    <x v="1"/>
    <x v="1"/>
    <x v="1"/>
    <x v="0"/>
    <x v="2"/>
    <x v="269"/>
    <n v="204.49"/>
  </r>
  <r>
    <s v="AD01-9365"/>
    <x v="0"/>
    <s v="Jan"/>
    <x v="1"/>
    <x v="1"/>
    <x v="1"/>
    <x v="1"/>
    <x v="0"/>
    <x v="2"/>
    <x v="203"/>
    <n v="251.68"/>
  </r>
  <r>
    <s v="AD01-9364"/>
    <x v="0"/>
    <s v="Jan"/>
    <x v="1"/>
    <x v="1"/>
    <x v="1"/>
    <x v="1"/>
    <x v="0"/>
    <x v="2"/>
    <x v="53"/>
    <n v="320.32"/>
  </r>
  <r>
    <s v="AD01-9362"/>
    <x v="0"/>
    <s v="Jan"/>
    <x v="1"/>
    <x v="1"/>
    <x v="1"/>
    <x v="1"/>
    <x v="0"/>
    <x v="2"/>
    <x v="204"/>
    <n v="254.54"/>
  </r>
  <r>
    <s v="AD01-9361"/>
    <x v="0"/>
    <s v="Jan"/>
    <x v="1"/>
    <x v="1"/>
    <x v="1"/>
    <x v="1"/>
    <x v="0"/>
    <x v="2"/>
    <x v="273"/>
    <n v="211.64"/>
  </r>
  <r>
    <s v="AD01-9362"/>
    <x v="0"/>
    <s v="Jan"/>
    <x v="1"/>
    <x v="1"/>
    <x v="1"/>
    <x v="1"/>
    <x v="0"/>
    <x v="2"/>
    <x v="67"/>
    <n v="1158.3"/>
  </r>
  <r>
    <s v="AD01-9364"/>
    <x v="0"/>
    <s v="Jan"/>
    <x v="1"/>
    <x v="1"/>
    <x v="1"/>
    <x v="1"/>
    <x v="0"/>
    <x v="2"/>
    <x v="341"/>
    <n v="1205.49"/>
  </r>
  <r>
    <s v="AD01-9364"/>
    <x v="0"/>
    <s v="Jan"/>
    <x v="1"/>
    <x v="1"/>
    <x v="1"/>
    <x v="1"/>
    <x v="0"/>
    <x v="2"/>
    <x v="342"/>
    <n v="1281.28"/>
  </r>
  <r>
    <s v="AD01-9361"/>
    <x v="0"/>
    <s v="Jan"/>
    <x v="1"/>
    <x v="1"/>
    <x v="0"/>
    <x v="1"/>
    <x v="0"/>
    <x v="0"/>
    <x v="343"/>
    <n v="526.24"/>
  </r>
  <r>
    <s v="AD01-9364"/>
    <x v="0"/>
    <s v="Jan"/>
    <x v="1"/>
    <x v="1"/>
    <x v="1"/>
    <x v="1"/>
    <x v="0"/>
    <x v="2"/>
    <x v="328"/>
    <n v="526.24"/>
  </r>
  <r>
    <s v="AD01-9361"/>
    <x v="0"/>
    <s v="Jan"/>
    <x v="1"/>
    <x v="1"/>
    <x v="1"/>
    <x v="1"/>
    <x v="0"/>
    <x v="2"/>
    <x v="142"/>
    <n v="526.24"/>
  </r>
  <r>
    <s v="AD01-9362"/>
    <x v="0"/>
    <s v="Jan"/>
    <x v="1"/>
    <x v="1"/>
    <x v="1"/>
    <x v="1"/>
    <x v="0"/>
    <x v="2"/>
    <x v="277"/>
    <n v="210.21"/>
  </r>
  <r>
    <s v="AD01-9361"/>
    <x v="0"/>
    <s v="Jan"/>
    <x v="1"/>
    <x v="1"/>
    <x v="1"/>
    <x v="1"/>
    <x v="0"/>
    <x v="2"/>
    <x v="213"/>
    <n v="250.25"/>
  </r>
  <r>
    <s v="AD01-9363"/>
    <x v="0"/>
    <s v="Jan"/>
    <x v="1"/>
    <x v="1"/>
    <x v="1"/>
    <x v="1"/>
    <x v="0"/>
    <x v="2"/>
    <x v="100"/>
    <n v="318.89"/>
  </r>
  <r>
    <s v="AD01-9362"/>
    <x v="0"/>
    <s v="Jan"/>
    <x v="1"/>
    <x v="1"/>
    <x v="1"/>
    <x v="1"/>
    <x v="0"/>
    <x v="2"/>
    <x v="344"/>
    <n v="215.93"/>
  </r>
  <r>
    <s v="AD01-9363"/>
    <x v="0"/>
    <s v="Jan"/>
    <x v="1"/>
    <x v="1"/>
    <x v="1"/>
    <x v="1"/>
    <x v="0"/>
    <x v="2"/>
    <x v="323"/>
    <n v="1218.3600000000001"/>
  </r>
  <r>
    <s v="AD01-9365"/>
    <x v="0"/>
    <s v="Jan"/>
    <x v="1"/>
    <x v="1"/>
    <x v="1"/>
    <x v="1"/>
    <x v="0"/>
    <x v="2"/>
    <x v="345"/>
    <n v="213.07"/>
  </r>
  <r>
    <s v="AD01-9362"/>
    <x v="0"/>
    <s v="Jul"/>
    <x v="1"/>
    <x v="1"/>
    <x v="1"/>
    <x v="1"/>
    <x v="0"/>
    <x v="2"/>
    <x v="271"/>
    <n v="208.78"/>
  </r>
  <r>
    <s v="AD01-9361"/>
    <x v="0"/>
    <s v="Jul"/>
    <x v="1"/>
    <x v="1"/>
    <x v="1"/>
    <x v="1"/>
    <x v="0"/>
    <x v="2"/>
    <x v="147"/>
    <n v="517.66"/>
  </r>
  <r>
    <s v="AD01-9362"/>
    <x v="0"/>
    <s v="Jul"/>
    <x v="1"/>
    <x v="1"/>
    <x v="1"/>
    <x v="1"/>
    <x v="0"/>
    <x v="2"/>
    <x v="257"/>
    <n v="203.06"/>
  </r>
  <r>
    <s v="AD01-9362"/>
    <x v="0"/>
    <s v="Jul"/>
    <x v="1"/>
    <x v="1"/>
    <x v="1"/>
    <x v="1"/>
    <x v="0"/>
    <x v="2"/>
    <x v="34"/>
    <n v="271.7"/>
  </r>
  <r>
    <s v="AD01-9361"/>
    <x v="0"/>
    <s v="Jul"/>
    <x v="1"/>
    <x v="1"/>
    <x v="1"/>
    <x v="1"/>
    <x v="0"/>
    <x v="2"/>
    <x v="285"/>
    <n v="520.52"/>
  </r>
  <r>
    <s v="AD01-9361"/>
    <x v="0"/>
    <s v="Jul"/>
    <x v="1"/>
    <x v="1"/>
    <x v="1"/>
    <x v="1"/>
    <x v="0"/>
    <x v="2"/>
    <x v="346"/>
    <n v="1165.45"/>
  </r>
  <r>
    <s v="AD01-9364"/>
    <x v="0"/>
    <s v="Jul"/>
    <x v="1"/>
    <x v="1"/>
    <x v="1"/>
    <x v="1"/>
    <x v="0"/>
    <x v="2"/>
    <x v="347"/>
    <n v="1212.6399999999999"/>
  </r>
  <r>
    <s v="AD01-9361"/>
    <x v="0"/>
    <s v="Jul"/>
    <x v="1"/>
    <x v="1"/>
    <x v="1"/>
    <x v="1"/>
    <x v="0"/>
    <x v="2"/>
    <x v="348"/>
    <n v="1288.43"/>
  </r>
  <r>
    <s v="AD01-9361"/>
    <x v="0"/>
    <s v="Jul"/>
    <x v="1"/>
    <x v="1"/>
    <x v="1"/>
    <x v="1"/>
    <x v="0"/>
    <x v="2"/>
    <x v="278"/>
    <n v="526.24"/>
  </r>
  <r>
    <s v="AD01-9362"/>
    <x v="0"/>
    <s v="Jul"/>
    <x v="1"/>
    <x v="1"/>
    <x v="1"/>
    <x v="1"/>
    <x v="0"/>
    <x v="2"/>
    <x v="349"/>
    <n v="526.24"/>
  </r>
  <r>
    <s v="AD01-9361"/>
    <x v="0"/>
    <s v="Jul"/>
    <x v="1"/>
    <x v="1"/>
    <x v="1"/>
    <x v="1"/>
    <x v="0"/>
    <x v="2"/>
    <x v="156"/>
    <n v="519.09"/>
  </r>
  <r>
    <s v="AD01-9361"/>
    <x v="0"/>
    <s v="Jul"/>
    <x v="1"/>
    <x v="1"/>
    <x v="1"/>
    <x v="1"/>
    <x v="0"/>
    <x v="2"/>
    <x v="340"/>
    <n v="207.35"/>
  </r>
  <r>
    <s v="AD01-9361"/>
    <x v="0"/>
    <s v="Jul"/>
    <x v="1"/>
    <x v="1"/>
    <x v="1"/>
    <x v="1"/>
    <x v="0"/>
    <x v="2"/>
    <x v="68"/>
    <n v="275.99"/>
  </r>
  <r>
    <s v="AD01-9362"/>
    <x v="0"/>
    <s v="Jul"/>
    <x v="1"/>
    <x v="1"/>
    <x v="1"/>
    <x v="1"/>
    <x v="0"/>
    <x v="2"/>
    <x v="350"/>
    <n v="516.23"/>
  </r>
  <r>
    <s v="AD01-9361"/>
    <x v="0"/>
    <s v="Jul"/>
    <x v="1"/>
    <x v="1"/>
    <x v="1"/>
    <x v="1"/>
    <x v="0"/>
    <x v="2"/>
    <x v="351"/>
    <n v="1178.32"/>
  </r>
  <r>
    <s v="AD01-9362"/>
    <x v="0"/>
    <s v="Jul"/>
    <x v="1"/>
    <x v="1"/>
    <x v="1"/>
    <x v="1"/>
    <x v="0"/>
    <x v="2"/>
    <x v="240"/>
    <n v="1225.51"/>
  </r>
  <r>
    <s v="AD01-9362"/>
    <x v="0"/>
    <s v="Jul"/>
    <x v="1"/>
    <x v="1"/>
    <x v="1"/>
    <x v="1"/>
    <x v="0"/>
    <x v="2"/>
    <x v="289"/>
    <n v="521.95000000000005"/>
  </r>
  <r>
    <s v="AD01-9362"/>
    <x v="0"/>
    <s v="Jun"/>
    <x v="1"/>
    <x v="1"/>
    <x v="1"/>
    <x v="1"/>
    <x v="0"/>
    <x v="2"/>
    <x v="352"/>
    <n v="217.36"/>
  </r>
  <r>
    <s v="AD01-9362"/>
    <x v="0"/>
    <s v="Jun"/>
    <x v="1"/>
    <x v="1"/>
    <x v="1"/>
    <x v="1"/>
    <x v="0"/>
    <x v="2"/>
    <x v="55"/>
    <n v="277.42"/>
  </r>
  <r>
    <s v="AD01-9365"/>
    <x v="0"/>
    <s v="Jun"/>
    <x v="1"/>
    <x v="1"/>
    <x v="1"/>
    <x v="1"/>
    <x v="0"/>
    <x v="2"/>
    <x v="146"/>
    <n v="526.24"/>
  </r>
  <r>
    <s v="AD01-9364"/>
    <x v="0"/>
    <s v="Jun"/>
    <x v="1"/>
    <x v="1"/>
    <x v="1"/>
    <x v="1"/>
    <x v="0"/>
    <x v="2"/>
    <x v="273"/>
    <n v="211.64"/>
  </r>
  <r>
    <s v="AD01-9362"/>
    <x v="0"/>
    <s v="Jun"/>
    <x v="1"/>
    <x v="1"/>
    <x v="1"/>
    <x v="1"/>
    <x v="0"/>
    <x v="2"/>
    <x v="131"/>
    <n v="280.27999999999997"/>
  </r>
  <r>
    <s v="AD01-9365"/>
    <x v="0"/>
    <s v="Jun"/>
    <x v="1"/>
    <x v="1"/>
    <x v="1"/>
    <x v="1"/>
    <x v="0"/>
    <x v="2"/>
    <x v="90"/>
    <n v="529.1"/>
  </r>
  <r>
    <s v="AD01-9362"/>
    <x v="0"/>
    <s v="Jun"/>
    <x v="1"/>
    <x v="1"/>
    <x v="1"/>
    <x v="1"/>
    <x v="0"/>
    <x v="2"/>
    <x v="353"/>
    <n v="1164.02"/>
  </r>
  <r>
    <s v="AD01-9361"/>
    <x v="0"/>
    <s v="Jun"/>
    <x v="1"/>
    <x v="1"/>
    <x v="1"/>
    <x v="1"/>
    <x v="0"/>
    <x v="2"/>
    <x v="354"/>
    <n v="1211.21"/>
  </r>
  <r>
    <s v="AD01-9364"/>
    <x v="0"/>
    <s v="Jun"/>
    <x v="1"/>
    <x v="1"/>
    <x v="1"/>
    <x v="1"/>
    <x v="0"/>
    <x v="2"/>
    <x v="66"/>
    <n v="526.24"/>
  </r>
  <r>
    <s v="AD01-9362"/>
    <x v="0"/>
    <s v="Jun"/>
    <x v="1"/>
    <x v="1"/>
    <x v="1"/>
    <x v="1"/>
    <x v="0"/>
    <x v="2"/>
    <x v="155"/>
    <n v="527.66999999999996"/>
  </r>
  <r>
    <s v="AD01-9365"/>
    <x v="0"/>
    <s v="Jun"/>
    <x v="1"/>
    <x v="1"/>
    <x v="1"/>
    <x v="1"/>
    <x v="0"/>
    <x v="2"/>
    <x v="344"/>
    <n v="215.93"/>
  </r>
  <r>
    <s v="AD01-9362"/>
    <x v="0"/>
    <s v="Jun"/>
    <x v="1"/>
    <x v="1"/>
    <x v="1"/>
    <x v="1"/>
    <x v="0"/>
    <x v="2"/>
    <x v="141"/>
    <n v="284.57"/>
  </r>
  <r>
    <s v="AD01-9364"/>
    <x v="0"/>
    <s v="Jun"/>
    <x v="1"/>
    <x v="1"/>
    <x v="1"/>
    <x v="1"/>
    <x v="0"/>
    <x v="2"/>
    <x v="355"/>
    <n v="524.80999999999995"/>
  </r>
  <r>
    <s v="AD01-9365"/>
    <x v="0"/>
    <s v="Jun"/>
    <x v="1"/>
    <x v="1"/>
    <x v="1"/>
    <x v="1"/>
    <x v="0"/>
    <x v="2"/>
    <x v="356"/>
    <n v="1176.8899999999999"/>
  </r>
  <r>
    <s v="AD01-9361"/>
    <x v="0"/>
    <s v="Jun"/>
    <x v="1"/>
    <x v="1"/>
    <x v="1"/>
    <x v="1"/>
    <x v="0"/>
    <x v="2"/>
    <x v="294"/>
    <n v="1224.08"/>
  </r>
  <r>
    <s v="AD01-9362"/>
    <x v="0"/>
    <s v="Jun"/>
    <x v="1"/>
    <x v="1"/>
    <x v="1"/>
    <x v="1"/>
    <x v="0"/>
    <x v="2"/>
    <x v="302"/>
    <n v="530.53"/>
  </r>
  <r>
    <s v="AD01-9362"/>
    <x v="0"/>
    <s v="Mar"/>
    <x v="1"/>
    <x v="1"/>
    <x v="1"/>
    <x v="1"/>
    <x v="0"/>
    <x v="2"/>
    <x v="57"/>
    <n v="234.51999999999998"/>
  </r>
  <r>
    <s v="AD01-9365"/>
    <x v="0"/>
    <s v="Mar"/>
    <x v="1"/>
    <x v="1"/>
    <x v="1"/>
    <x v="1"/>
    <x v="0"/>
    <x v="2"/>
    <x v="29"/>
    <n v="303.15999999999997"/>
  </r>
  <r>
    <s v="AD01-9362"/>
    <x v="0"/>
    <s v="Mar"/>
    <x v="1"/>
    <x v="1"/>
    <x v="1"/>
    <x v="1"/>
    <x v="0"/>
    <x v="2"/>
    <x v="254"/>
    <n v="200.2"/>
  </r>
  <r>
    <s v="AD01-9362"/>
    <x v="0"/>
    <s v="Mar"/>
    <x v="1"/>
    <x v="1"/>
    <x v="1"/>
    <x v="1"/>
    <x v="0"/>
    <x v="2"/>
    <x v="58"/>
    <n v="237.38"/>
  </r>
  <r>
    <s v="AD01-9361"/>
    <x v="0"/>
    <s v="Mar"/>
    <x v="1"/>
    <x v="1"/>
    <x v="1"/>
    <x v="1"/>
    <x v="0"/>
    <x v="2"/>
    <x v="32"/>
    <n v="306.02"/>
  </r>
  <r>
    <s v="AD01-9361"/>
    <x v="0"/>
    <s v="Mar"/>
    <x v="1"/>
    <x v="1"/>
    <x v="1"/>
    <x v="1"/>
    <x v="0"/>
    <x v="2"/>
    <x v="251"/>
    <n v="1159.73"/>
  </r>
  <r>
    <s v="AD01-9361"/>
    <x v="0"/>
    <s v="Mar"/>
    <x v="1"/>
    <x v="1"/>
    <x v="1"/>
    <x v="1"/>
    <x v="0"/>
    <x v="2"/>
    <x v="357"/>
    <n v="1208.3499999999999"/>
  </r>
  <r>
    <s v="AD01-9362"/>
    <x v="0"/>
    <s v="Mar"/>
    <x v="1"/>
    <x v="1"/>
    <x v="1"/>
    <x v="1"/>
    <x v="0"/>
    <x v="2"/>
    <x v="358"/>
    <n v="1284.1399999999999"/>
  </r>
  <r>
    <s v="AD01-9362"/>
    <x v="0"/>
    <s v="Mar"/>
    <x v="1"/>
    <x v="1"/>
    <x v="1"/>
    <x v="1"/>
    <x v="0"/>
    <x v="2"/>
    <x v="359"/>
    <n v="526.24"/>
  </r>
  <r>
    <s v="AD01-9361"/>
    <x v="0"/>
    <s v="Mar"/>
    <x v="1"/>
    <x v="1"/>
    <x v="1"/>
    <x v="1"/>
    <x v="0"/>
    <x v="2"/>
    <x v="120"/>
    <n v="526.24"/>
  </r>
  <r>
    <s v="AD01-9361"/>
    <x v="0"/>
    <s v="Mar"/>
    <x v="1"/>
    <x v="1"/>
    <x v="1"/>
    <x v="1"/>
    <x v="0"/>
    <x v="2"/>
    <x v="260"/>
    <n v="201.63"/>
  </r>
  <r>
    <s v="AD01-9362"/>
    <x v="0"/>
    <s v="Mar"/>
    <x v="1"/>
    <x v="1"/>
    <x v="1"/>
    <x v="1"/>
    <x v="0"/>
    <x v="2"/>
    <x v="21"/>
    <n v="301.73"/>
  </r>
  <r>
    <s v="AD01-9362"/>
    <x v="0"/>
    <s v="Mar"/>
    <x v="1"/>
    <x v="1"/>
    <x v="1"/>
    <x v="1"/>
    <x v="0"/>
    <x v="2"/>
    <x v="330"/>
    <n v="198.76999999999998"/>
  </r>
  <r>
    <s v="AD01-9362"/>
    <x v="0"/>
    <s v="Mar"/>
    <x v="1"/>
    <x v="1"/>
    <x v="1"/>
    <x v="1"/>
    <x v="0"/>
    <x v="2"/>
    <x v="360"/>
    <n v="1172.5999999999999"/>
  </r>
  <r>
    <s v="AD01-9362"/>
    <x v="0"/>
    <s v="Mar"/>
    <x v="1"/>
    <x v="1"/>
    <x v="1"/>
    <x v="1"/>
    <x v="0"/>
    <x v="2"/>
    <x v="333"/>
    <n v="1219.79"/>
  </r>
  <r>
    <s v="AD01-9362"/>
    <x v="0"/>
    <s v="Mar"/>
    <x v="1"/>
    <x v="1"/>
    <x v="1"/>
    <x v="1"/>
    <x v="0"/>
    <x v="2"/>
    <x v="295"/>
    <n v="195.91"/>
  </r>
  <r>
    <s v="AD01-9363"/>
    <x v="0"/>
    <s v="May"/>
    <x v="1"/>
    <x v="1"/>
    <x v="1"/>
    <x v="1"/>
    <x v="0"/>
    <x v="2"/>
    <x v="129"/>
    <n v="286"/>
  </r>
  <r>
    <s v="AD01-9362"/>
    <x v="0"/>
    <s v="May"/>
    <x v="1"/>
    <x v="1"/>
    <x v="1"/>
    <x v="1"/>
    <x v="0"/>
    <x v="2"/>
    <x v="233"/>
    <n v="183.04"/>
  </r>
  <r>
    <s v="AD01-9362"/>
    <x v="0"/>
    <s v="May"/>
    <x v="1"/>
    <x v="1"/>
    <x v="1"/>
    <x v="1"/>
    <x v="0"/>
    <x v="2"/>
    <x v="361"/>
    <n v="220.22"/>
  </r>
  <r>
    <s v="AD01-9362"/>
    <x v="0"/>
    <s v="May"/>
    <x v="1"/>
    <x v="1"/>
    <x v="1"/>
    <x v="1"/>
    <x v="0"/>
    <x v="2"/>
    <x v="170"/>
    <n v="288.86"/>
  </r>
  <r>
    <s v="AD01-9362"/>
    <x v="0"/>
    <s v="May"/>
    <x v="1"/>
    <x v="1"/>
    <x v="1"/>
    <x v="1"/>
    <x v="0"/>
    <x v="2"/>
    <x v="235"/>
    <n v="185.9"/>
  </r>
  <r>
    <s v="AD01-9363"/>
    <x v="0"/>
    <s v="May"/>
    <x v="1"/>
    <x v="1"/>
    <x v="1"/>
    <x v="1"/>
    <x v="0"/>
    <x v="2"/>
    <x v="362"/>
    <n v="1162.5899999999999"/>
  </r>
  <r>
    <s v="AD01-9364"/>
    <x v="0"/>
    <s v="May"/>
    <x v="1"/>
    <x v="1"/>
    <x v="1"/>
    <x v="1"/>
    <x v="0"/>
    <x v="2"/>
    <x v="363"/>
    <n v="1209.78"/>
  </r>
  <r>
    <s v="AD01-9361"/>
    <x v="0"/>
    <s v="May"/>
    <x v="1"/>
    <x v="1"/>
    <x v="1"/>
    <x v="1"/>
    <x v="0"/>
    <x v="2"/>
    <x v="364"/>
    <n v="1287"/>
  </r>
  <r>
    <s v="AD01-9361"/>
    <x v="0"/>
    <s v="May"/>
    <x v="1"/>
    <x v="1"/>
    <x v="1"/>
    <x v="1"/>
    <x v="1"/>
    <x v="2"/>
    <x v="333"/>
    <n v="526.24"/>
  </r>
  <r>
    <s v="AD01-9362"/>
    <x v="0"/>
    <s v="May"/>
    <x v="1"/>
    <x v="1"/>
    <x v="1"/>
    <x v="1"/>
    <x v="1"/>
    <x v="2"/>
    <x v="122"/>
    <n v="526.24"/>
  </r>
  <r>
    <s v="AD01-9363"/>
    <x v="0"/>
    <s v="May"/>
    <x v="1"/>
    <x v="1"/>
    <x v="1"/>
    <x v="1"/>
    <x v="1"/>
    <x v="2"/>
    <x v="239"/>
    <n v="184.47"/>
  </r>
  <r>
    <s v="AD01-9362"/>
    <x v="0"/>
    <s v="May"/>
    <x v="1"/>
    <x v="1"/>
    <x v="1"/>
    <x v="1"/>
    <x v="1"/>
    <x v="2"/>
    <x v="365"/>
    <n v="224.51"/>
  </r>
  <r>
    <s v="AD01-9362"/>
    <x v="0"/>
    <s v="May"/>
    <x v="1"/>
    <x v="1"/>
    <x v="1"/>
    <x v="1"/>
    <x v="1"/>
    <x v="2"/>
    <x v="366"/>
    <n v="181.61"/>
  </r>
  <r>
    <s v="AD01-9362"/>
    <x v="0"/>
    <s v="May"/>
    <x v="1"/>
    <x v="1"/>
    <x v="1"/>
    <x v="1"/>
    <x v="1"/>
    <x v="2"/>
    <x v="367"/>
    <n v="1175.46"/>
  </r>
  <r>
    <s v="AD01-9361"/>
    <x v="0"/>
    <s v="May"/>
    <x v="1"/>
    <x v="1"/>
    <x v="1"/>
    <x v="1"/>
    <x v="1"/>
    <x v="2"/>
    <x v="264"/>
    <n v="1222.6500000000001"/>
  </r>
  <r>
    <s v="AD01-9361"/>
    <x v="0"/>
    <s v="Nov"/>
    <x v="1"/>
    <x v="1"/>
    <x v="1"/>
    <x v="1"/>
    <x v="1"/>
    <x v="2"/>
    <x v="146"/>
    <n v="526.24"/>
  </r>
  <r>
    <s v="AD01-9361"/>
    <x v="0"/>
    <s v="Nov"/>
    <x v="1"/>
    <x v="1"/>
    <x v="1"/>
    <x v="1"/>
    <x v="1"/>
    <x v="2"/>
    <x v="190"/>
    <n v="243.1"/>
  </r>
  <r>
    <s v="AD01-9362"/>
    <x v="0"/>
    <s v="Nov"/>
    <x v="1"/>
    <x v="1"/>
    <x v="1"/>
    <x v="1"/>
    <x v="1"/>
    <x v="2"/>
    <x v="1"/>
    <n v="491.91999999999996"/>
  </r>
  <r>
    <s v="AD01-9362"/>
    <x v="0"/>
    <s v="Nov"/>
    <x v="1"/>
    <x v="1"/>
    <x v="1"/>
    <x v="1"/>
    <x v="1"/>
    <x v="2"/>
    <x v="90"/>
    <n v="529.1"/>
  </r>
  <r>
    <s v="AD01-9365"/>
    <x v="0"/>
    <s v="Nov"/>
    <x v="1"/>
    <x v="1"/>
    <x v="1"/>
    <x v="1"/>
    <x v="1"/>
    <x v="2"/>
    <x v="191"/>
    <n v="245.95999999999998"/>
  </r>
  <r>
    <s v="AD01-9364"/>
    <x v="0"/>
    <s v="Nov"/>
    <x v="1"/>
    <x v="1"/>
    <x v="1"/>
    <x v="1"/>
    <x v="1"/>
    <x v="2"/>
    <x v="256"/>
    <n v="486.2"/>
  </r>
  <r>
    <s v="AD01-9362"/>
    <x v="0"/>
    <s v="Nov"/>
    <x v="1"/>
    <x v="1"/>
    <x v="1"/>
    <x v="1"/>
    <x v="1"/>
    <x v="2"/>
    <x v="323"/>
    <n v="1218.3600000000001"/>
  </r>
  <r>
    <s v="AD01-9362"/>
    <x v="0"/>
    <s v="Nov"/>
    <x v="1"/>
    <x v="1"/>
    <x v="1"/>
    <x v="1"/>
    <x v="1"/>
    <x v="2"/>
    <x v="368"/>
    <n v="1294.1500000000001"/>
  </r>
  <r>
    <s v="AD01-9362"/>
    <x v="0"/>
    <s v="Nov"/>
    <x v="1"/>
    <x v="1"/>
    <x v="1"/>
    <x v="1"/>
    <x v="1"/>
    <x v="2"/>
    <x v="300"/>
    <n v="526.24"/>
  </r>
  <r>
    <s v="AD01-9361"/>
    <x v="0"/>
    <s v="Nov"/>
    <x v="1"/>
    <x v="1"/>
    <x v="1"/>
    <x v="1"/>
    <x v="1"/>
    <x v="2"/>
    <x v="369"/>
    <n v="526.24"/>
  </r>
  <r>
    <s v="AD01-9364"/>
    <x v="0"/>
    <s v="Nov"/>
    <x v="1"/>
    <x v="1"/>
    <x v="1"/>
    <x v="1"/>
    <x v="1"/>
    <x v="2"/>
    <x v="355"/>
    <n v="524.80999999999995"/>
  </r>
  <r>
    <s v="AD01-9361"/>
    <x v="0"/>
    <s v="Nov"/>
    <x v="1"/>
    <x v="1"/>
    <x v="1"/>
    <x v="1"/>
    <x v="1"/>
    <x v="2"/>
    <x v="200"/>
    <n v="241.67000000000002"/>
  </r>
  <r>
    <s v="AD01-9362"/>
    <x v="0"/>
    <s v="Nov"/>
    <x v="1"/>
    <x v="1"/>
    <x v="1"/>
    <x v="1"/>
    <x v="1"/>
    <x v="2"/>
    <x v="263"/>
    <n v="490.49"/>
  </r>
  <r>
    <s v="AD01-9362"/>
    <x v="0"/>
    <s v="Nov"/>
    <x v="1"/>
    <x v="1"/>
    <x v="1"/>
    <x v="1"/>
    <x v="1"/>
    <x v="2"/>
    <x v="370"/>
    <n v="1182.6100000000001"/>
  </r>
  <r>
    <s v="AD01-9361"/>
    <x v="0"/>
    <s v="Nov"/>
    <x v="1"/>
    <x v="1"/>
    <x v="1"/>
    <x v="1"/>
    <x v="1"/>
    <x v="2"/>
    <x v="268"/>
    <n v="487.63"/>
  </r>
  <r>
    <s v="AD01-9362"/>
    <x v="0"/>
    <s v="Oct"/>
    <x v="1"/>
    <x v="1"/>
    <x v="1"/>
    <x v="1"/>
    <x v="1"/>
    <x v="2"/>
    <x v="233"/>
    <n v="183.04"/>
  </r>
  <r>
    <s v="AD01-9362"/>
    <x v="0"/>
    <s v="Oct"/>
    <x v="1"/>
    <x v="1"/>
    <x v="1"/>
    <x v="1"/>
    <x v="1"/>
    <x v="2"/>
    <x v="203"/>
    <n v="251.68"/>
  </r>
  <r>
    <s v="AD01-9362"/>
    <x v="0"/>
    <s v="Oct"/>
    <x v="1"/>
    <x v="1"/>
    <x v="1"/>
    <x v="1"/>
    <x v="1"/>
    <x v="2"/>
    <x v="0"/>
    <n v="500.5"/>
  </r>
  <r>
    <s v="AD01-9362"/>
    <x v="0"/>
    <s v="Oct"/>
    <x v="1"/>
    <x v="1"/>
    <x v="1"/>
    <x v="1"/>
    <x v="1"/>
    <x v="2"/>
    <x v="235"/>
    <n v="185.9"/>
  </r>
  <r>
    <s v="AD01-9363"/>
    <x v="0"/>
    <s v="Oct"/>
    <x v="1"/>
    <x v="1"/>
    <x v="1"/>
    <x v="1"/>
    <x v="1"/>
    <x v="2"/>
    <x v="255"/>
    <n v="494.78"/>
  </r>
  <r>
    <s v="AD01-9362"/>
    <x v="0"/>
    <s v="Oct"/>
    <x v="1"/>
    <x v="1"/>
    <x v="1"/>
    <x v="1"/>
    <x v="1"/>
    <x v="2"/>
    <x v="343"/>
    <n v="1169.74"/>
  </r>
  <r>
    <s v="AD01-9361"/>
    <x v="0"/>
    <s v="Oct"/>
    <x v="1"/>
    <x v="1"/>
    <x v="1"/>
    <x v="1"/>
    <x v="1"/>
    <x v="2"/>
    <x v="359"/>
    <n v="1216.93"/>
  </r>
  <r>
    <s v="AD01-9364"/>
    <x v="0"/>
    <s v="Oct"/>
    <x v="1"/>
    <x v="1"/>
    <x v="1"/>
    <x v="1"/>
    <x v="1"/>
    <x v="2"/>
    <x v="371"/>
    <n v="1292.72"/>
  </r>
  <r>
    <s v="AD01-9364"/>
    <x v="0"/>
    <s v="Oct"/>
    <x v="1"/>
    <x v="1"/>
    <x v="1"/>
    <x v="1"/>
    <x v="1"/>
    <x v="2"/>
    <x v="240"/>
    <n v="526.24"/>
  </r>
  <r>
    <s v="AD01-9362"/>
    <x v="0"/>
    <s v="Oct"/>
    <x v="1"/>
    <x v="1"/>
    <x v="1"/>
    <x v="1"/>
    <x v="1"/>
    <x v="2"/>
    <x v="372"/>
    <n v="526.24"/>
  </r>
  <r>
    <s v="AD01-9362"/>
    <x v="0"/>
    <s v="Oct"/>
    <x v="1"/>
    <x v="1"/>
    <x v="1"/>
    <x v="1"/>
    <x v="1"/>
    <x v="2"/>
    <x v="14"/>
    <n v="493.35"/>
  </r>
  <r>
    <s v="AD01-9363"/>
    <x v="0"/>
    <s v="Oct"/>
    <x v="1"/>
    <x v="1"/>
    <x v="1"/>
    <x v="1"/>
    <x v="1"/>
    <x v="2"/>
    <x v="366"/>
    <n v="181.61"/>
  </r>
  <r>
    <s v="AD01-9364"/>
    <x v="0"/>
    <s v="Oct"/>
    <x v="1"/>
    <x v="1"/>
    <x v="1"/>
    <x v="1"/>
    <x v="1"/>
    <x v="2"/>
    <x v="213"/>
    <n v="250.25"/>
  </r>
  <r>
    <s v="AD01-9362"/>
    <x v="0"/>
    <s v="Oct"/>
    <x v="1"/>
    <x v="1"/>
    <x v="1"/>
    <x v="1"/>
    <x v="1"/>
    <x v="2"/>
    <x v="262"/>
    <n v="499.07"/>
  </r>
  <r>
    <s v="AD01-9362"/>
    <x v="0"/>
    <s v="Oct"/>
    <x v="1"/>
    <x v="1"/>
    <x v="1"/>
    <x v="1"/>
    <x v="1"/>
    <x v="2"/>
    <x v="373"/>
    <n v="1181.18"/>
  </r>
  <r>
    <s v="AD01-9361"/>
    <x v="0"/>
    <s v="Oct"/>
    <x v="1"/>
    <x v="1"/>
    <x v="1"/>
    <x v="1"/>
    <x v="1"/>
    <x v="2"/>
    <x v="247"/>
    <n v="1229.8"/>
  </r>
  <r>
    <s v="AD01-9362"/>
    <x v="0"/>
    <s v="Oct"/>
    <x v="1"/>
    <x v="1"/>
    <x v="1"/>
    <x v="1"/>
    <x v="1"/>
    <x v="2"/>
    <x v="280"/>
    <n v="496.21000000000004"/>
  </r>
  <r>
    <s v="AD01-9363"/>
    <x v="0"/>
    <s v="Sep"/>
    <x v="1"/>
    <x v="1"/>
    <x v="1"/>
    <x v="1"/>
    <x v="1"/>
    <x v="2"/>
    <x v="290"/>
    <n v="191.62"/>
  </r>
  <r>
    <s v="AD01-9362"/>
    <x v="0"/>
    <s v="Sep"/>
    <x v="1"/>
    <x v="1"/>
    <x v="1"/>
    <x v="1"/>
    <x v="1"/>
    <x v="2"/>
    <x v="217"/>
    <n v="260.26"/>
  </r>
  <r>
    <s v="AD01-9362"/>
    <x v="0"/>
    <s v="Sep"/>
    <x v="1"/>
    <x v="1"/>
    <x v="1"/>
    <x v="1"/>
    <x v="1"/>
    <x v="2"/>
    <x v="291"/>
    <n v="194.48"/>
  </r>
  <r>
    <s v="AD01-9361"/>
    <x v="0"/>
    <s v="Sep"/>
    <x v="1"/>
    <x v="1"/>
    <x v="1"/>
    <x v="1"/>
    <x v="1"/>
    <x v="2"/>
    <x v="204"/>
    <n v="254.54"/>
  </r>
  <r>
    <s v="AD01-9364"/>
    <x v="0"/>
    <s v="Sep"/>
    <x v="1"/>
    <x v="1"/>
    <x v="1"/>
    <x v="1"/>
    <x v="1"/>
    <x v="2"/>
    <x v="244"/>
    <n v="503.36"/>
  </r>
  <r>
    <s v="AD01-9362"/>
    <x v="0"/>
    <s v="Sep"/>
    <x v="1"/>
    <x v="1"/>
    <x v="1"/>
    <x v="1"/>
    <x v="1"/>
    <x v="2"/>
    <x v="374"/>
    <n v="1168.31"/>
  </r>
  <r>
    <s v="AD01-9364"/>
    <x v="0"/>
    <s v="Sep"/>
    <x v="1"/>
    <x v="1"/>
    <x v="1"/>
    <x v="1"/>
    <x v="1"/>
    <x v="2"/>
    <x v="339"/>
    <n v="1215.5"/>
  </r>
  <r>
    <s v="AD01-9364"/>
    <x v="0"/>
    <s v="Sep"/>
    <x v="1"/>
    <x v="1"/>
    <x v="1"/>
    <x v="1"/>
    <x v="1"/>
    <x v="2"/>
    <x v="375"/>
    <n v="1291.29"/>
  </r>
  <r>
    <s v="AD01-9364"/>
    <x v="0"/>
    <s v="Sep"/>
    <x v="1"/>
    <x v="1"/>
    <x v="1"/>
    <x v="1"/>
    <x v="1"/>
    <x v="2"/>
    <x v="294"/>
    <n v="526.24"/>
  </r>
  <r>
    <s v="AD01-9362"/>
    <x v="0"/>
    <s v="Sep"/>
    <x v="1"/>
    <x v="1"/>
    <x v="1"/>
    <x v="1"/>
    <x v="1"/>
    <x v="2"/>
    <x v="376"/>
    <n v="526.24"/>
  </r>
  <r>
    <s v="AD01-9362"/>
    <x v="0"/>
    <s v="Sep"/>
    <x v="1"/>
    <x v="1"/>
    <x v="1"/>
    <x v="1"/>
    <x v="1"/>
    <x v="2"/>
    <x v="13"/>
    <n v="501.93"/>
  </r>
  <r>
    <s v="AD01-9364"/>
    <x v="0"/>
    <s v="Sep"/>
    <x v="1"/>
    <x v="1"/>
    <x v="1"/>
    <x v="1"/>
    <x v="1"/>
    <x v="2"/>
    <x v="325"/>
    <n v="190.19"/>
  </r>
  <r>
    <s v="AD01-9361"/>
    <x v="0"/>
    <s v="Sep"/>
    <x v="1"/>
    <x v="1"/>
    <x v="1"/>
    <x v="1"/>
    <x v="1"/>
    <x v="2"/>
    <x v="231"/>
    <n v="258.83"/>
  </r>
  <r>
    <s v="AD01-9362"/>
    <x v="0"/>
    <s v="Sep"/>
    <x v="1"/>
    <x v="1"/>
    <x v="1"/>
    <x v="1"/>
    <x v="1"/>
    <x v="2"/>
    <x v="261"/>
    <n v="507.65"/>
  </r>
  <r>
    <s v="AD01-9364"/>
    <x v="0"/>
    <s v="Sep"/>
    <x v="1"/>
    <x v="1"/>
    <x v="1"/>
    <x v="1"/>
    <x v="1"/>
    <x v="2"/>
    <x v="288"/>
    <n v="1228.3699999999999"/>
  </r>
  <r>
    <s v="AD01-9363"/>
    <x v="0"/>
    <s v="Sep"/>
    <x v="1"/>
    <x v="1"/>
    <x v="1"/>
    <x v="1"/>
    <x v="1"/>
    <x v="2"/>
    <x v="248"/>
    <n v="504.78999999999996"/>
  </r>
  <r>
    <s v="AD01-9361"/>
    <x v="0"/>
    <s v="Mar"/>
    <x v="0"/>
    <x v="1"/>
    <x v="0"/>
    <x v="1"/>
    <x v="1"/>
    <x v="1"/>
    <x v="285"/>
    <n v="520.52"/>
  </r>
  <r>
    <s v="AD01-9362"/>
    <x v="0"/>
    <s v="Mar"/>
    <x v="0"/>
    <x v="1"/>
    <x v="0"/>
    <x v="1"/>
    <x v="1"/>
    <x v="0"/>
    <x v="272"/>
    <n v="511.94"/>
  </r>
  <r>
    <s v="AD01-9361"/>
    <x v="0"/>
    <s v="Mar"/>
    <x v="0"/>
    <x v="1"/>
    <x v="0"/>
    <x v="1"/>
    <x v="1"/>
    <x v="1"/>
    <x v="355"/>
    <n v="524.80999999999995"/>
  </r>
  <r>
    <s v="AD01-9365"/>
    <x v="0"/>
    <s v="Mar"/>
    <x v="0"/>
    <x v="1"/>
    <x v="0"/>
    <x v="1"/>
    <x v="1"/>
    <x v="0"/>
    <x v="350"/>
    <n v="516.23"/>
  </r>
  <r>
    <s v="AD01-9361"/>
    <x v="0"/>
    <s v="Mar"/>
    <x v="0"/>
    <x v="1"/>
    <x v="1"/>
    <x v="1"/>
    <x v="1"/>
    <x v="0"/>
    <x v="261"/>
    <n v="507.65"/>
  </r>
  <r>
    <s v="AD01-9363"/>
    <x v="0"/>
    <s v="Feb"/>
    <x v="1"/>
    <x v="1"/>
    <x v="0"/>
    <x v="0"/>
    <x v="1"/>
    <x v="1"/>
    <x v="377"/>
    <n v="1115.4000000000001"/>
  </r>
  <r>
    <s v="AD01-9364"/>
    <x v="0"/>
    <s v="Feb"/>
    <x v="1"/>
    <x v="1"/>
    <x v="0"/>
    <x v="0"/>
    <x v="1"/>
    <x v="1"/>
    <x v="378"/>
    <n v="1116.83"/>
  </r>
  <r>
    <s v="AD01-9361"/>
    <x v="0"/>
    <s v="Feb"/>
    <x v="1"/>
    <x v="1"/>
    <x v="0"/>
    <x v="0"/>
    <x v="1"/>
    <x v="1"/>
    <x v="379"/>
    <n v="1118.26"/>
  </r>
  <r>
    <s v="AD01-9362"/>
    <x v="0"/>
    <s v="Feb"/>
    <x v="1"/>
    <x v="1"/>
    <x v="0"/>
    <x v="0"/>
    <x v="1"/>
    <x v="1"/>
    <x v="360"/>
    <n v="526.24"/>
  </r>
  <r>
    <s v="AD01-9362"/>
    <x v="0"/>
    <s v="Feb"/>
    <x v="1"/>
    <x v="1"/>
    <x v="0"/>
    <x v="0"/>
    <x v="1"/>
    <x v="1"/>
    <x v="326"/>
    <n v="526.24"/>
  </r>
  <r>
    <s v="AD01-9364"/>
    <x v="0"/>
    <s v="Jan"/>
    <x v="1"/>
    <x v="1"/>
    <x v="0"/>
    <x v="0"/>
    <x v="1"/>
    <x v="0"/>
    <x v="147"/>
    <n v="517.66"/>
  </r>
  <r>
    <s v="AD01-9364"/>
    <x v="0"/>
    <s v="Jan"/>
    <x v="1"/>
    <x v="1"/>
    <x v="0"/>
    <x v="0"/>
    <x v="1"/>
    <x v="0"/>
    <x v="73"/>
    <n v="1113.97"/>
  </r>
  <r>
    <s v="AD01-9363"/>
    <x v="0"/>
    <s v="Jan"/>
    <x v="1"/>
    <x v="1"/>
    <x v="0"/>
    <x v="0"/>
    <x v="1"/>
    <x v="0"/>
    <x v="332"/>
    <n v="526.24"/>
  </r>
  <r>
    <s v="AD01-9363"/>
    <x v="0"/>
    <s v="Jan"/>
    <x v="1"/>
    <x v="1"/>
    <x v="0"/>
    <x v="0"/>
    <x v="1"/>
    <x v="0"/>
    <x v="350"/>
    <n v="516.23"/>
  </r>
  <r>
    <s v="AD01-9362"/>
    <x v="0"/>
    <s v="Mar"/>
    <x v="1"/>
    <x v="1"/>
    <x v="0"/>
    <x v="0"/>
    <x v="1"/>
    <x v="1"/>
    <x v="367"/>
    <n v="526.24"/>
  </r>
  <r>
    <s v="AD01-9362"/>
    <x v="1"/>
    <s v="Dec"/>
    <x v="0"/>
    <x v="0"/>
    <x v="0"/>
    <x v="1"/>
    <x v="0"/>
    <x v="0"/>
    <x v="28"/>
    <n v="397.53999999999996"/>
  </r>
  <r>
    <s v="AD01-9361"/>
    <x v="1"/>
    <s v="Dec"/>
    <x v="0"/>
    <x v="0"/>
    <x v="0"/>
    <x v="1"/>
    <x v="0"/>
    <x v="0"/>
    <x v="128"/>
    <n v="388.96"/>
  </r>
  <r>
    <s v="AD01-9361"/>
    <x v="1"/>
    <s v="Dec"/>
    <x v="0"/>
    <x v="0"/>
    <x v="0"/>
    <x v="1"/>
    <x v="0"/>
    <x v="0"/>
    <x v="106"/>
    <n v="380.38"/>
  </r>
  <r>
    <s v="AD01-9364"/>
    <x v="1"/>
    <s v="Dec"/>
    <x v="0"/>
    <x v="0"/>
    <x v="0"/>
    <x v="1"/>
    <x v="0"/>
    <x v="0"/>
    <x v="37"/>
    <n v="526.24"/>
  </r>
  <r>
    <s v="AD01-9362"/>
    <x v="1"/>
    <s v="Dec"/>
    <x v="0"/>
    <x v="0"/>
    <x v="0"/>
    <x v="1"/>
    <x v="0"/>
    <x v="0"/>
    <x v="220"/>
    <n v="526.24"/>
  </r>
  <r>
    <s v="AD01-9362"/>
    <x v="1"/>
    <s v="Dec"/>
    <x v="0"/>
    <x v="0"/>
    <x v="0"/>
    <x v="1"/>
    <x v="0"/>
    <x v="0"/>
    <x v="41"/>
    <n v="398.97"/>
  </r>
  <r>
    <s v="AD01-9362"/>
    <x v="1"/>
    <s v="Dec"/>
    <x v="0"/>
    <x v="0"/>
    <x v="0"/>
    <x v="1"/>
    <x v="0"/>
    <x v="0"/>
    <x v="225"/>
    <n v="390.39"/>
  </r>
  <r>
    <s v="AD01-9361"/>
    <x v="1"/>
    <s v="Dec"/>
    <x v="0"/>
    <x v="0"/>
    <x v="0"/>
    <x v="1"/>
    <x v="0"/>
    <x v="0"/>
    <x v="226"/>
    <n v="381.81"/>
  </r>
  <r>
    <s v="AD01-9362"/>
    <x v="1"/>
    <s v="Dec"/>
    <x v="0"/>
    <x v="0"/>
    <x v="0"/>
    <x v="1"/>
    <x v="0"/>
    <x v="0"/>
    <x v="49"/>
    <n v="393.25"/>
  </r>
  <r>
    <s v="AD01-9362"/>
    <x v="1"/>
    <s v="Dec"/>
    <x v="0"/>
    <x v="0"/>
    <x v="0"/>
    <x v="1"/>
    <x v="0"/>
    <x v="0"/>
    <x v="123"/>
    <n v="384.67"/>
  </r>
  <r>
    <s v="AD01-9364"/>
    <x v="1"/>
    <s v="Nov"/>
    <x v="0"/>
    <x v="0"/>
    <x v="0"/>
    <x v="1"/>
    <x v="0"/>
    <x v="0"/>
    <x v="89"/>
    <n v="423.28"/>
  </r>
  <r>
    <s v="AD01-9362"/>
    <x v="1"/>
    <s v="Nov"/>
    <x v="0"/>
    <x v="0"/>
    <x v="0"/>
    <x v="1"/>
    <x v="0"/>
    <x v="0"/>
    <x v="27"/>
    <n v="414.7"/>
  </r>
  <r>
    <s v="AD01-9363"/>
    <x v="1"/>
    <s v="Nov"/>
    <x v="0"/>
    <x v="0"/>
    <x v="0"/>
    <x v="1"/>
    <x v="0"/>
    <x v="0"/>
    <x v="3"/>
    <n v="406.12"/>
  </r>
  <r>
    <s v="AD01-9365"/>
    <x v="1"/>
    <s v="Nov"/>
    <x v="0"/>
    <x v="0"/>
    <x v="0"/>
    <x v="1"/>
    <x v="0"/>
    <x v="0"/>
    <x v="110"/>
    <n v="526.24"/>
  </r>
  <r>
    <s v="AD01-9361"/>
    <x v="1"/>
    <s v="Nov"/>
    <x v="0"/>
    <x v="0"/>
    <x v="0"/>
    <x v="1"/>
    <x v="0"/>
    <x v="0"/>
    <x v="35"/>
    <n v="526.24"/>
  </r>
  <r>
    <s v="AD01-9361"/>
    <x v="1"/>
    <s v="Nov"/>
    <x v="0"/>
    <x v="0"/>
    <x v="0"/>
    <x v="1"/>
    <x v="0"/>
    <x v="0"/>
    <x v="36"/>
    <n v="526.24"/>
  </r>
  <r>
    <s v="AD01-9361"/>
    <x v="1"/>
    <s v="Nov"/>
    <x v="0"/>
    <x v="0"/>
    <x v="0"/>
    <x v="1"/>
    <x v="0"/>
    <x v="0"/>
    <x v="116"/>
    <n v="416.13"/>
  </r>
  <r>
    <s v="AD01-9365"/>
    <x v="1"/>
    <s v="Nov"/>
    <x v="0"/>
    <x v="0"/>
    <x v="0"/>
    <x v="1"/>
    <x v="0"/>
    <x v="0"/>
    <x v="40"/>
    <n v="407.55"/>
  </r>
  <r>
    <s v="AD01-9363"/>
    <x v="1"/>
    <s v="Nov"/>
    <x v="0"/>
    <x v="0"/>
    <x v="0"/>
    <x v="1"/>
    <x v="0"/>
    <x v="0"/>
    <x v="87"/>
    <n v="418.99"/>
  </r>
  <r>
    <s v="AD01-9364"/>
    <x v="1"/>
    <s v="Nov"/>
    <x v="0"/>
    <x v="0"/>
    <x v="0"/>
    <x v="1"/>
    <x v="0"/>
    <x v="0"/>
    <x v="48"/>
    <n v="410.40999999999997"/>
  </r>
  <r>
    <s v="AD01-9361"/>
    <x v="1"/>
    <s v="Nov"/>
    <x v="0"/>
    <x v="0"/>
    <x v="0"/>
    <x v="1"/>
    <x v="0"/>
    <x v="0"/>
    <x v="25"/>
    <n v="401.83"/>
  </r>
  <r>
    <s v="AD01-9364"/>
    <x v="1"/>
    <s v="Oct"/>
    <x v="0"/>
    <x v="0"/>
    <x v="0"/>
    <x v="1"/>
    <x v="0"/>
    <x v="0"/>
    <x v="127"/>
    <n v="440.44"/>
  </r>
  <r>
    <s v="AD01-9362"/>
    <x v="1"/>
    <s v="Oct"/>
    <x v="0"/>
    <x v="0"/>
    <x v="0"/>
    <x v="1"/>
    <x v="0"/>
    <x v="0"/>
    <x v="105"/>
    <n v="431.86"/>
  </r>
  <r>
    <s v="AD01-9362"/>
    <x v="1"/>
    <s v="Oct"/>
    <x v="0"/>
    <x v="0"/>
    <x v="0"/>
    <x v="1"/>
    <x v="0"/>
    <x v="0"/>
    <x v="108"/>
    <n v="526.24"/>
  </r>
  <r>
    <s v="AD01-9363"/>
    <x v="1"/>
    <s v="Oct"/>
    <x v="0"/>
    <x v="0"/>
    <x v="0"/>
    <x v="1"/>
    <x v="0"/>
    <x v="0"/>
    <x v="109"/>
    <n v="526.24"/>
  </r>
  <r>
    <s v="AD01-9364"/>
    <x v="1"/>
    <s v="Oct"/>
    <x v="0"/>
    <x v="0"/>
    <x v="0"/>
    <x v="1"/>
    <x v="0"/>
    <x v="0"/>
    <x v="138"/>
    <n v="441.87"/>
  </r>
  <r>
    <s v="AD01-9364"/>
    <x v="1"/>
    <s v="Oct"/>
    <x v="0"/>
    <x v="0"/>
    <x v="0"/>
    <x v="1"/>
    <x v="0"/>
    <x v="0"/>
    <x v="114"/>
    <n v="433.28999999999996"/>
  </r>
  <r>
    <s v="AD01-9364"/>
    <x v="1"/>
    <s v="Oct"/>
    <x v="0"/>
    <x v="0"/>
    <x v="0"/>
    <x v="1"/>
    <x v="0"/>
    <x v="0"/>
    <x v="115"/>
    <n v="424.71"/>
  </r>
  <r>
    <s v="AD01-9361"/>
    <x v="1"/>
    <s v="Oct"/>
    <x v="0"/>
    <x v="0"/>
    <x v="0"/>
    <x v="1"/>
    <x v="0"/>
    <x v="0"/>
    <x v="296"/>
    <n v="436.15"/>
  </r>
  <r>
    <s v="AD01-9361"/>
    <x v="1"/>
    <s v="Oct"/>
    <x v="0"/>
    <x v="0"/>
    <x v="0"/>
    <x v="1"/>
    <x v="0"/>
    <x v="0"/>
    <x v="103"/>
    <n v="427.57"/>
  </r>
  <r>
    <s v="AD01-9361"/>
    <x v="1"/>
    <s v="Apr"/>
    <x v="0"/>
    <x v="0"/>
    <x v="0"/>
    <x v="0"/>
    <x v="0"/>
    <x v="0"/>
    <x v="319"/>
    <n v="526.24"/>
  </r>
  <r>
    <s v="AD01-9361"/>
    <x v="1"/>
    <s v="Apr"/>
    <x v="0"/>
    <x v="0"/>
    <x v="0"/>
    <x v="0"/>
    <x v="0"/>
    <x v="0"/>
    <x v="352"/>
    <n v="526.24"/>
  </r>
  <r>
    <s v="AD01-9362"/>
    <x v="1"/>
    <s v="Apr"/>
    <x v="0"/>
    <x v="0"/>
    <x v="0"/>
    <x v="0"/>
    <x v="0"/>
    <x v="1"/>
    <x v="190"/>
    <n v="243.1"/>
  </r>
  <r>
    <s v="AD01-9362"/>
    <x v="1"/>
    <s v="Apr"/>
    <x v="0"/>
    <x v="0"/>
    <x v="0"/>
    <x v="0"/>
    <x v="0"/>
    <x v="1"/>
    <x v="54"/>
    <n v="311.74"/>
  </r>
  <r>
    <s v="AD01-9361"/>
    <x v="1"/>
    <s v="Apr"/>
    <x v="0"/>
    <x v="0"/>
    <x v="0"/>
    <x v="0"/>
    <x v="0"/>
    <x v="1"/>
    <x v="271"/>
    <n v="208.78"/>
  </r>
  <r>
    <s v="AD01-9364"/>
    <x v="1"/>
    <s v="Apr"/>
    <x v="0"/>
    <x v="0"/>
    <x v="0"/>
    <x v="0"/>
    <x v="0"/>
    <x v="1"/>
    <x v="191"/>
    <n v="245.95999999999998"/>
  </r>
  <r>
    <s v="AD01-9361"/>
    <x v="1"/>
    <s v="Apr"/>
    <x v="0"/>
    <x v="0"/>
    <x v="0"/>
    <x v="0"/>
    <x v="0"/>
    <x v="1"/>
    <x v="77"/>
    <n v="314.60000000000002"/>
  </r>
  <r>
    <s v="AD01-9361"/>
    <x v="1"/>
    <s v="Apr"/>
    <x v="0"/>
    <x v="0"/>
    <x v="0"/>
    <x v="0"/>
    <x v="0"/>
    <x v="1"/>
    <x v="380"/>
    <n v="526.24"/>
  </r>
  <r>
    <s v="AD01-9362"/>
    <x v="1"/>
    <s v="Apr"/>
    <x v="0"/>
    <x v="0"/>
    <x v="0"/>
    <x v="0"/>
    <x v="0"/>
    <x v="1"/>
    <x v="381"/>
    <n v="526.24"/>
  </r>
  <r>
    <s v="AD01-9362"/>
    <x v="1"/>
    <s v="Apr"/>
    <x v="0"/>
    <x v="0"/>
    <x v="0"/>
    <x v="0"/>
    <x v="0"/>
    <x v="1"/>
    <x v="382"/>
    <n v="526.24"/>
  </r>
  <r>
    <s v="AD01-9362"/>
    <x v="1"/>
    <s v="Apr"/>
    <x v="0"/>
    <x v="0"/>
    <x v="0"/>
    <x v="0"/>
    <x v="0"/>
    <x v="1"/>
    <x v="383"/>
    <n v="982.41"/>
  </r>
  <r>
    <s v="AD01-9361"/>
    <x v="1"/>
    <s v="Apr"/>
    <x v="0"/>
    <x v="0"/>
    <x v="0"/>
    <x v="0"/>
    <x v="0"/>
    <x v="1"/>
    <x v="384"/>
    <n v="1031.03"/>
  </r>
  <r>
    <s v="AD01-9362"/>
    <x v="1"/>
    <s v="Apr"/>
    <x v="0"/>
    <x v="0"/>
    <x v="0"/>
    <x v="0"/>
    <x v="0"/>
    <x v="1"/>
    <x v="145"/>
    <n v="1106.82"/>
  </r>
  <r>
    <s v="AD01-9361"/>
    <x v="1"/>
    <s v="Apr"/>
    <x v="0"/>
    <x v="0"/>
    <x v="0"/>
    <x v="0"/>
    <x v="0"/>
    <x v="1"/>
    <x v="385"/>
    <n v="227.37"/>
  </r>
  <r>
    <s v="AD01-9362"/>
    <x v="1"/>
    <s v="Apr"/>
    <x v="0"/>
    <x v="0"/>
    <x v="0"/>
    <x v="0"/>
    <x v="0"/>
    <x v="1"/>
    <x v="386"/>
    <n v="218.79"/>
  </r>
  <r>
    <s v="AD01-9361"/>
    <x v="1"/>
    <s v="Apr"/>
    <x v="0"/>
    <x v="0"/>
    <x v="0"/>
    <x v="0"/>
    <x v="0"/>
    <x v="1"/>
    <x v="277"/>
    <n v="210.21"/>
  </r>
  <r>
    <s v="AD01-9362"/>
    <x v="1"/>
    <s v="Apr"/>
    <x v="0"/>
    <x v="0"/>
    <x v="0"/>
    <x v="0"/>
    <x v="0"/>
    <x v="1"/>
    <x v="369"/>
    <n v="244.53"/>
  </r>
  <r>
    <s v="AD01-9362"/>
    <x v="1"/>
    <s v="Apr"/>
    <x v="0"/>
    <x v="0"/>
    <x v="0"/>
    <x v="0"/>
    <x v="0"/>
    <x v="1"/>
    <x v="387"/>
    <n v="526.24"/>
  </r>
  <r>
    <s v="AD01-9362"/>
    <x v="1"/>
    <s v="Apr"/>
    <x v="0"/>
    <x v="0"/>
    <x v="0"/>
    <x v="0"/>
    <x v="0"/>
    <x v="1"/>
    <x v="362"/>
    <n v="526.24"/>
  </r>
  <r>
    <s v="AD01-9362"/>
    <x v="1"/>
    <s v="Apr"/>
    <x v="0"/>
    <x v="0"/>
    <x v="0"/>
    <x v="0"/>
    <x v="0"/>
    <x v="1"/>
    <x v="45"/>
    <n v="310.31"/>
  </r>
  <r>
    <s v="AD01-9364"/>
    <x v="1"/>
    <s v="Apr"/>
    <x v="0"/>
    <x v="0"/>
    <x v="0"/>
    <x v="0"/>
    <x v="0"/>
    <x v="1"/>
    <x v="340"/>
    <n v="207.35"/>
  </r>
  <r>
    <s v="AD01-9362"/>
    <x v="1"/>
    <s v="Apr"/>
    <x v="0"/>
    <x v="0"/>
    <x v="0"/>
    <x v="0"/>
    <x v="0"/>
    <x v="0"/>
    <x v="388"/>
    <n v="230.23000000000002"/>
  </r>
  <r>
    <s v="AD01-9363"/>
    <x v="1"/>
    <s v="Apr"/>
    <x v="0"/>
    <x v="0"/>
    <x v="0"/>
    <x v="0"/>
    <x v="0"/>
    <x v="0"/>
    <x v="389"/>
    <n v="221.65"/>
  </r>
  <r>
    <s v="AD01-9362"/>
    <x v="1"/>
    <s v="Apr"/>
    <x v="0"/>
    <x v="0"/>
    <x v="0"/>
    <x v="0"/>
    <x v="0"/>
    <x v="0"/>
    <x v="345"/>
    <n v="213.07"/>
  </r>
  <r>
    <s v="AD01-9361"/>
    <x v="1"/>
    <s v="Apr"/>
    <x v="0"/>
    <x v="0"/>
    <x v="0"/>
    <x v="0"/>
    <x v="0"/>
    <x v="1"/>
    <x v="390"/>
    <n v="247.39"/>
  </r>
  <r>
    <s v="AD01-9361"/>
    <x v="1"/>
    <s v="Apr"/>
    <x v="0"/>
    <x v="0"/>
    <x v="0"/>
    <x v="0"/>
    <x v="0"/>
    <x v="1"/>
    <x v="70"/>
    <n v="316.02999999999997"/>
  </r>
  <r>
    <s v="AD01-9362"/>
    <x v="1"/>
    <s v="Apr"/>
    <x v="0"/>
    <x v="0"/>
    <x v="0"/>
    <x v="0"/>
    <x v="0"/>
    <x v="1"/>
    <x v="391"/>
    <n v="1119.69"/>
  </r>
  <r>
    <s v="AD01-9361"/>
    <x v="1"/>
    <s v="Aug"/>
    <x v="0"/>
    <x v="0"/>
    <x v="0"/>
    <x v="0"/>
    <x v="0"/>
    <x v="0"/>
    <x v="1"/>
    <n v="491.91999999999996"/>
  </r>
  <r>
    <s v="AD01-9361"/>
    <x v="1"/>
    <s v="Aug"/>
    <x v="0"/>
    <x v="0"/>
    <x v="0"/>
    <x v="0"/>
    <x v="0"/>
    <x v="0"/>
    <x v="164"/>
    <n v="483.34000000000003"/>
  </r>
  <r>
    <s v="AD01-9361"/>
    <x v="1"/>
    <s v="Aug"/>
    <x v="0"/>
    <x v="0"/>
    <x v="0"/>
    <x v="0"/>
    <x v="0"/>
    <x v="0"/>
    <x v="165"/>
    <n v="474.76"/>
  </r>
  <r>
    <s v="AD01-9364"/>
    <x v="1"/>
    <s v="Aug"/>
    <x v="0"/>
    <x v="0"/>
    <x v="0"/>
    <x v="0"/>
    <x v="0"/>
    <x v="1"/>
    <x v="352"/>
    <n v="206.72"/>
  </r>
  <r>
    <s v="AD01-9364"/>
    <x v="1"/>
    <s v="Aug"/>
    <x v="0"/>
    <x v="0"/>
    <x v="0"/>
    <x v="0"/>
    <x v="0"/>
    <x v="1"/>
    <x v="146"/>
    <n v="526.24"/>
  </r>
  <r>
    <s v="AD01-9365"/>
    <x v="1"/>
    <s v="Aug"/>
    <x v="0"/>
    <x v="0"/>
    <x v="0"/>
    <x v="0"/>
    <x v="0"/>
    <x v="1"/>
    <x v="273"/>
    <n v="211.64"/>
  </r>
  <r>
    <s v="AD01-9361"/>
    <x v="1"/>
    <s v="Aug"/>
    <x v="0"/>
    <x v="0"/>
    <x v="0"/>
    <x v="0"/>
    <x v="0"/>
    <x v="1"/>
    <x v="131"/>
    <n v="280.27999999999997"/>
  </r>
  <r>
    <s v="AD01-9361"/>
    <x v="1"/>
    <s v="Aug"/>
    <x v="0"/>
    <x v="0"/>
    <x v="0"/>
    <x v="0"/>
    <x v="0"/>
    <x v="1"/>
    <x v="90"/>
    <n v="529.1"/>
  </r>
  <r>
    <s v="AD01-9364"/>
    <x v="1"/>
    <s v="Aug"/>
    <x v="0"/>
    <x v="0"/>
    <x v="0"/>
    <x v="0"/>
    <x v="0"/>
    <x v="0"/>
    <x v="9"/>
    <n v="526.24"/>
  </r>
  <r>
    <s v="AD01-9362"/>
    <x v="1"/>
    <s v="Aug"/>
    <x v="0"/>
    <x v="0"/>
    <x v="0"/>
    <x v="0"/>
    <x v="0"/>
    <x v="0"/>
    <x v="171"/>
    <n v="526.24"/>
  </r>
  <r>
    <s v="AD01-9361"/>
    <x v="1"/>
    <s v="Aug"/>
    <x v="0"/>
    <x v="0"/>
    <x v="0"/>
    <x v="0"/>
    <x v="0"/>
    <x v="0"/>
    <x v="172"/>
    <n v="526.24"/>
  </r>
  <r>
    <s v="AD01-9361"/>
    <x v="1"/>
    <s v="Aug"/>
    <x v="0"/>
    <x v="0"/>
    <x v="0"/>
    <x v="0"/>
    <x v="0"/>
    <x v="1"/>
    <x v="392"/>
    <n v="988.13"/>
  </r>
  <r>
    <s v="AD01-9361"/>
    <x v="1"/>
    <s v="Aug"/>
    <x v="0"/>
    <x v="0"/>
    <x v="0"/>
    <x v="0"/>
    <x v="0"/>
    <x v="1"/>
    <x v="393"/>
    <n v="1035.32"/>
  </r>
  <r>
    <s v="AD01-9362"/>
    <x v="1"/>
    <s v="Aug"/>
    <x v="0"/>
    <x v="0"/>
    <x v="0"/>
    <x v="0"/>
    <x v="0"/>
    <x v="1"/>
    <x v="216"/>
    <n v="1111.1100000000001"/>
  </r>
  <r>
    <s v="AD01-9361"/>
    <x v="1"/>
    <s v="Aug"/>
    <x v="0"/>
    <x v="0"/>
    <x v="0"/>
    <x v="0"/>
    <x v="0"/>
    <x v="0"/>
    <x v="15"/>
    <n v="484.77"/>
  </r>
  <r>
    <s v="AD01-9361"/>
    <x v="1"/>
    <s v="Aug"/>
    <x v="0"/>
    <x v="0"/>
    <x v="0"/>
    <x v="0"/>
    <x v="0"/>
    <x v="0"/>
    <x v="177"/>
    <n v="476.19"/>
  </r>
  <r>
    <s v="AD01-9362"/>
    <x v="1"/>
    <s v="Aug"/>
    <x v="0"/>
    <x v="0"/>
    <x v="0"/>
    <x v="0"/>
    <x v="0"/>
    <x v="1"/>
    <x v="386"/>
    <n v="218.79"/>
  </r>
  <r>
    <s v="AD01-9361"/>
    <x v="1"/>
    <s v="Aug"/>
    <x v="0"/>
    <x v="0"/>
    <x v="0"/>
    <x v="0"/>
    <x v="0"/>
    <x v="1"/>
    <x v="176"/>
    <n v="526.24"/>
  </r>
  <r>
    <s v="AD01-9361"/>
    <x v="1"/>
    <s v="Aug"/>
    <x v="0"/>
    <x v="0"/>
    <x v="0"/>
    <x v="0"/>
    <x v="0"/>
    <x v="1"/>
    <x v="374"/>
    <n v="526.24"/>
  </r>
  <r>
    <s v="AD01-9361"/>
    <x v="1"/>
    <s v="Aug"/>
    <x v="0"/>
    <x v="0"/>
    <x v="0"/>
    <x v="0"/>
    <x v="0"/>
    <x v="1"/>
    <x v="344"/>
    <n v="215.93"/>
  </r>
  <r>
    <s v="AD01-9364"/>
    <x v="1"/>
    <s v="Aug"/>
    <x v="0"/>
    <x v="0"/>
    <x v="0"/>
    <x v="0"/>
    <x v="0"/>
    <x v="1"/>
    <x v="141"/>
    <n v="284.57"/>
  </r>
  <r>
    <s v="AD01-9365"/>
    <x v="1"/>
    <s v="Aug"/>
    <x v="0"/>
    <x v="0"/>
    <x v="0"/>
    <x v="0"/>
    <x v="0"/>
    <x v="1"/>
    <x v="355"/>
    <n v="524.80999999999995"/>
  </r>
  <r>
    <s v="AD01-9361"/>
    <x v="1"/>
    <s v="Aug"/>
    <x v="0"/>
    <x v="0"/>
    <x v="0"/>
    <x v="0"/>
    <x v="0"/>
    <x v="0"/>
    <x v="268"/>
    <n v="487.63"/>
  </r>
  <r>
    <s v="AD01-9365"/>
    <x v="1"/>
    <s v="Aug"/>
    <x v="0"/>
    <x v="0"/>
    <x v="0"/>
    <x v="0"/>
    <x v="0"/>
    <x v="0"/>
    <x v="253"/>
    <n v="479.05"/>
  </r>
  <r>
    <s v="AD01-9362"/>
    <x v="1"/>
    <s v="Aug"/>
    <x v="0"/>
    <x v="0"/>
    <x v="0"/>
    <x v="0"/>
    <x v="0"/>
    <x v="0"/>
    <x v="241"/>
    <n v="470.47"/>
  </r>
  <r>
    <s v="AD01-9364"/>
    <x v="1"/>
    <s v="Aug"/>
    <x v="0"/>
    <x v="0"/>
    <x v="0"/>
    <x v="0"/>
    <x v="0"/>
    <x v="1"/>
    <x v="345"/>
    <n v="213.07"/>
  </r>
  <r>
    <s v="AD01-9362"/>
    <x v="1"/>
    <s v="Aug"/>
    <x v="0"/>
    <x v="0"/>
    <x v="0"/>
    <x v="0"/>
    <x v="0"/>
    <x v="1"/>
    <x v="201"/>
    <n v="281.70999999999998"/>
  </r>
  <r>
    <s v="AD01-9364"/>
    <x v="1"/>
    <s v="Aug"/>
    <x v="0"/>
    <x v="0"/>
    <x v="0"/>
    <x v="0"/>
    <x v="0"/>
    <x v="1"/>
    <x v="394"/>
    <n v="1123.98"/>
  </r>
  <r>
    <s v="AD01-9361"/>
    <x v="1"/>
    <s v="Dec"/>
    <x v="0"/>
    <x v="0"/>
    <x v="0"/>
    <x v="0"/>
    <x v="0"/>
    <x v="1"/>
    <x v="233"/>
    <n v="174.07999999999998"/>
  </r>
  <r>
    <s v="AD01-9362"/>
    <x v="1"/>
    <s v="Dec"/>
    <x v="0"/>
    <x v="0"/>
    <x v="0"/>
    <x v="0"/>
    <x v="0"/>
    <x v="1"/>
    <x v="203"/>
    <n v="251.68"/>
  </r>
  <r>
    <s v="AD01-9361"/>
    <x v="1"/>
    <s v="Dec"/>
    <x v="0"/>
    <x v="0"/>
    <x v="0"/>
    <x v="0"/>
    <x v="0"/>
    <x v="1"/>
    <x v="235"/>
    <n v="185.9"/>
  </r>
  <r>
    <s v="AD01-9362"/>
    <x v="1"/>
    <s v="Dec"/>
    <x v="0"/>
    <x v="0"/>
    <x v="0"/>
    <x v="0"/>
    <x v="0"/>
    <x v="1"/>
    <x v="204"/>
    <n v="254.54"/>
  </r>
  <r>
    <s v="AD01-9361"/>
    <x v="1"/>
    <s v="Dec"/>
    <x v="0"/>
    <x v="0"/>
    <x v="0"/>
    <x v="0"/>
    <x v="0"/>
    <x v="1"/>
    <x v="395"/>
    <n v="1041.04"/>
  </r>
  <r>
    <s v="AD01-9363"/>
    <x v="1"/>
    <s v="Dec"/>
    <x v="0"/>
    <x v="0"/>
    <x v="0"/>
    <x v="0"/>
    <x v="0"/>
    <x v="1"/>
    <x v="239"/>
    <n v="184.47"/>
  </r>
  <r>
    <s v="AD01-9364"/>
    <x v="1"/>
    <s v="Dec"/>
    <x v="0"/>
    <x v="0"/>
    <x v="0"/>
    <x v="0"/>
    <x v="0"/>
    <x v="1"/>
    <x v="39"/>
    <n v="526.24"/>
  </r>
  <r>
    <s v="AD01-9362"/>
    <x v="1"/>
    <s v="Dec"/>
    <x v="0"/>
    <x v="0"/>
    <x v="0"/>
    <x v="0"/>
    <x v="0"/>
    <x v="1"/>
    <x v="366"/>
    <n v="181.61"/>
  </r>
  <r>
    <s v="AD01-9362"/>
    <x v="1"/>
    <s v="Dec"/>
    <x v="0"/>
    <x v="0"/>
    <x v="0"/>
    <x v="0"/>
    <x v="0"/>
    <x v="1"/>
    <x v="213"/>
    <n v="250.25"/>
  </r>
  <r>
    <s v="AD01-9361"/>
    <x v="1"/>
    <s v="Dec"/>
    <x v="0"/>
    <x v="0"/>
    <x v="0"/>
    <x v="0"/>
    <x v="0"/>
    <x v="1"/>
    <x v="242"/>
    <n v="187.32999999999998"/>
  </r>
  <r>
    <s v="AD01-9361"/>
    <x v="1"/>
    <s v="Feb"/>
    <x v="0"/>
    <x v="0"/>
    <x v="0"/>
    <x v="0"/>
    <x v="0"/>
    <x v="0"/>
    <x v="55"/>
    <n v="526.24"/>
  </r>
  <r>
    <s v="AD01-9362"/>
    <x v="1"/>
    <s v="Feb"/>
    <x v="0"/>
    <x v="0"/>
    <x v="0"/>
    <x v="0"/>
    <x v="0"/>
    <x v="0"/>
    <x v="31"/>
    <n v="526.24"/>
  </r>
  <r>
    <s v="AD01-9361"/>
    <x v="1"/>
    <s v="Feb"/>
    <x v="0"/>
    <x v="0"/>
    <x v="0"/>
    <x v="0"/>
    <x v="0"/>
    <x v="0"/>
    <x v="217"/>
    <n v="526.24"/>
  </r>
  <r>
    <s v="AD01-9361"/>
    <x v="1"/>
    <s v="Feb"/>
    <x v="0"/>
    <x v="0"/>
    <x v="0"/>
    <x v="0"/>
    <x v="0"/>
    <x v="1"/>
    <x v="217"/>
    <n v="260.26"/>
  </r>
  <r>
    <s v="AD01-9364"/>
    <x v="1"/>
    <s v="Feb"/>
    <x v="0"/>
    <x v="0"/>
    <x v="0"/>
    <x v="0"/>
    <x v="0"/>
    <x v="1"/>
    <x v="167"/>
    <n v="328.9"/>
  </r>
  <r>
    <s v="AD01-9365"/>
    <x v="1"/>
    <s v="Feb"/>
    <x v="0"/>
    <x v="0"/>
    <x v="0"/>
    <x v="0"/>
    <x v="0"/>
    <x v="1"/>
    <x v="319"/>
    <n v="225.94"/>
  </r>
  <r>
    <s v="AD01-9362"/>
    <x v="1"/>
    <s v="Feb"/>
    <x v="0"/>
    <x v="0"/>
    <x v="0"/>
    <x v="0"/>
    <x v="0"/>
    <x v="1"/>
    <x v="219"/>
    <n v="263.12"/>
  </r>
  <r>
    <s v="AD01-9361"/>
    <x v="1"/>
    <s v="Feb"/>
    <x v="0"/>
    <x v="0"/>
    <x v="0"/>
    <x v="0"/>
    <x v="0"/>
    <x v="1"/>
    <x v="361"/>
    <n v="220.22"/>
  </r>
  <r>
    <s v="AD01-9362"/>
    <x v="1"/>
    <s v="Feb"/>
    <x v="0"/>
    <x v="0"/>
    <x v="0"/>
    <x v="0"/>
    <x v="0"/>
    <x v="0"/>
    <x v="396"/>
    <n v="526.24"/>
  </r>
  <r>
    <s v="AD01-9365"/>
    <x v="1"/>
    <s v="Feb"/>
    <x v="0"/>
    <x v="0"/>
    <x v="0"/>
    <x v="0"/>
    <x v="0"/>
    <x v="0"/>
    <x v="397"/>
    <n v="526.24"/>
  </r>
  <r>
    <s v="AD01-9363"/>
    <x v="1"/>
    <s v="Feb"/>
    <x v="0"/>
    <x v="0"/>
    <x v="0"/>
    <x v="0"/>
    <x v="0"/>
    <x v="0"/>
    <x v="398"/>
    <n v="526.24"/>
  </r>
  <r>
    <s v="AD01-9361"/>
    <x v="1"/>
    <s v="Feb"/>
    <x v="0"/>
    <x v="0"/>
    <x v="0"/>
    <x v="0"/>
    <x v="0"/>
    <x v="1"/>
    <x v="399"/>
    <n v="980.98"/>
  </r>
  <r>
    <s v="AD01-9363"/>
    <x v="1"/>
    <s v="Feb"/>
    <x v="0"/>
    <x v="0"/>
    <x v="0"/>
    <x v="0"/>
    <x v="0"/>
    <x v="1"/>
    <x v="400"/>
    <n v="1028.17"/>
  </r>
  <r>
    <s v="AD01-9362"/>
    <x v="1"/>
    <s v="Feb"/>
    <x v="0"/>
    <x v="0"/>
    <x v="0"/>
    <x v="0"/>
    <x v="0"/>
    <x v="1"/>
    <x v="26"/>
    <n v="1103.96"/>
  </r>
  <r>
    <s v="AD01-9364"/>
    <x v="1"/>
    <s v="Feb"/>
    <x v="0"/>
    <x v="0"/>
    <x v="0"/>
    <x v="0"/>
    <x v="0"/>
    <x v="0"/>
    <x v="349"/>
    <n v="270.27"/>
  </r>
  <r>
    <s v="AD01-9363"/>
    <x v="1"/>
    <s v="Feb"/>
    <x v="0"/>
    <x v="0"/>
    <x v="0"/>
    <x v="0"/>
    <x v="0"/>
    <x v="0"/>
    <x v="376"/>
    <n v="261.69"/>
  </r>
  <r>
    <s v="AD01-9362"/>
    <x v="1"/>
    <s v="Feb"/>
    <x v="0"/>
    <x v="0"/>
    <x v="0"/>
    <x v="0"/>
    <x v="0"/>
    <x v="1"/>
    <x v="376"/>
    <n v="261.69"/>
  </r>
  <r>
    <s v="AD01-9362"/>
    <x v="1"/>
    <s v="Feb"/>
    <x v="0"/>
    <x v="0"/>
    <x v="0"/>
    <x v="0"/>
    <x v="0"/>
    <x v="1"/>
    <x v="401"/>
    <n v="526.24"/>
  </r>
  <r>
    <s v="AD01-9361"/>
    <x v="1"/>
    <s v="Feb"/>
    <x v="0"/>
    <x v="0"/>
    <x v="0"/>
    <x v="0"/>
    <x v="0"/>
    <x v="1"/>
    <x v="321"/>
    <n v="526.24"/>
  </r>
  <r>
    <s v="AD01-9361"/>
    <x v="1"/>
    <s v="Feb"/>
    <x v="0"/>
    <x v="0"/>
    <x v="0"/>
    <x v="0"/>
    <x v="0"/>
    <x v="1"/>
    <x v="231"/>
    <n v="258.83"/>
  </r>
  <r>
    <s v="AD01-9365"/>
    <x v="1"/>
    <s v="Feb"/>
    <x v="0"/>
    <x v="0"/>
    <x v="0"/>
    <x v="0"/>
    <x v="0"/>
    <x v="1"/>
    <x v="182"/>
    <n v="327.47000000000003"/>
  </r>
  <r>
    <s v="AD01-9362"/>
    <x v="1"/>
    <s v="Feb"/>
    <x v="0"/>
    <x v="0"/>
    <x v="0"/>
    <x v="0"/>
    <x v="0"/>
    <x v="1"/>
    <x v="365"/>
    <n v="224.51"/>
  </r>
  <r>
    <s v="AD01-9362"/>
    <x v="1"/>
    <s v="Feb"/>
    <x v="0"/>
    <x v="0"/>
    <x v="0"/>
    <x v="0"/>
    <x v="0"/>
    <x v="0"/>
    <x v="71"/>
    <n v="273.13"/>
  </r>
  <r>
    <s v="AD01-9362"/>
    <x v="1"/>
    <s v="Feb"/>
    <x v="0"/>
    <x v="0"/>
    <x v="0"/>
    <x v="0"/>
    <x v="0"/>
    <x v="0"/>
    <x v="402"/>
    <n v="264.55"/>
  </r>
  <r>
    <s v="AD01-9362"/>
    <x v="1"/>
    <s v="Feb"/>
    <x v="0"/>
    <x v="0"/>
    <x v="0"/>
    <x v="0"/>
    <x v="0"/>
    <x v="0"/>
    <x v="403"/>
    <n v="255.97"/>
  </r>
  <r>
    <s v="AD01-9365"/>
    <x v="1"/>
    <s v="Feb"/>
    <x v="0"/>
    <x v="0"/>
    <x v="0"/>
    <x v="0"/>
    <x v="0"/>
    <x v="1"/>
    <x v="402"/>
    <n v="264.55"/>
  </r>
  <r>
    <s v="AD01-9363"/>
    <x v="1"/>
    <s v="Feb"/>
    <x v="0"/>
    <x v="0"/>
    <x v="0"/>
    <x v="0"/>
    <x v="0"/>
    <x v="1"/>
    <x v="144"/>
    <n v="324.61"/>
  </r>
  <r>
    <s v="AD01-9361"/>
    <x v="1"/>
    <s v="Feb"/>
    <x v="0"/>
    <x v="0"/>
    <x v="0"/>
    <x v="0"/>
    <x v="0"/>
    <x v="1"/>
    <x v="378"/>
    <n v="1116.83"/>
  </r>
  <r>
    <s v="AD01-9364"/>
    <x v="1"/>
    <s v="Jan"/>
    <x v="0"/>
    <x v="0"/>
    <x v="0"/>
    <x v="0"/>
    <x v="0"/>
    <x v="0"/>
    <x v="168"/>
    <n v="526.24"/>
  </r>
  <r>
    <s v="AD01-9362"/>
    <x v="1"/>
    <s v="Jan"/>
    <x v="0"/>
    <x v="0"/>
    <x v="0"/>
    <x v="0"/>
    <x v="0"/>
    <x v="0"/>
    <x v="129"/>
    <n v="526.24"/>
  </r>
  <r>
    <s v="AD01-9364"/>
    <x v="1"/>
    <s v="Jan"/>
    <x v="0"/>
    <x v="0"/>
    <x v="0"/>
    <x v="0"/>
    <x v="0"/>
    <x v="1"/>
    <x v="31"/>
    <n v="268.84000000000003"/>
  </r>
  <r>
    <s v="AD01-9362"/>
    <x v="1"/>
    <s v="Jan"/>
    <x v="0"/>
    <x v="0"/>
    <x v="0"/>
    <x v="0"/>
    <x v="0"/>
    <x v="1"/>
    <x v="2"/>
    <n v="337.48"/>
  </r>
  <r>
    <s v="AD01-9364"/>
    <x v="1"/>
    <s v="Jan"/>
    <x v="0"/>
    <x v="0"/>
    <x v="0"/>
    <x v="0"/>
    <x v="0"/>
    <x v="1"/>
    <x v="34"/>
    <n v="271.7"/>
  </r>
  <r>
    <s v="AD01-9361"/>
    <x v="1"/>
    <s v="Jan"/>
    <x v="0"/>
    <x v="0"/>
    <x v="0"/>
    <x v="0"/>
    <x v="0"/>
    <x v="1"/>
    <x v="169"/>
    <n v="331.76"/>
  </r>
  <r>
    <s v="AD01-9362"/>
    <x v="1"/>
    <s v="Jan"/>
    <x v="0"/>
    <x v="0"/>
    <x v="0"/>
    <x v="0"/>
    <x v="0"/>
    <x v="1"/>
    <x v="320"/>
    <n v="228.8"/>
  </r>
  <r>
    <s v="AD01-9361"/>
    <x v="1"/>
    <s v="Jan"/>
    <x v="0"/>
    <x v="0"/>
    <x v="0"/>
    <x v="0"/>
    <x v="0"/>
    <x v="0"/>
    <x v="404"/>
    <n v="526.24"/>
  </r>
  <r>
    <s v="AD01-9362"/>
    <x v="1"/>
    <s v="Jan"/>
    <x v="0"/>
    <x v="0"/>
    <x v="0"/>
    <x v="0"/>
    <x v="0"/>
    <x v="0"/>
    <x v="405"/>
    <n v="526.24"/>
  </r>
  <r>
    <s v="AD01-9364"/>
    <x v="1"/>
    <s v="Jan"/>
    <x v="0"/>
    <x v="0"/>
    <x v="0"/>
    <x v="0"/>
    <x v="0"/>
    <x v="0"/>
    <x v="406"/>
    <n v="526.24"/>
  </r>
  <r>
    <s v="AD01-9361"/>
    <x v="1"/>
    <s v="Jan"/>
    <x v="0"/>
    <x v="0"/>
    <x v="0"/>
    <x v="0"/>
    <x v="0"/>
    <x v="1"/>
    <x v="407"/>
    <n v="979.55"/>
  </r>
  <r>
    <s v="AD01-9361"/>
    <x v="1"/>
    <s v="Jan"/>
    <x v="0"/>
    <x v="0"/>
    <x v="0"/>
    <x v="0"/>
    <x v="0"/>
    <x v="1"/>
    <x v="408"/>
    <n v="1026.74"/>
  </r>
  <r>
    <s v="AD01-9362"/>
    <x v="1"/>
    <s v="Jan"/>
    <x v="0"/>
    <x v="0"/>
    <x v="0"/>
    <x v="0"/>
    <x v="0"/>
    <x v="1"/>
    <x v="163"/>
    <n v="1102.53"/>
  </r>
  <r>
    <s v="AD01-9362"/>
    <x v="1"/>
    <s v="Jan"/>
    <x v="0"/>
    <x v="0"/>
    <x v="0"/>
    <x v="0"/>
    <x v="0"/>
    <x v="0"/>
    <x v="228"/>
    <n v="296.01"/>
  </r>
  <r>
    <s v="AD01-9361"/>
    <x v="1"/>
    <s v="Jan"/>
    <x v="0"/>
    <x v="0"/>
    <x v="0"/>
    <x v="0"/>
    <x v="0"/>
    <x v="0"/>
    <x v="197"/>
    <n v="287.43"/>
  </r>
  <r>
    <s v="AD01-9361"/>
    <x v="1"/>
    <s v="Jan"/>
    <x v="0"/>
    <x v="0"/>
    <x v="0"/>
    <x v="0"/>
    <x v="0"/>
    <x v="0"/>
    <x v="66"/>
    <n v="278.85000000000002"/>
  </r>
  <r>
    <s v="AD01-9362"/>
    <x v="1"/>
    <s v="Jan"/>
    <x v="0"/>
    <x v="0"/>
    <x v="0"/>
    <x v="0"/>
    <x v="0"/>
    <x v="1"/>
    <x v="349"/>
    <n v="270.27"/>
  </r>
  <r>
    <s v="AD01-9361"/>
    <x v="1"/>
    <s v="Jan"/>
    <x v="0"/>
    <x v="0"/>
    <x v="0"/>
    <x v="0"/>
    <x v="0"/>
    <x v="1"/>
    <x v="409"/>
    <n v="526.24"/>
  </r>
  <r>
    <s v="AD01-9361"/>
    <x v="1"/>
    <s v="Jan"/>
    <x v="0"/>
    <x v="0"/>
    <x v="0"/>
    <x v="0"/>
    <x v="0"/>
    <x v="1"/>
    <x v="251"/>
    <n v="526.24"/>
  </r>
  <r>
    <s v="AD01-9362"/>
    <x v="1"/>
    <s v="Jan"/>
    <x v="0"/>
    <x v="0"/>
    <x v="0"/>
    <x v="0"/>
    <x v="0"/>
    <x v="1"/>
    <x v="47"/>
    <n v="267.40999999999997"/>
  </r>
  <r>
    <s v="AD01-9362"/>
    <x v="1"/>
    <s v="Jan"/>
    <x v="0"/>
    <x v="0"/>
    <x v="0"/>
    <x v="0"/>
    <x v="0"/>
    <x v="1"/>
    <x v="19"/>
    <n v="336.05"/>
  </r>
  <r>
    <s v="AD01-9364"/>
    <x v="1"/>
    <s v="Jan"/>
    <x v="0"/>
    <x v="0"/>
    <x v="0"/>
    <x v="0"/>
    <x v="0"/>
    <x v="1"/>
    <x v="324"/>
    <n v="233.09"/>
  </r>
  <r>
    <s v="AD01-9363"/>
    <x v="1"/>
    <s v="Jan"/>
    <x v="0"/>
    <x v="0"/>
    <x v="0"/>
    <x v="0"/>
    <x v="0"/>
    <x v="0"/>
    <x v="232"/>
    <n v="298.87"/>
  </r>
  <r>
    <s v="AD01-9362"/>
    <x v="1"/>
    <s v="Jan"/>
    <x v="0"/>
    <x v="0"/>
    <x v="0"/>
    <x v="0"/>
    <x v="0"/>
    <x v="0"/>
    <x v="215"/>
    <n v="290.28999999999996"/>
  </r>
  <r>
    <s v="AD01-9361"/>
    <x v="1"/>
    <s v="Jan"/>
    <x v="0"/>
    <x v="0"/>
    <x v="0"/>
    <x v="0"/>
    <x v="0"/>
    <x v="0"/>
    <x v="201"/>
    <n v="281.70999999999998"/>
  </r>
  <r>
    <s v="AD01-9364"/>
    <x v="1"/>
    <s v="Jan"/>
    <x v="0"/>
    <x v="0"/>
    <x v="0"/>
    <x v="0"/>
    <x v="0"/>
    <x v="1"/>
    <x v="188"/>
    <n v="333.19"/>
  </r>
  <r>
    <s v="AD01-9364"/>
    <x v="1"/>
    <s v="Jan"/>
    <x v="0"/>
    <x v="0"/>
    <x v="0"/>
    <x v="0"/>
    <x v="0"/>
    <x v="1"/>
    <x v="377"/>
    <n v="1115.4000000000001"/>
  </r>
  <r>
    <s v="AD01-9361"/>
    <x v="1"/>
    <s v="Jul"/>
    <x v="0"/>
    <x v="0"/>
    <x v="0"/>
    <x v="0"/>
    <x v="0"/>
    <x v="0"/>
    <x v="148"/>
    <n v="509.08"/>
  </r>
  <r>
    <s v="AD01-9361"/>
    <x v="1"/>
    <s v="Jul"/>
    <x v="0"/>
    <x v="0"/>
    <x v="0"/>
    <x v="0"/>
    <x v="0"/>
    <x v="0"/>
    <x v="0"/>
    <n v="500.5"/>
  </r>
  <r>
    <s v="AD01-9364"/>
    <x v="1"/>
    <s v="Jul"/>
    <x v="0"/>
    <x v="0"/>
    <x v="0"/>
    <x v="0"/>
    <x v="0"/>
    <x v="1"/>
    <x v="319"/>
    <n v="214.88"/>
  </r>
  <r>
    <s v="AD01-9362"/>
    <x v="1"/>
    <s v="Jul"/>
    <x v="0"/>
    <x v="0"/>
    <x v="0"/>
    <x v="0"/>
    <x v="0"/>
    <x v="1"/>
    <x v="129"/>
    <n v="286"/>
  </r>
  <r>
    <s v="AD01-9362"/>
    <x v="1"/>
    <s v="Jul"/>
    <x v="0"/>
    <x v="0"/>
    <x v="0"/>
    <x v="0"/>
    <x v="0"/>
    <x v="1"/>
    <x v="233"/>
    <n v="183.04"/>
  </r>
  <r>
    <s v="AD01-9363"/>
    <x v="1"/>
    <s v="Jul"/>
    <x v="0"/>
    <x v="0"/>
    <x v="0"/>
    <x v="0"/>
    <x v="0"/>
    <x v="1"/>
    <x v="361"/>
    <n v="220.22"/>
  </r>
  <r>
    <s v="AD01-9362"/>
    <x v="1"/>
    <s v="Jul"/>
    <x v="0"/>
    <x v="0"/>
    <x v="0"/>
    <x v="0"/>
    <x v="0"/>
    <x v="1"/>
    <x v="170"/>
    <n v="288.86"/>
  </r>
  <r>
    <s v="AD01-9364"/>
    <x v="1"/>
    <s v="Jul"/>
    <x v="0"/>
    <x v="0"/>
    <x v="0"/>
    <x v="0"/>
    <x v="0"/>
    <x v="1"/>
    <x v="235"/>
    <n v="185.9"/>
  </r>
  <r>
    <s v="AD01-9362"/>
    <x v="1"/>
    <s v="Jul"/>
    <x v="0"/>
    <x v="0"/>
    <x v="0"/>
    <x v="0"/>
    <x v="0"/>
    <x v="1"/>
    <x v="151"/>
    <n v="526.24"/>
  </r>
  <r>
    <s v="AD01-9361"/>
    <x v="1"/>
    <s v="Jul"/>
    <x v="0"/>
    <x v="0"/>
    <x v="0"/>
    <x v="0"/>
    <x v="0"/>
    <x v="1"/>
    <x v="7"/>
    <n v="526.24"/>
  </r>
  <r>
    <s v="AD01-9361"/>
    <x v="1"/>
    <s v="Jul"/>
    <x v="0"/>
    <x v="0"/>
    <x v="0"/>
    <x v="0"/>
    <x v="0"/>
    <x v="1"/>
    <x v="8"/>
    <n v="526.24"/>
  </r>
  <r>
    <s v="AD01-9361"/>
    <x v="1"/>
    <s v="Jul"/>
    <x v="0"/>
    <x v="0"/>
    <x v="0"/>
    <x v="0"/>
    <x v="0"/>
    <x v="1"/>
    <x v="410"/>
    <n v="986.7"/>
  </r>
  <r>
    <s v="AD01-9362"/>
    <x v="1"/>
    <s v="Jul"/>
    <x v="0"/>
    <x v="0"/>
    <x v="0"/>
    <x v="0"/>
    <x v="0"/>
    <x v="1"/>
    <x v="411"/>
    <n v="1033.8899999999999"/>
  </r>
  <r>
    <s v="AD01-9362"/>
    <x v="1"/>
    <s v="Jul"/>
    <x v="0"/>
    <x v="0"/>
    <x v="0"/>
    <x v="0"/>
    <x v="0"/>
    <x v="1"/>
    <x v="157"/>
    <n v="510.51"/>
  </r>
  <r>
    <s v="AD01-9362"/>
    <x v="1"/>
    <s v="Jul"/>
    <x v="0"/>
    <x v="0"/>
    <x v="0"/>
    <x v="0"/>
    <x v="0"/>
    <x v="1"/>
    <x v="13"/>
    <n v="501.93"/>
  </r>
  <r>
    <s v="AD01-9362"/>
    <x v="1"/>
    <s v="Jul"/>
    <x v="0"/>
    <x v="0"/>
    <x v="0"/>
    <x v="0"/>
    <x v="0"/>
    <x v="1"/>
    <x v="14"/>
    <n v="493.35"/>
  </r>
  <r>
    <s v="AD01-9361"/>
    <x v="1"/>
    <s v="Jul"/>
    <x v="0"/>
    <x v="0"/>
    <x v="0"/>
    <x v="0"/>
    <x v="0"/>
    <x v="1"/>
    <x v="12"/>
    <n v="526.24"/>
  </r>
  <r>
    <s v="AD01-9361"/>
    <x v="1"/>
    <s v="Jul"/>
    <x v="0"/>
    <x v="0"/>
    <x v="0"/>
    <x v="0"/>
    <x v="0"/>
    <x v="1"/>
    <x v="327"/>
    <n v="526.24"/>
  </r>
  <r>
    <s v="AD01-9364"/>
    <x v="1"/>
    <s v="Jul"/>
    <x v="0"/>
    <x v="0"/>
    <x v="0"/>
    <x v="0"/>
    <x v="0"/>
    <x v="1"/>
    <x v="365"/>
    <n v="224.51"/>
  </r>
  <r>
    <s v="AD01-9362"/>
    <x v="1"/>
    <s v="Jul"/>
    <x v="0"/>
    <x v="0"/>
    <x v="0"/>
    <x v="0"/>
    <x v="0"/>
    <x v="1"/>
    <x v="184"/>
    <n v="293.14999999999998"/>
  </r>
  <r>
    <s v="AD01-9363"/>
    <x v="1"/>
    <s v="Jul"/>
    <x v="0"/>
    <x v="0"/>
    <x v="0"/>
    <x v="0"/>
    <x v="0"/>
    <x v="1"/>
    <x v="366"/>
    <n v="181.61"/>
  </r>
  <r>
    <s v="AD01-9361"/>
    <x v="1"/>
    <s v="Jul"/>
    <x v="0"/>
    <x v="0"/>
    <x v="0"/>
    <x v="0"/>
    <x v="0"/>
    <x v="0"/>
    <x v="284"/>
    <n v="513.37"/>
  </r>
  <r>
    <s v="AD01-9361"/>
    <x v="1"/>
    <s v="Jul"/>
    <x v="0"/>
    <x v="0"/>
    <x v="0"/>
    <x v="0"/>
    <x v="0"/>
    <x v="0"/>
    <x v="248"/>
    <n v="504.78999999999996"/>
  </r>
  <r>
    <s v="AD01-9365"/>
    <x v="1"/>
    <s v="Jul"/>
    <x v="0"/>
    <x v="0"/>
    <x v="0"/>
    <x v="0"/>
    <x v="0"/>
    <x v="0"/>
    <x v="280"/>
    <n v="496.21000000000004"/>
  </r>
  <r>
    <s v="AD01-9362"/>
    <x v="1"/>
    <s v="Jul"/>
    <x v="0"/>
    <x v="0"/>
    <x v="0"/>
    <x v="0"/>
    <x v="0"/>
    <x v="1"/>
    <x v="389"/>
    <n v="221.65"/>
  </r>
  <r>
    <s v="AD01-9361"/>
    <x v="1"/>
    <s v="Jul"/>
    <x v="0"/>
    <x v="0"/>
    <x v="0"/>
    <x v="0"/>
    <x v="0"/>
    <x v="1"/>
    <x v="215"/>
    <n v="290.28999999999996"/>
  </r>
  <r>
    <s v="AD01-9364"/>
    <x v="1"/>
    <s v="Jul"/>
    <x v="0"/>
    <x v="0"/>
    <x v="0"/>
    <x v="0"/>
    <x v="0"/>
    <x v="1"/>
    <x v="412"/>
    <n v="1122.55"/>
  </r>
  <r>
    <s v="AD01-9362"/>
    <x v="1"/>
    <s v="Jun"/>
    <x v="0"/>
    <x v="0"/>
    <x v="0"/>
    <x v="0"/>
    <x v="0"/>
    <x v="0"/>
    <x v="233"/>
    <n v="526.24"/>
  </r>
  <r>
    <s v="AD01-9364"/>
    <x v="1"/>
    <s v="Jun"/>
    <x v="0"/>
    <x v="0"/>
    <x v="0"/>
    <x v="0"/>
    <x v="0"/>
    <x v="0"/>
    <x v="146"/>
    <n v="526.24"/>
  </r>
  <r>
    <s v="AD01-9362"/>
    <x v="1"/>
    <s v="Jun"/>
    <x v="0"/>
    <x v="0"/>
    <x v="0"/>
    <x v="0"/>
    <x v="0"/>
    <x v="0"/>
    <x v="147"/>
    <n v="517.66"/>
  </r>
  <r>
    <s v="AD01-9361"/>
    <x v="1"/>
    <s v="Jun"/>
    <x v="0"/>
    <x v="0"/>
    <x v="0"/>
    <x v="0"/>
    <x v="0"/>
    <x v="1"/>
    <x v="168"/>
    <n v="294.58"/>
  </r>
  <r>
    <s v="AD01-9361"/>
    <x v="1"/>
    <s v="Jun"/>
    <x v="0"/>
    <x v="0"/>
    <x v="0"/>
    <x v="0"/>
    <x v="0"/>
    <x v="1"/>
    <x v="290"/>
    <n v="191.62"/>
  </r>
  <r>
    <s v="AD01-9361"/>
    <x v="1"/>
    <s v="Jun"/>
    <x v="0"/>
    <x v="0"/>
    <x v="0"/>
    <x v="0"/>
    <x v="0"/>
    <x v="1"/>
    <x v="320"/>
    <n v="228.8"/>
  </r>
  <r>
    <s v="AD01-9362"/>
    <x v="1"/>
    <s v="Jun"/>
    <x v="0"/>
    <x v="0"/>
    <x v="0"/>
    <x v="0"/>
    <x v="0"/>
    <x v="1"/>
    <x v="6"/>
    <n v="297.44"/>
  </r>
  <r>
    <s v="AD01-9361"/>
    <x v="1"/>
    <s v="Jun"/>
    <x v="0"/>
    <x v="0"/>
    <x v="0"/>
    <x v="0"/>
    <x v="0"/>
    <x v="1"/>
    <x v="291"/>
    <n v="194.48"/>
  </r>
  <r>
    <s v="AD01-9362"/>
    <x v="1"/>
    <s v="Jun"/>
    <x v="0"/>
    <x v="0"/>
    <x v="0"/>
    <x v="0"/>
    <x v="0"/>
    <x v="1"/>
    <x v="94"/>
    <n v="526.24"/>
  </r>
  <r>
    <s v="AD01-9362"/>
    <x v="1"/>
    <s v="Jun"/>
    <x v="0"/>
    <x v="0"/>
    <x v="0"/>
    <x v="0"/>
    <x v="0"/>
    <x v="1"/>
    <x v="150"/>
    <n v="526.24"/>
  </r>
  <r>
    <s v="AD01-9361"/>
    <x v="1"/>
    <s v="Jun"/>
    <x v="0"/>
    <x v="0"/>
    <x v="0"/>
    <x v="0"/>
    <x v="0"/>
    <x v="1"/>
    <x v="413"/>
    <n v="985.27"/>
  </r>
  <r>
    <s v="AD01-9364"/>
    <x v="1"/>
    <s v="Jun"/>
    <x v="0"/>
    <x v="0"/>
    <x v="0"/>
    <x v="0"/>
    <x v="0"/>
    <x v="1"/>
    <x v="414"/>
    <n v="1032.46"/>
  </r>
  <r>
    <s v="AD01-9362"/>
    <x v="1"/>
    <s v="Jun"/>
    <x v="0"/>
    <x v="0"/>
    <x v="0"/>
    <x v="0"/>
    <x v="0"/>
    <x v="1"/>
    <x v="52"/>
    <n v="1109.68"/>
  </r>
  <r>
    <s v="AD01-9364"/>
    <x v="1"/>
    <s v="Jun"/>
    <x v="0"/>
    <x v="0"/>
    <x v="0"/>
    <x v="0"/>
    <x v="0"/>
    <x v="1"/>
    <x v="239"/>
    <n v="184.47"/>
  </r>
  <r>
    <s v="AD01-9362"/>
    <x v="1"/>
    <s v="Jun"/>
    <x v="0"/>
    <x v="0"/>
    <x v="0"/>
    <x v="0"/>
    <x v="0"/>
    <x v="1"/>
    <x v="155"/>
    <n v="527.66999999999996"/>
  </r>
  <r>
    <s v="AD01-9361"/>
    <x v="1"/>
    <s v="Jun"/>
    <x v="0"/>
    <x v="0"/>
    <x v="0"/>
    <x v="0"/>
    <x v="0"/>
    <x v="1"/>
    <x v="156"/>
    <n v="519.09"/>
  </r>
  <r>
    <s v="AD01-9362"/>
    <x v="1"/>
    <s v="Jun"/>
    <x v="0"/>
    <x v="0"/>
    <x v="0"/>
    <x v="0"/>
    <x v="0"/>
    <x v="1"/>
    <x v="385"/>
    <n v="227.37"/>
  </r>
  <r>
    <s v="AD01-9362"/>
    <x v="1"/>
    <s v="Jun"/>
    <x v="0"/>
    <x v="0"/>
    <x v="0"/>
    <x v="0"/>
    <x v="0"/>
    <x v="1"/>
    <x v="154"/>
    <n v="526.24"/>
  </r>
  <r>
    <s v="AD01-9361"/>
    <x v="1"/>
    <s v="Jun"/>
    <x v="0"/>
    <x v="0"/>
    <x v="0"/>
    <x v="0"/>
    <x v="0"/>
    <x v="1"/>
    <x v="346"/>
    <n v="526.24"/>
  </r>
  <r>
    <s v="AD01-9361"/>
    <x v="1"/>
    <s v="Jun"/>
    <x v="0"/>
    <x v="0"/>
    <x v="0"/>
    <x v="0"/>
    <x v="0"/>
    <x v="1"/>
    <x v="324"/>
    <n v="233.09"/>
  </r>
  <r>
    <s v="AD01-9361"/>
    <x v="1"/>
    <s v="Jun"/>
    <x v="0"/>
    <x v="0"/>
    <x v="0"/>
    <x v="0"/>
    <x v="0"/>
    <x v="1"/>
    <x v="325"/>
    <n v="190.19"/>
  </r>
  <r>
    <s v="AD01-9361"/>
    <x v="1"/>
    <s v="Jun"/>
    <x v="0"/>
    <x v="0"/>
    <x v="0"/>
    <x v="0"/>
    <x v="0"/>
    <x v="0"/>
    <x v="302"/>
    <n v="530.53"/>
  </r>
  <r>
    <s v="AD01-9364"/>
    <x v="1"/>
    <s v="Jun"/>
    <x v="0"/>
    <x v="0"/>
    <x v="0"/>
    <x v="0"/>
    <x v="0"/>
    <x v="0"/>
    <x v="289"/>
    <n v="521.95000000000005"/>
  </r>
  <r>
    <s v="AD01-9361"/>
    <x v="1"/>
    <s v="Jun"/>
    <x v="0"/>
    <x v="0"/>
    <x v="0"/>
    <x v="0"/>
    <x v="0"/>
    <x v="1"/>
    <x v="388"/>
    <n v="230.23000000000002"/>
  </r>
  <r>
    <s v="AD01-9362"/>
    <x v="1"/>
    <s v="Jun"/>
    <x v="0"/>
    <x v="0"/>
    <x v="0"/>
    <x v="0"/>
    <x v="0"/>
    <x v="1"/>
    <x v="232"/>
    <n v="298.87"/>
  </r>
  <r>
    <s v="AD01-9364"/>
    <x v="1"/>
    <s v="Mar"/>
    <x v="0"/>
    <x v="0"/>
    <x v="0"/>
    <x v="0"/>
    <x v="0"/>
    <x v="0"/>
    <x v="203"/>
    <n v="526.24"/>
  </r>
  <r>
    <s v="AD01-9361"/>
    <x v="1"/>
    <s v="Mar"/>
    <x v="0"/>
    <x v="0"/>
    <x v="0"/>
    <x v="0"/>
    <x v="0"/>
    <x v="0"/>
    <x v="190"/>
    <n v="526.24"/>
  </r>
  <r>
    <s v="AD01-9364"/>
    <x v="1"/>
    <s v="Mar"/>
    <x v="0"/>
    <x v="0"/>
    <x v="0"/>
    <x v="0"/>
    <x v="0"/>
    <x v="0"/>
    <x v="57"/>
    <n v="526.24"/>
  </r>
  <r>
    <s v="AD01-9361"/>
    <x v="1"/>
    <s v="Mar"/>
    <x v="0"/>
    <x v="0"/>
    <x v="0"/>
    <x v="0"/>
    <x v="0"/>
    <x v="1"/>
    <x v="203"/>
    <n v="251.68"/>
  </r>
  <r>
    <s v="AD01-9361"/>
    <x v="1"/>
    <s v="Mar"/>
    <x v="0"/>
    <x v="0"/>
    <x v="0"/>
    <x v="0"/>
    <x v="0"/>
    <x v="1"/>
    <x v="53"/>
    <n v="320.32"/>
  </r>
  <r>
    <s v="AD01-9361"/>
    <x v="1"/>
    <s v="Mar"/>
    <x v="0"/>
    <x v="0"/>
    <x v="0"/>
    <x v="0"/>
    <x v="0"/>
    <x v="1"/>
    <x v="352"/>
    <n v="217.36"/>
  </r>
  <r>
    <s v="AD01-9362"/>
    <x v="1"/>
    <s v="Mar"/>
    <x v="0"/>
    <x v="0"/>
    <x v="0"/>
    <x v="0"/>
    <x v="0"/>
    <x v="1"/>
    <x v="204"/>
    <n v="254.54"/>
  </r>
  <r>
    <s v="AD01-9361"/>
    <x v="1"/>
    <s v="Mar"/>
    <x v="0"/>
    <x v="0"/>
    <x v="0"/>
    <x v="0"/>
    <x v="0"/>
    <x v="1"/>
    <x v="93"/>
    <n v="323.18"/>
  </r>
  <r>
    <s v="AD01-9364"/>
    <x v="1"/>
    <s v="Mar"/>
    <x v="0"/>
    <x v="0"/>
    <x v="0"/>
    <x v="0"/>
    <x v="0"/>
    <x v="1"/>
    <x v="273"/>
    <n v="211.64"/>
  </r>
  <r>
    <s v="AD01-9362"/>
    <x v="1"/>
    <s v="Mar"/>
    <x v="0"/>
    <x v="0"/>
    <x v="0"/>
    <x v="0"/>
    <x v="0"/>
    <x v="0"/>
    <x v="415"/>
    <n v="526.24"/>
  </r>
  <r>
    <s v="AD01-9362"/>
    <x v="1"/>
    <s v="Mar"/>
    <x v="0"/>
    <x v="0"/>
    <x v="0"/>
    <x v="0"/>
    <x v="0"/>
    <x v="0"/>
    <x v="416"/>
    <n v="526.24"/>
  </r>
  <r>
    <s v="AD01-9362"/>
    <x v="1"/>
    <s v="Mar"/>
    <x v="0"/>
    <x v="0"/>
    <x v="0"/>
    <x v="0"/>
    <x v="0"/>
    <x v="1"/>
    <x v="417"/>
    <n v="1029.5999999999999"/>
  </r>
  <r>
    <s v="AD01-9362"/>
    <x v="1"/>
    <s v="Mar"/>
    <x v="0"/>
    <x v="0"/>
    <x v="0"/>
    <x v="0"/>
    <x v="0"/>
    <x v="1"/>
    <x v="189"/>
    <n v="1105.3899999999999"/>
  </r>
  <r>
    <s v="AD01-9361"/>
    <x v="1"/>
    <s v="Mar"/>
    <x v="0"/>
    <x v="0"/>
    <x v="0"/>
    <x v="0"/>
    <x v="0"/>
    <x v="0"/>
    <x v="372"/>
    <n v="253.11"/>
  </r>
  <r>
    <s v="AD01-9361"/>
    <x v="1"/>
    <s v="Mar"/>
    <x v="0"/>
    <x v="0"/>
    <x v="0"/>
    <x v="0"/>
    <x v="0"/>
    <x v="0"/>
    <x v="369"/>
    <n v="244.53"/>
  </r>
  <r>
    <s v="AD01-9362"/>
    <x v="1"/>
    <s v="Mar"/>
    <x v="0"/>
    <x v="0"/>
    <x v="0"/>
    <x v="0"/>
    <x v="0"/>
    <x v="0"/>
    <x v="335"/>
    <n v="235.95"/>
  </r>
  <r>
    <s v="AD01-9362"/>
    <x v="1"/>
    <s v="Mar"/>
    <x v="0"/>
    <x v="0"/>
    <x v="0"/>
    <x v="0"/>
    <x v="0"/>
    <x v="1"/>
    <x v="372"/>
    <n v="253.11"/>
  </r>
  <r>
    <s v="AD01-9362"/>
    <x v="1"/>
    <s v="Mar"/>
    <x v="0"/>
    <x v="0"/>
    <x v="0"/>
    <x v="0"/>
    <x v="0"/>
    <x v="1"/>
    <x v="418"/>
    <n v="526.24"/>
  </r>
  <r>
    <s v="AD01-9364"/>
    <x v="1"/>
    <s v="Mar"/>
    <x v="0"/>
    <x v="0"/>
    <x v="0"/>
    <x v="0"/>
    <x v="0"/>
    <x v="1"/>
    <x v="213"/>
    <n v="250.25"/>
  </r>
  <r>
    <s v="AD01-9362"/>
    <x v="1"/>
    <s v="Mar"/>
    <x v="0"/>
    <x v="0"/>
    <x v="0"/>
    <x v="0"/>
    <x v="0"/>
    <x v="1"/>
    <x v="100"/>
    <n v="318.89"/>
  </r>
  <r>
    <s v="AD01-9362"/>
    <x v="1"/>
    <s v="Mar"/>
    <x v="0"/>
    <x v="0"/>
    <x v="0"/>
    <x v="0"/>
    <x v="0"/>
    <x v="1"/>
    <x v="344"/>
    <n v="215.93"/>
  </r>
  <r>
    <s v="AD01-9364"/>
    <x v="1"/>
    <s v="Mar"/>
    <x v="0"/>
    <x v="0"/>
    <x v="0"/>
    <x v="0"/>
    <x v="0"/>
    <x v="0"/>
    <x v="390"/>
    <n v="247.39"/>
  </r>
  <r>
    <s v="AD01-9362"/>
    <x v="1"/>
    <s v="Mar"/>
    <x v="0"/>
    <x v="0"/>
    <x v="0"/>
    <x v="0"/>
    <x v="0"/>
    <x v="0"/>
    <x v="419"/>
    <n v="238.81"/>
  </r>
  <r>
    <s v="AD01-9361"/>
    <x v="1"/>
    <s v="Mar"/>
    <x v="0"/>
    <x v="0"/>
    <x v="0"/>
    <x v="0"/>
    <x v="0"/>
    <x v="1"/>
    <x v="403"/>
    <n v="255.97"/>
  </r>
  <r>
    <s v="AD01-9361"/>
    <x v="1"/>
    <s v="Mar"/>
    <x v="0"/>
    <x v="0"/>
    <x v="0"/>
    <x v="0"/>
    <x v="0"/>
    <x v="1"/>
    <x v="379"/>
    <n v="1118.26"/>
  </r>
  <r>
    <s v="AD01-9364"/>
    <x v="1"/>
    <s v="May"/>
    <x v="0"/>
    <x v="0"/>
    <x v="0"/>
    <x v="0"/>
    <x v="0"/>
    <x v="0"/>
    <x v="271"/>
    <n v="526.24"/>
  </r>
  <r>
    <s v="AD01-9361"/>
    <x v="1"/>
    <s v="May"/>
    <x v="0"/>
    <x v="0"/>
    <x v="0"/>
    <x v="0"/>
    <x v="0"/>
    <x v="0"/>
    <x v="254"/>
    <n v="526.24"/>
  </r>
  <r>
    <s v="AD01-9361"/>
    <x v="1"/>
    <s v="May"/>
    <x v="0"/>
    <x v="0"/>
    <x v="0"/>
    <x v="0"/>
    <x v="0"/>
    <x v="0"/>
    <x v="290"/>
    <n v="526.24"/>
  </r>
  <r>
    <s v="AD01-9361"/>
    <x v="1"/>
    <s v="May"/>
    <x v="0"/>
    <x v="0"/>
    <x v="0"/>
    <x v="0"/>
    <x v="0"/>
    <x v="1"/>
    <x v="57"/>
    <n v="234.51999999999998"/>
  </r>
  <r>
    <s v="AD01-9363"/>
    <x v="1"/>
    <s v="May"/>
    <x v="0"/>
    <x v="0"/>
    <x v="0"/>
    <x v="0"/>
    <x v="0"/>
    <x v="1"/>
    <x v="29"/>
    <n v="303.15999999999997"/>
  </r>
  <r>
    <s v="AD01-9362"/>
    <x v="1"/>
    <s v="May"/>
    <x v="0"/>
    <x v="0"/>
    <x v="0"/>
    <x v="0"/>
    <x v="0"/>
    <x v="1"/>
    <x v="254"/>
    <n v="200.2"/>
  </r>
  <r>
    <s v="AD01-9362"/>
    <x v="1"/>
    <s v="May"/>
    <x v="0"/>
    <x v="0"/>
    <x v="0"/>
    <x v="0"/>
    <x v="0"/>
    <x v="1"/>
    <x v="58"/>
    <n v="237.38"/>
  </r>
  <r>
    <s v="AD01-9362"/>
    <x v="1"/>
    <s v="May"/>
    <x v="0"/>
    <x v="0"/>
    <x v="0"/>
    <x v="0"/>
    <x v="0"/>
    <x v="1"/>
    <x v="32"/>
    <n v="306.02"/>
  </r>
  <r>
    <s v="AD01-9363"/>
    <x v="1"/>
    <s v="May"/>
    <x v="0"/>
    <x v="0"/>
    <x v="0"/>
    <x v="0"/>
    <x v="0"/>
    <x v="1"/>
    <x v="257"/>
    <n v="203.06"/>
  </r>
  <r>
    <s v="AD01-9362"/>
    <x v="1"/>
    <s v="May"/>
    <x v="0"/>
    <x v="0"/>
    <x v="0"/>
    <x v="0"/>
    <x v="0"/>
    <x v="1"/>
    <x v="420"/>
    <n v="526.24"/>
  </r>
  <r>
    <s v="AD01-9362"/>
    <x v="1"/>
    <s v="May"/>
    <x v="0"/>
    <x v="0"/>
    <x v="0"/>
    <x v="0"/>
    <x v="0"/>
    <x v="1"/>
    <x v="421"/>
    <n v="526.24"/>
  </r>
  <r>
    <s v="AD01-9365"/>
    <x v="1"/>
    <s v="May"/>
    <x v="0"/>
    <x v="0"/>
    <x v="0"/>
    <x v="0"/>
    <x v="0"/>
    <x v="1"/>
    <x v="422"/>
    <n v="526.24"/>
  </r>
  <r>
    <s v="AD01-9361"/>
    <x v="1"/>
    <s v="May"/>
    <x v="0"/>
    <x v="0"/>
    <x v="0"/>
    <x v="0"/>
    <x v="0"/>
    <x v="1"/>
    <x v="423"/>
    <n v="983.83999999999992"/>
  </r>
  <r>
    <s v="AD01-9364"/>
    <x v="1"/>
    <s v="May"/>
    <x v="0"/>
    <x v="0"/>
    <x v="0"/>
    <x v="0"/>
    <x v="0"/>
    <x v="1"/>
    <x v="124"/>
    <n v="1108.25"/>
  </r>
  <r>
    <s v="AD01-9362"/>
    <x v="1"/>
    <s v="May"/>
    <x v="0"/>
    <x v="0"/>
    <x v="0"/>
    <x v="0"/>
    <x v="0"/>
    <x v="1"/>
    <x v="260"/>
    <n v="201.63"/>
  </r>
  <r>
    <s v="AD01-9363"/>
    <x v="1"/>
    <s v="May"/>
    <x v="0"/>
    <x v="0"/>
    <x v="0"/>
    <x v="0"/>
    <x v="0"/>
    <x v="1"/>
    <x v="293"/>
    <n v="193.05"/>
  </r>
  <r>
    <s v="AD01-9364"/>
    <x v="1"/>
    <s v="May"/>
    <x v="0"/>
    <x v="0"/>
    <x v="0"/>
    <x v="0"/>
    <x v="0"/>
    <x v="1"/>
    <x v="335"/>
    <n v="235.95"/>
  </r>
  <r>
    <s v="AD01-9362"/>
    <x v="1"/>
    <s v="May"/>
    <x v="0"/>
    <x v="0"/>
    <x v="0"/>
    <x v="0"/>
    <x v="0"/>
    <x v="1"/>
    <x v="80"/>
    <n v="526.24"/>
  </r>
  <r>
    <s v="AD01-9361"/>
    <x v="1"/>
    <s v="May"/>
    <x v="0"/>
    <x v="0"/>
    <x v="0"/>
    <x v="0"/>
    <x v="0"/>
    <x v="1"/>
    <x v="353"/>
    <n v="526.24"/>
  </r>
  <r>
    <s v="AD01-9363"/>
    <x v="1"/>
    <s v="May"/>
    <x v="0"/>
    <x v="0"/>
    <x v="0"/>
    <x v="0"/>
    <x v="0"/>
    <x v="1"/>
    <x v="200"/>
    <n v="241.67000000000002"/>
  </r>
  <r>
    <s v="AD01-9365"/>
    <x v="1"/>
    <s v="May"/>
    <x v="0"/>
    <x v="0"/>
    <x v="0"/>
    <x v="0"/>
    <x v="0"/>
    <x v="1"/>
    <x v="21"/>
    <n v="301.73"/>
  </r>
  <r>
    <s v="AD01-9362"/>
    <x v="1"/>
    <s v="May"/>
    <x v="0"/>
    <x v="0"/>
    <x v="0"/>
    <x v="0"/>
    <x v="0"/>
    <x v="1"/>
    <x v="330"/>
    <n v="198.76999999999998"/>
  </r>
  <r>
    <s v="AD01-9361"/>
    <x v="1"/>
    <s v="May"/>
    <x v="0"/>
    <x v="0"/>
    <x v="0"/>
    <x v="0"/>
    <x v="0"/>
    <x v="0"/>
    <x v="269"/>
    <n v="204.49"/>
  </r>
  <r>
    <s v="AD01-9362"/>
    <x v="1"/>
    <s v="May"/>
    <x v="0"/>
    <x v="0"/>
    <x v="0"/>
    <x v="0"/>
    <x v="0"/>
    <x v="0"/>
    <x v="295"/>
    <n v="195.91"/>
  </r>
  <r>
    <s v="AD01-9363"/>
    <x v="1"/>
    <s v="May"/>
    <x v="0"/>
    <x v="0"/>
    <x v="0"/>
    <x v="0"/>
    <x v="0"/>
    <x v="0"/>
    <x v="242"/>
    <n v="187.32999999999998"/>
  </r>
  <r>
    <s v="AD01-9362"/>
    <x v="1"/>
    <s v="May"/>
    <x v="0"/>
    <x v="0"/>
    <x v="0"/>
    <x v="0"/>
    <x v="0"/>
    <x v="1"/>
    <x v="419"/>
    <n v="238.81"/>
  </r>
  <r>
    <s v="AD01-9362"/>
    <x v="1"/>
    <s v="May"/>
    <x v="0"/>
    <x v="0"/>
    <x v="0"/>
    <x v="0"/>
    <x v="0"/>
    <x v="1"/>
    <x v="50"/>
    <n v="307.45"/>
  </r>
  <r>
    <s v="AD01-9361"/>
    <x v="1"/>
    <s v="May"/>
    <x v="0"/>
    <x v="0"/>
    <x v="0"/>
    <x v="0"/>
    <x v="0"/>
    <x v="1"/>
    <x v="424"/>
    <n v="1121.1199999999999"/>
  </r>
  <r>
    <s v="AD01-9362"/>
    <x v="1"/>
    <s v="Nov"/>
    <x v="0"/>
    <x v="0"/>
    <x v="0"/>
    <x v="0"/>
    <x v="0"/>
    <x v="1"/>
    <x v="290"/>
    <n v="182.24"/>
  </r>
  <r>
    <s v="AD01-9361"/>
    <x v="1"/>
    <s v="Nov"/>
    <x v="0"/>
    <x v="0"/>
    <x v="0"/>
    <x v="0"/>
    <x v="0"/>
    <x v="1"/>
    <x v="217"/>
    <n v="260.26"/>
  </r>
  <r>
    <s v="AD01-9361"/>
    <x v="1"/>
    <s v="Nov"/>
    <x v="0"/>
    <x v="0"/>
    <x v="0"/>
    <x v="0"/>
    <x v="0"/>
    <x v="1"/>
    <x v="291"/>
    <n v="194.48"/>
  </r>
  <r>
    <s v="AD01-9361"/>
    <x v="1"/>
    <s v="Nov"/>
    <x v="0"/>
    <x v="0"/>
    <x v="0"/>
    <x v="0"/>
    <x v="0"/>
    <x v="1"/>
    <x v="425"/>
    <n v="992.42000000000007"/>
  </r>
  <r>
    <s v="AD01-9365"/>
    <x v="1"/>
    <s v="Nov"/>
    <x v="0"/>
    <x v="0"/>
    <x v="0"/>
    <x v="0"/>
    <x v="0"/>
    <x v="1"/>
    <x v="426"/>
    <n v="1039.6100000000001"/>
  </r>
  <r>
    <s v="AD01-9362"/>
    <x v="1"/>
    <s v="Nov"/>
    <x v="0"/>
    <x v="0"/>
    <x v="0"/>
    <x v="0"/>
    <x v="0"/>
    <x v="1"/>
    <x v="293"/>
    <n v="193.05"/>
  </r>
  <r>
    <s v="AD01-9365"/>
    <x v="1"/>
    <s v="Nov"/>
    <x v="0"/>
    <x v="0"/>
    <x v="0"/>
    <x v="0"/>
    <x v="0"/>
    <x v="1"/>
    <x v="113"/>
    <n v="526.24"/>
  </r>
  <r>
    <s v="AD01-9361"/>
    <x v="1"/>
    <s v="Nov"/>
    <x v="0"/>
    <x v="0"/>
    <x v="0"/>
    <x v="0"/>
    <x v="0"/>
    <x v="1"/>
    <x v="325"/>
    <n v="190.19"/>
  </r>
  <r>
    <s v="AD01-9361"/>
    <x v="1"/>
    <s v="Nov"/>
    <x v="0"/>
    <x v="0"/>
    <x v="0"/>
    <x v="0"/>
    <x v="0"/>
    <x v="1"/>
    <x v="231"/>
    <n v="258.83"/>
  </r>
  <r>
    <s v="AD01-9362"/>
    <x v="1"/>
    <s v="Nov"/>
    <x v="0"/>
    <x v="0"/>
    <x v="0"/>
    <x v="0"/>
    <x v="0"/>
    <x v="1"/>
    <x v="295"/>
    <n v="195.91"/>
  </r>
  <r>
    <s v="AD01-9361"/>
    <x v="1"/>
    <s v="Nov"/>
    <x v="0"/>
    <x v="0"/>
    <x v="0"/>
    <x v="0"/>
    <x v="0"/>
    <x v="1"/>
    <x v="403"/>
    <n v="255.97"/>
  </r>
  <r>
    <s v="AD01-9362"/>
    <x v="1"/>
    <s v="Oct"/>
    <x v="0"/>
    <x v="0"/>
    <x v="0"/>
    <x v="0"/>
    <x v="0"/>
    <x v="1"/>
    <x v="254"/>
    <n v="190.4"/>
  </r>
  <r>
    <s v="AD01-9364"/>
    <x v="1"/>
    <s v="Oct"/>
    <x v="0"/>
    <x v="0"/>
    <x v="0"/>
    <x v="0"/>
    <x v="0"/>
    <x v="1"/>
    <x v="31"/>
    <n v="268.84000000000003"/>
  </r>
  <r>
    <s v="AD01-9362"/>
    <x v="1"/>
    <s v="Oct"/>
    <x v="0"/>
    <x v="0"/>
    <x v="0"/>
    <x v="0"/>
    <x v="0"/>
    <x v="1"/>
    <x v="257"/>
    <n v="203.06"/>
  </r>
  <r>
    <s v="AD01-9364"/>
    <x v="1"/>
    <s v="Oct"/>
    <x v="0"/>
    <x v="0"/>
    <x v="0"/>
    <x v="0"/>
    <x v="0"/>
    <x v="1"/>
    <x v="219"/>
    <n v="263.12"/>
  </r>
  <r>
    <s v="AD01-9362"/>
    <x v="1"/>
    <s v="Oct"/>
    <x v="0"/>
    <x v="0"/>
    <x v="0"/>
    <x v="0"/>
    <x v="0"/>
    <x v="0"/>
    <x v="133"/>
    <n v="526.24"/>
  </r>
  <r>
    <s v="AD01-9365"/>
    <x v="1"/>
    <s v="Oct"/>
    <x v="0"/>
    <x v="0"/>
    <x v="0"/>
    <x v="0"/>
    <x v="0"/>
    <x v="1"/>
    <x v="427"/>
    <n v="990.99"/>
  </r>
  <r>
    <s v="AD01-9364"/>
    <x v="1"/>
    <s v="Oct"/>
    <x v="0"/>
    <x v="0"/>
    <x v="0"/>
    <x v="0"/>
    <x v="0"/>
    <x v="1"/>
    <x v="428"/>
    <n v="1038.18"/>
  </r>
  <r>
    <s v="AD01-9364"/>
    <x v="1"/>
    <s v="Oct"/>
    <x v="0"/>
    <x v="0"/>
    <x v="0"/>
    <x v="0"/>
    <x v="0"/>
    <x v="1"/>
    <x v="260"/>
    <n v="201.63"/>
  </r>
  <r>
    <s v="AD01-9362"/>
    <x v="1"/>
    <s v="Oct"/>
    <x v="0"/>
    <x v="0"/>
    <x v="0"/>
    <x v="0"/>
    <x v="0"/>
    <x v="1"/>
    <x v="135"/>
    <n v="526.24"/>
  </r>
  <r>
    <s v="AD01-9362"/>
    <x v="1"/>
    <s v="Oct"/>
    <x v="0"/>
    <x v="0"/>
    <x v="0"/>
    <x v="0"/>
    <x v="0"/>
    <x v="1"/>
    <x v="330"/>
    <n v="198.76999999999998"/>
  </r>
  <r>
    <s v="AD01-9362"/>
    <x v="1"/>
    <s v="Oct"/>
    <x v="0"/>
    <x v="0"/>
    <x v="0"/>
    <x v="0"/>
    <x v="0"/>
    <x v="1"/>
    <x v="47"/>
    <n v="267.40999999999997"/>
  </r>
  <r>
    <s v="AD01-9362"/>
    <x v="1"/>
    <s v="Oct"/>
    <x v="0"/>
    <x v="0"/>
    <x v="0"/>
    <x v="0"/>
    <x v="0"/>
    <x v="0"/>
    <x v="270"/>
    <n v="444.73"/>
  </r>
  <r>
    <s v="AD01-9363"/>
    <x v="1"/>
    <s v="Oct"/>
    <x v="0"/>
    <x v="0"/>
    <x v="0"/>
    <x v="0"/>
    <x v="0"/>
    <x v="1"/>
    <x v="402"/>
    <n v="264.55"/>
  </r>
  <r>
    <s v="AD01-9361"/>
    <x v="1"/>
    <s v="Sep"/>
    <x v="0"/>
    <x v="0"/>
    <x v="0"/>
    <x v="0"/>
    <x v="0"/>
    <x v="0"/>
    <x v="166"/>
    <n v="466.18"/>
  </r>
  <r>
    <s v="AD01-9364"/>
    <x v="1"/>
    <s v="Sep"/>
    <x v="0"/>
    <x v="0"/>
    <x v="0"/>
    <x v="0"/>
    <x v="0"/>
    <x v="0"/>
    <x v="125"/>
    <n v="457.6"/>
  </r>
  <r>
    <s v="AD01-9361"/>
    <x v="1"/>
    <s v="Sep"/>
    <x v="0"/>
    <x v="0"/>
    <x v="0"/>
    <x v="0"/>
    <x v="0"/>
    <x v="0"/>
    <x v="126"/>
    <n v="449.02"/>
  </r>
  <r>
    <s v="AD01-9364"/>
    <x v="1"/>
    <s v="Sep"/>
    <x v="0"/>
    <x v="0"/>
    <x v="0"/>
    <x v="0"/>
    <x v="0"/>
    <x v="1"/>
    <x v="271"/>
    <n v="198.56"/>
  </r>
  <r>
    <s v="AD01-9361"/>
    <x v="1"/>
    <s v="Sep"/>
    <x v="0"/>
    <x v="0"/>
    <x v="0"/>
    <x v="0"/>
    <x v="0"/>
    <x v="1"/>
    <x v="55"/>
    <n v="277.42"/>
  </r>
  <r>
    <s v="AD01-9361"/>
    <x v="1"/>
    <s v="Sep"/>
    <x v="0"/>
    <x v="0"/>
    <x v="0"/>
    <x v="0"/>
    <x v="0"/>
    <x v="1"/>
    <x v="34"/>
    <n v="271.7"/>
  </r>
  <r>
    <s v="AD01-9361"/>
    <x v="1"/>
    <s v="Sep"/>
    <x v="0"/>
    <x v="0"/>
    <x v="0"/>
    <x v="0"/>
    <x v="0"/>
    <x v="1"/>
    <x v="285"/>
    <n v="520.52"/>
  </r>
  <r>
    <s v="AD01-9361"/>
    <x v="1"/>
    <s v="Sep"/>
    <x v="0"/>
    <x v="0"/>
    <x v="0"/>
    <x v="0"/>
    <x v="0"/>
    <x v="0"/>
    <x v="173"/>
    <n v="526.24"/>
  </r>
  <r>
    <s v="AD01-9361"/>
    <x v="1"/>
    <s v="Sep"/>
    <x v="0"/>
    <x v="0"/>
    <x v="0"/>
    <x v="0"/>
    <x v="0"/>
    <x v="0"/>
    <x v="132"/>
    <n v="526.24"/>
  </r>
  <r>
    <s v="AD01-9362"/>
    <x v="1"/>
    <s v="Sep"/>
    <x v="0"/>
    <x v="0"/>
    <x v="0"/>
    <x v="0"/>
    <x v="0"/>
    <x v="1"/>
    <x v="429"/>
    <n v="989.56"/>
  </r>
  <r>
    <s v="AD01-9364"/>
    <x v="1"/>
    <s v="Sep"/>
    <x v="0"/>
    <x v="0"/>
    <x v="0"/>
    <x v="0"/>
    <x v="0"/>
    <x v="1"/>
    <x v="430"/>
    <n v="1036.75"/>
  </r>
  <r>
    <s v="AD01-9362"/>
    <x v="1"/>
    <s v="Sep"/>
    <x v="0"/>
    <x v="0"/>
    <x v="0"/>
    <x v="0"/>
    <x v="0"/>
    <x v="1"/>
    <x v="202"/>
    <n v="1112.54"/>
  </r>
  <r>
    <s v="AD01-9361"/>
    <x v="1"/>
    <s v="Sep"/>
    <x v="0"/>
    <x v="0"/>
    <x v="0"/>
    <x v="0"/>
    <x v="0"/>
    <x v="0"/>
    <x v="178"/>
    <n v="467.61"/>
  </r>
  <r>
    <s v="AD01-9364"/>
    <x v="1"/>
    <s v="Sep"/>
    <x v="0"/>
    <x v="0"/>
    <x v="0"/>
    <x v="0"/>
    <x v="0"/>
    <x v="0"/>
    <x v="136"/>
    <n v="459.03"/>
  </r>
  <r>
    <s v="AD01-9361"/>
    <x v="1"/>
    <s v="Sep"/>
    <x v="0"/>
    <x v="0"/>
    <x v="0"/>
    <x v="0"/>
    <x v="0"/>
    <x v="0"/>
    <x v="137"/>
    <n v="450.45"/>
  </r>
  <r>
    <s v="AD01-9362"/>
    <x v="1"/>
    <s v="Sep"/>
    <x v="0"/>
    <x v="0"/>
    <x v="0"/>
    <x v="0"/>
    <x v="0"/>
    <x v="1"/>
    <x v="277"/>
    <n v="210.21"/>
  </r>
  <r>
    <s v="AD01-9361"/>
    <x v="1"/>
    <s v="Sep"/>
    <x v="0"/>
    <x v="0"/>
    <x v="0"/>
    <x v="0"/>
    <x v="0"/>
    <x v="1"/>
    <x v="340"/>
    <n v="207.35"/>
  </r>
  <r>
    <s v="AD01-9361"/>
    <x v="1"/>
    <s v="Sep"/>
    <x v="0"/>
    <x v="0"/>
    <x v="0"/>
    <x v="0"/>
    <x v="0"/>
    <x v="1"/>
    <x v="68"/>
    <n v="275.99"/>
  </r>
  <r>
    <s v="AD01-9364"/>
    <x v="1"/>
    <s v="Sep"/>
    <x v="0"/>
    <x v="0"/>
    <x v="0"/>
    <x v="0"/>
    <x v="0"/>
    <x v="0"/>
    <x v="301"/>
    <n v="461.89"/>
  </r>
  <r>
    <s v="AD01-9361"/>
    <x v="1"/>
    <s v="Sep"/>
    <x v="0"/>
    <x v="0"/>
    <x v="0"/>
    <x v="0"/>
    <x v="0"/>
    <x v="0"/>
    <x v="281"/>
    <n v="453.31"/>
  </r>
  <r>
    <s v="AD01-9364"/>
    <x v="1"/>
    <s v="Sep"/>
    <x v="0"/>
    <x v="0"/>
    <x v="0"/>
    <x v="0"/>
    <x v="0"/>
    <x v="1"/>
    <x v="269"/>
    <n v="204.49"/>
  </r>
  <r>
    <s v="AD01-9361"/>
    <x v="1"/>
    <s v="Sep"/>
    <x v="0"/>
    <x v="0"/>
    <x v="0"/>
    <x v="0"/>
    <x v="0"/>
    <x v="1"/>
    <x v="71"/>
    <n v="273.13"/>
  </r>
  <r>
    <s v="AD01-9364"/>
    <x v="1"/>
    <s v="Sep"/>
    <x v="0"/>
    <x v="0"/>
    <x v="0"/>
    <x v="0"/>
    <x v="0"/>
    <x v="1"/>
    <x v="431"/>
    <n v="1125.4099999999999"/>
  </r>
  <r>
    <s v="AD01-9362"/>
    <x v="1"/>
    <s v="Apr"/>
    <x v="1"/>
    <x v="0"/>
    <x v="0"/>
    <x v="0"/>
    <x v="0"/>
    <x v="0"/>
    <x v="106"/>
    <n v="380.38"/>
  </r>
  <r>
    <s v="AD01-9362"/>
    <x v="1"/>
    <s v="Apr"/>
    <x v="1"/>
    <x v="0"/>
    <x v="0"/>
    <x v="0"/>
    <x v="0"/>
    <x v="0"/>
    <x v="126"/>
    <n v="449.02"/>
  </r>
  <r>
    <s v="AD01-9361"/>
    <x v="1"/>
    <s v="Apr"/>
    <x v="1"/>
    <x v="0"/>
    <x v="0"/>
    <x v="0"/>
    <x v="0"/>
    <x v="0"/>
    <x v="2"/>
    <n v="337.48"/>
  </r>
  <r>
    <s v="AD01-9362"/>
    <x v="1"/>
    <s v="Apr"/>
    <x v="1"/>
    <x v="0"/>
    <x v="0"/>
    <x v="0"/>
    <x v="0"/>
    <x v="0"/>
    <x v="243"/>
    <n v="526.24"/>
  </r>
  <r>
    <s v="AD01-9364"/>
    <x v="1"/>
    <s v="Apr"/>
    <x v="1"/>
    <x v="0"/>
    <x v="0"/>
    <x v="0"/>
    <x v="0"/>
    <x v="0"/>
    <x v="4"/>
    <n v="526.24"/>
  </r>
  <r>
    <s v="AD01-9361"/>
    <x v="1"/>
    <s v="Apr"/>
    <x v="1"/>
    <x v="0"/>
    <x v="0"/>
    <x v="0"/>
    <x v="0"/>
    <x v="0"/>
    <x v="432"/>
    <n v="1430"/>
  </r>
  <r>
    <s v="AD01-9363"/>
    <x v="1"/>
    <s v="Apr"/>
    <x v="1"/>
    <x v="0"/>
    <x v="0"/>
    <x v="0"/>
    <x v="0"/>
    <x v="0"/>
    <x v="433"/>
    <n v="1477.19"/>
  </r>
  <r>
    <s v="AD01-9364"/>
    <x v="1"/>
    <s v="Apr"/>
    <x v="1"/>
    <x v="0"/>
    <x v="0"/>
    <x v="0"/>
    <x v="0"/>
    <x v="0"/>
    <x v="192"/>
    <n v="343.2"/>
  </r>
  <r>
    <s v="AD01-9364"/>
    <x v="1"/>
    <s v="Apr"/>
    <x v="1"/>
    <x v="0"/>
    <x v="0"/>
    <x v="0"/>
    <x v="0"/>
    <x v="0"/>
    <x v="226"/>
    <n v="381.81"/>
  </r>
  <r>
    <s v="AD01-9361"/>
    <x v="1"/>
    <s v="Apr"/>
    <x v="1"/>
    <x v="0"/>
    <x v="0"/>
    <x v="0"/>
    <x v="0"/>
    <x v="0"/>
    <x v="16"/>
    <n v="338.90999999999997"/>
  </r>
  <r>
    <s v="AD01-9364"/>
    <x v="1"/>
    <s v="Apr"/>
    <x v="1"/>
    <x v="0"/>
    <x v="0"/>
    <x v="0"/>
    <x v="0"/>
    <x v="0"/>
    <x v="378"/>
    <n v="1116.83"/>
  </r>
  <r>
    <s v="AD01-9361"/>
    <x v="1"/>
    <s v="Apr"/>
    <x v="1"/>
    <x v="0"/>
    <x v="0"/>
    <x v="0"/>
    <x v="0"/>
    <x v="0"/>
    <x v="353"/>
    <n v="1164.02"/>
  </r>
  <r>
    <s v="AD01-9361"/>
    <x v="1"/>
    <s v="Apr"/>
    <x v="1"/>
    <x v="0"/>
    <x v="0"/>
    <x v="0"/>
    <x v="0"/>
    <x v="0"/>
    <x v="51"/>
    <n v="376.09000000000003"/>
  </r>
  <r>
    <s v="AD01-9361"/>
    <x v="1"/>
    <s v="Apr"/>
    <x v="1"/>
    <x v="0"/>
    <x v="0"/>
    <x v="0"/>
    <x v="0"/>
    <x v="0"/>
    <x v="270"/>
    <n v="444.73"/>
  </r>
  <r>
    <s v="AD01-9362"/>
    <x v="1"/>
    <s v="Apr"/>
    <x v="1"/>
    <x v="0"/>
    <x v="0"/>
    <x v="0"/>
    <x v="0"/>
    <x v="0"/>
    <x v="72"/>
    <n v="341.77"/>
  </r>
  <r>
    <s v="AD01-9361"/>
    <x v="1"/>
    <s v="Aug"/>
    <x v="1"/>
    <x v="0"/>
    <x v="0"/>
    <x v="0"/>
    <x v="0"/>
    <x v="0"/>
    <x v="56"/>
    <n v="346.06"/>
  </r>
  <r>
    <s v="AD01-9365"/>
    <x v="1"/>
    <s v="Aug"/>
    <x v="1"/>
    <x v="0"/>
    <x v="0"/>
    <x v="0"/>
    <x v="0"/>
    <x v="0"/>
    <x v="27"/>
    <n v="414.7"/>
  </r>
  <r>
    <s v="AD01-9362"/>
    <x v="1"/>
    <s v="Aug"/>
    <x v="0"/>
    <x v="0"/>
    <x v="0"/>
    <x v="0"/>
    <x v="0"/>
    <x v="0"/>
    <x v="54"/>
    <n v="311.74"/>
  </r>
  <r>
    <s v="AD01-9362"/>
    <x v="1"/>
    <s v="Aug"/>
    <x v="0"/>
    <x v="0"/>
    <x v="0"/>
    <x v="0"/>
    <x v="0"/>
    <x v="0"/>
    <x v="75"/>
    <n v="526.24"/>
  </r>
  <r>
    <s v="AD01-9361"/>
    <x v="1"/>
    <s v="Aug"/>
    <x v="0"/>
    <x v="0"/>
    <x v="0"/>
    <x v="0"/>
    <x v="0"/>
    <x v="0"/>
    <x v="76"/>
    <n v="526.24"/>
  </r>
  <r>
    <s v="AD01-9362"/>
    <x v="1"/>
    <s v="Aug"/>
    <x v="0"/>
    <x v="0"/>
    <x v="0"/>
    <x v="0"/>
    <x v="0"/>
    <x v="0"/>
    <x v="434"/>
    <n v="1434.29"/>
  </r>
  <r>
    <s v="AD01-9362"/>
    <x v="1"/>
    <s v="Aug"/>
    <x v="0"/>
    <x v="0"/>
    <x v="0"/>
    <x v="0"/>
    <x v="0"/>
    <x v="0"/>
    <x v="435"/>
    <n v="1482.9099999999999"/>
  </r>
  <r>
    <s v="AD01-9361"/>
    <x v="1"/>
    <s v="Aug"/>
    <x v="0"/>
    <x v="0"/>
    <x v="0"/>
    <x v="0"/>
    <x v="0"/>
    <x v="0"/>
    <x v="60"/>
    <n v="308.88"/>
  </r>
  <r>
    <s v="AD01-9361"/>
    <x v="1"/>
    <s v="Aug"/>
    <x v="0"/>
    <x v="0"/>
    <x v="0"/>
    <x v="0"/>
    <x v="0"/>
    <x v="0"/>
    <x v="158"/>
    <n v="347.49"/>
  </r>
  <r>
    <s v="AD01-9361"/>
    <x v="1"/>
    <s v="Aug"/>
    <x v="0"/>
    <x v="0"/>
    <x v="0"/>
    <x v="0"/>
    <x v="0"/>
    <x v="0"/>
    <x v="116"/>
    <n v="416.13"/>
  </r>
  <r>
    <s v="AD01-9362"/>
    <x v="1"/>
    <s v="Aug"/>
    <x v="0"/>
    <x v="0"/>
    <x v="0"/>
    <x v="0"/>
    <x v="0"/>
    <x v="0"/>
    <x v="65"/>
    <n v="313.17"/>
  </r>
  <r>
    <s v="AD01-9361"/>
    <x v="1"/>
    <s v="Aug"/>
    <x v="0"/>
    <x v="0"/>
    <x v="0"/>
    <x v="0"/>
    <x v="0"/>
    <x v="0"/>
    <x v="343"/>
    <n v="1169.74"/>
  </r>
  <r>
    <s v="AD01-9362"/>
    <x v="1"/>
    <s v="Aug"/>
    <x v="0"/>
    <x v="0"/>
    <x v="0"/>
    <x v="0"/>
    <x v="0"/>
    <x v="0"/>
    <x v="436"/>
    <n v="1245.53"/>
  </r>
  <r>
    <s v="AD01-9362"/>
    <x v="1"/>
    <s v="Aug"/>
    <x v="0"/>
    <x v="0"/>
    <x v="0"/>
    <x v="0"/>
    <x v="0"/>
    <x v="0"/>
    <x v="86"/>
    <n v="350.35"/>
  </r>
  <r>
    <s v="AD01-9361"/>
    <x v="1"/>
    <s v="Aug"/>
    <x v="0"/>
    <x v="0"/>
    <x v="0"/>
    <x v="0"/>
    <x v="0"/>
    <x v="0"/>
    <x v="87"/>
    <n v="418.99"/>
  </r>
  <r>
    <s v="AD01-9361"/>
    <x v="1"/>
    <s v="Aug"/>
    <x v="0"/>
    <x v="0"/>
    <x v="0"/>
    <x v="0"/>
    <x v="0"/>
    <x v="0"/>
    <x v="50"/>
    <n v="307.45"/>
  </r>
  <r>
    <s v="AD01-9361"/>
    <x v="1"/>
    <s v="Dec"/>
    <x v="0"/>
    <x v="0"/>
    <x v="0"/>
    <x v="0"/>
    <x v="0"/>
    <x v="1"/>
    <x v="74"/>
    <n v="354.64"/>
  </r>
  <r>
    <s v="AD01-9363"/>
    <x v="1"/>
    <s v="Dec"/>
    <x v="0"/>
    <x v="0"/>
    <x v="0"/>
    <x v="0"/>
    <x v="0"/>
    <x v="1"/>
    <x v="56"/>
    <n v="346.06"/>
  </r>
  <r>
    <s v="AD01-9362"/>
    <x v="1"/>
    <s v="Dec"/>
    <x v="0"/>
    <x v="0"/>
    <x v="0"/>
    <x v="0"/>
    <x v="0"/>
    <x v="1"/>
    <x v="2"/>
    <n v="337.48"/>
  </r>
  <r>
    <s v="AD01-9362"/>
    <x v="1"/>
    <s v="Dec"/>
    <x v="0"/>
    <x v="0"/>
    <x v="0"/>
    <x v="0"/>
    <x v="0"/>
    <x v="0"/>
    <x v="53"/>
    <n v="320.32"/>
  </r>
  <r>
    <s v="AD01-9361"/>
    <x v="1"/>
    <s v="Dec"/>
    <x v="0"/>
    <x v="0"/>
    <x v="0"/>
    <x v="0"/>
    <x v="0"/>
    <x v="0"/>
    <x v="91"/>
    <n v="357.5"/>
  </r>
  <r>
    <s v="AD01-9364"/>
    <x v="1"/>
    <s v="Dec"/>
    <x v="0"/>
    <x v="0"/>
    <x v="0"/>
    <x v="0"/>
    <x v="0"/>
    <x v="0"/>
    <x v="75"/>
    <n v="348.92"/>
  </r>
  <r>
    <s v="AD01-9364"/>
    <x v="1"/>
    <s v="Dec"/>
    <x v="0"/>
    <x v="0"/>
    <x v="0"/>
    <x v="0"/>
    <x v="0"/>
    <x v="0"/>
    <x v="4"/>
    <n v="340.34000000000003"/>
  </r>
  <r>
    <s v="AD01-9362"/>
    <x v="1"/>
    <s v="Dec"/>
    <x v="0"/>
    <x v="0"/>
    <x v="0"/>
    <x v="0"/>
    <x v="0"/>
    <x v="0"/>
    <x v="77"/>
    <n v="526.24"/>
  </r>
  <r>
    <s v="AD01-9362"/>
    <x v="1"/>
    <s v="Dec"/>
    <x v="0"/>
    <x v="0"/>
    <x v="0"/>
    <x v="0"/>
    <x v="0"/>
    <x v="0"/>
    <x v="107"/>
    <n v="526.24"/>
  </r>
  <r>
    <s v="AD01-9362"/>
    <x v="1"/>
    <s v="Dec"/>
    <x v="0"/>
    <x v="0"/>
    <x v="0"/>
    <x v="0"/>
    <x v="0"/>
    <x v="0"/>
    <x v="437"/>
    <n v="1440.01"/>
  </r>
  <r>
    <s v="AD01-9362"/>
    <x v="1"/>
    <s v="Dec"/>
    <x v="0"/>
    <x v="0"/>
    <x v="0"/>
    <x v="0"/>
    <x v="0"/>
    <x v="0"/>
    <x v="438"/>
    <n v="1487.2"/>
  </r>
  <r>
    <s v="AD01-9361"/>
    <x v="1"/>
    <s v="Dec"/>
    <x v="0"/>
    <x v="0"/>
    <x v="0"/>
    <x v="0"/>
    <x v="0"/>
    <x v="0"/>
    <x v="64"/>
    <n v="321.75"/>
  </r>
  <r>
    <s v="AD01-9361"/>
    <x v="1"/>
    <s v="Dec"/>
    <x v="0"/>
    <x v="0"/>
    <x v="0"/>
    <x v="0"/>
    <x v="0"/>
    <x v="0"/>
    <x v="226"/>
    <n v="381.81"/>
  </r>
  <r>
    <s v="AD01-9362"/>
    <x v="1"/>
    <s v="Dec"/>
    <x v="0"/>
    <x v="0"/>
    <x v="0"/>
    <x v="0"/>
    <x v="0"/>
    <x v="0"/>
    <x v="84"/>
    <n v="353.21"/>
  </r>
  <r>
    <s v="AD01-9362"/>
    <x v="1"/>
    <s v="Dec"/>
    <x v="0"/>
    <x v="0"/>
    <x v="0"/>
    <x v="0"/>
    <x v="0"/>
    <x v="0"/>
    <x v="69"/>
    <n v="344.63"/>
  </r>
  <r>
    <s v="AD01-9362"/>
    <x v="1"/>
    <s v="Dec"/>
    <x v="0"/>
    <x v="0"/>
    <x v="0"/>
    <x v="0"/>
    <x v="0"/>
    <x v="0"/>
    <x v="19"/>
    <n v="336.05"/>
  </r>
  <r>
    <s v="AD01-9364"/>
    <x v="1"/>
    <s v="Dec"/>
    <x v="0"/>
    <x v="0"/>
    <x v="0"/>
    <x v="0"/>
    <x v="0"/>
    <x v="0"/>
    <x v="279"/>
    <n v="1126.8399999999999"/>
  </r>
  <r>
    <s v="AD01-9362"/>
    <x v="1"/>
    <s v="Dec"/>
    <x v="0"/>
    <x v="0"/>
    <x v="0"/>
    <x v="0"/>
    <x v="0"/>
    <x v="0"/>
    <x v="326"/>
    <n v="1174.03"/>
  </r>
  <r>
    <s v="AD01-9361"/>
    <x v="1"/>
    <s v="Dec"/>
    <x v="0"/>
    <x v="0"/>
    <x v="0"/>
    <x v="0"/>
    <x v="0"/>
    <x v="1"/>
    <x v="86"/>
    <n v="350.35"/>
  </r>
  <r>
    <s v="AD01-9361"/>
    <x v="1"/>
    <s v="Dec"/>
    <x v="0"/>
    <x v="0"/>
    <x v="0"/>
    <x v="0"/>
    <x v="0"/>
    <x v="1"/>
    <x v="72"/>
    <n v="341.77"/>
  </r>
  <r>
    <s v="AD01-9364"/>
    <x v="1"/>
    <s v="Dec"/>
    <x v="0"/>
    <x v="0"/>
    <x v="0"/>
    <x v="0"/>
    <x v="0"/>
    <x v="0"/>
    <x v="70"/>
    <n v="316.02999999999997"/>
  </r>
  <r>
    <s v="AD01-9361"/>
    <x v="1"/>
    <s v="Dec"/>
    <x v="0"/>
    <x v="0"/>
    <x v="0"/>
    <x v="0"/>
    <x v="0"/>
    <x v="0"/>
    <x v="123"/>
    <n v="384.67"/>
  </r>
  <r>
    <s v="AD01-9361"/>
    <x v="1"/>
    <s v="Feb"/>
    <x v="0"/>
    <x v="0"/>
    <x v="0"/>
    <x v="0"/>
    <x v="0"/>
    <x v="0"/>
    <x v="28"/>
    <n v="397.53999999999996"/>
  </r>
  <r>
    <s v="AD01-9362"/>
    <x v="1"/>
    <s v="Feb"/>
    <x v="0"/>
    <x v="0"/>
    <x v="0"/>
    <x v="0"/>
    <x v="0"/>
    <x v="0"/>
    <x v="125"/>
    <n v="457.6"/>
  </r>
  <r>
    <s v="AD01-9362"/>
    <x v="1"/>
    <s v="Feb"/>
    <x v="0"/>
    <x v="0"/>
    <x v="0"/>
    <x v="0"/>
    <x v="0"/>
    <x v="0"/>
    <x v="74"/>
    <n v="354.64"/>
  </r>
  <r>
    <s v="AD01-9361"/>
    <x v="1"/>
    <s v="Feb"/>
    <x v="0"/>
    <x v="0"/>
    <x v="0"/>
    <x v="0"/>
    <x v="0"/>
    <x v="0"/>
    <x v="130"/>
    <n v="526.24"/>
  </r>
  <r>
    <s v="AD01-9362"/>
    <x v="1"/>
    <s v="Feb"/>
    <x v="0"/>
    <x v="0"/>
    <x v="0"/>
    <x v="0"/>
    <x v="0"/>
    <x v="0"/>
    <x v="297"/>
    <n v="526.24"/>
  </r>
  <r>
    <s v="AD01-9362"/>
    <x v="1"/>
    <s v="Feb"/>
    <x v="0"/>
    <x v="0"/>
    <x v="0"/>
    <x v="0"/>
    <x v="0"/>
    <x v="0"/>
    <x v="91"/>
    <n v="526.24"/>
  </r>
  <r>
    <s v="AD01-9365"/>
    <x v="1"/>
    <s v="Feb"/>
    <x v="0"/>
    <x v="0"/>
    <x v="0"/>
    <x v="0"/>
    <x v="0"/>
    <x v="0"/>
    <x v="439"/>
    <n v="1427.1399999999999"/>
  </r>
  <r>
    <s v="AD01-9362"/>
    <x v="1"/>
    <s v="Feb"/>
    <x v="0"/>
    <x v="0"/>
    <x v="0"/>
    <x v="0"/>
    <x v="0"/>
    <x v="0"/>
    <x v="440"/>
    <n v="1474.33"/>
  </r>
  <r>
    <s v="AD01-9361"/>
    <x v="1"/>
    <s v="Feb"/>
    <x v="0"/>
    <x v="0"/>
    <x v="0"/>
    <x v="0"/>
    <x v="0"/>
    <x v="0"/>
    <x v="136"/>
    <n v="459.03"/>
  </r>
  <r>
    <s v="AD01-9365"/>
    <x v="1"/>
    <s v="Feb"/>
    <x v="0"/>
    <x v="0"/>
    <x v="0"/>
    <x v="0"/>
    <x v="0"/>
    <x v="0"/>
    <x v="81"/>
    <n v="356.07"/>
  </r>
  <r>
    <s v="AD01-9362"/>
    <x v="1"/>
    <s v="Feb"/>
    <x v="0"/>
    <x v="0"/>
    <x v="0"/>
    <x v="0"/>
    <x v="0"/>
    <x v="0"/>
    <x v="73"/>
    <n v="1113.97"/>
  </r>
  <r>
    <s v="AD01-9361"/>
    <x v="1"/>
    <s v="Feb"/>
    <x v="0"/>
    <x v="0"/>
    <x v="0"/>
    <x v="0"/>
    <x v="0"/>
    <x v="0"/>
    <x v="321"/>
    <n v="1161.1599999999999"/>
  </r>
  <r>
    <s v="AD01-9361"/>
    <x v="1"/>
    <s v="Feb"/>
    <x v="0"/>
    <x v="0"/>
    <x v="0"/>
    <x v="0"/>
    <x v="0"/>
    <x v="0"/>
    <x v="441"/>
    <n v="1238.3800000000001"/>
  </r>
  <r>
    <s v="AD01-9362"/>
    <x v="1"/>
    <s v="Feb"/>
    <x v="0"/>
    <x v="0"/>
    <x v="0"/>
    <x v="0"/>
    <x v="0"/>
    <x v="0"/>
    <x v="49"/>
    <n v="393.25"/>
  </r>
  <r>
    <s v="AD01-9362"/>
    <x v="1"/>
    <s v="Feb"/>
    <x v="0"/>
    <x v="0"/>
    <x v="0"/>
    <x v="0"/>
    <x v="0"/>
    <x v="0"/>
    <x v="301"/>
    <n v="461.89"/>
  </r>
  <r>
    <s v="AD01-9361"/>
    <x v="1"/>
    <s v="Feb"/>
    <x v="0"/>
    <x v="0"/>
    <x v="0"/>
    <x v="0"/>
    <x v="0"/>
    <x v="0"/>
    <x v="102"/>
    <n v="358.93"/>
  </r>
  <r>
    <s v="AD01-9361"/>
    <x v="1"/>
    <s v="Jan"/>
    <x v="0"/>
    <x v="0"/>
    <x v="0"/>
    <x v="0"/>
    <x v="0"/>
    <x v="0"/>
    <x v="166"/>
    <n v="466.18"/>
  </r>
  <r>
    <s v="AD01-9361"/>
    <x v="1"/>
    <s v="Jan"/>
    <x v="0"/>
    <x v="0"/>
    <x v="0"/>
    <x v="0"/>
    <x v="0"/>
    <x v="0"/>
    <x v="88"/>
    <n v="363.22"/>
  </r>
  <r>
    <s v="AD01-9364"/>
    <x v="1"/>
    <s v="Jan"/>
    <x v="0"/>
    <x v="0"/>
    <x v="0"/>
    <x v="0"/>
    <x v="0"/>
    <x v="0"/>
    <x v="5"/>
    <n v="526.24"/>
  </r>
  <r>
    <s v="AD01-9362"/>
    <x v="1"/>
    <s v="Jan"/>
    <x v="0"/>
    <x v="0"/>
    <x v="0"/>
    <x v="0"/>
    <x v="0"/>
    <x v="0"/>
    <x v="234"/>
    <n v="526.24"/>
  </r>
  <r>
    <s v="AD01-9364"/>
    <x v="1"/>
    <s v="Jan"/>
    <x v="0"/>
    <x v="0"/>
    <x v="0"/>
    <x v="0"/>
    <x v="0"/>
    <x v="0"/>
    <x v="218"/>
    <n v="526.24"/>
  </r>
  <r>
    <s v="AD01-9364"/>
    <x v="1"/>
    <s v="Jan"/>
    <x v="0"/>
    <x v="0"/>
    <x v="0"/>
    <x v="0"/>
    <x v="0"/>
    <x v="0"/>
    <x v="442"/>
    <n v="1425.71"/>
  </r>
  <r>
    <s v="AD01-9363"/>
    <x v="1"/>
    <s v="Jan"/>
    <x v="0"/>
    <x v="0"/>
    <x v="0"/>
    <x v="0"/>
    <x v="0"/>
    <x v="0"/>
    <x v="443"/>
    <n v="1472.9"/>
  </r>
  <r>
    <s v="AD01-9363"/>
    <x v="1"/>
    <s v="Jan"/>
    <x v="0"/>
    <x v="0"/>
    <x v="0"/>
    <x v="0"/>
    <x v="0"/>
    <x v="0"/>
    <x v="206"/>
    <n v="360.36"/>
  </r>
  <r>
    <s v="AD01-9363"/>
    <x v="1"/>
    <s v="Jan"/>
    <x v="0"/>
    <x v="0"/>
    <x v="0"/>
    <x v="0"/>
    <x v="0"/>
    <x v="0"/>
    <x v="41"/>
    <n v="398.97"/>
  </r>
  <r>
    <s v="AD01-9362"/>
    <x v="1"/>
    <s v="Jan"/>
    <x v="0"/>
    <x v="0"/>
    <x v="0"/>
    <x v="0"/>
    <x v="0"/>
    <x v="0"/>
    <x v="178"/>
    <n v="467.61"/>
  </r>
  <r>
    <s v="AD01-9364"/>
    <x v="1"/>
    <s v="Jan"/>
    <x v="0"/>
    <x v="0"/>
    <x v="0"/>
    <x v="0"/>
    <x v="0"/>
    <x v="0"/>
    <x v="210"/>
    <n v="364.65"/>
  </r>
  <r>
    <s v="AD01-9364"/>
    <x v="1"/>
    <s v="Jan"/>
    <x v="0"/>
    <x v="0"/>
    <x v="0"/>
    <x v="0"/>
    <x v="0"/>
    <x v="0"/>
    <x v="202"/>
    <n v="1112.54"/>
  </r>
  <r>
    <s v="AD01-9364"/>
    <x v="1"/>
    <s v="Jan"/>
    <x v="0"/>
    <x v="0"/>
    <x v="0"/>
    <x v="0"/>
    <x v="0"/>
    <x v="0"/>
    <x v="444"/>
    <n v="1236.95"/>
  </r>
  <r>
    <s v="AD01-9361"/>
    <x v="1"/>
    <s v="Jan"/>
    <x v="0"/>
    <x v="0"/>
    <x v="0"/>
    <x v="0"/>
    <x v="0"/>
    <x v="0"/>
    <x v="25"/>
    <n v="401.83"/>
  </r>
  <r>
    <s v="AD01-9364"/>
    <x v="1"/>
    <s v="Jan"/>
    <x v="0"/>
    <x v="0"/>
    <x v="0"/>
    <x v="0"/>
    <x v="0"/>
    <x v="0"/>
    <x v="241"/>
    <n v="470.47"/>
  </r>
  <r>
    <s v="AD01-9361"/>
    <x v="1"/>
    <s v="Jul"/>
    <x v="0"/>
    <x v="0"/>
    <x v="0"/>
    <x v="0"/>
    <x v="0"/>
    <x v="0"/>
    <x v="74"/>
    <n v="354.64"/>
  </r>
  <r>
    <s v="AD01-9361"/>
    <x v="1"/>
    <s v="Jul"/>
    <x v="0"/>
    <x v="0"/>
    <x v="0"/>
    <x v="0"/>
    <x v="0"/>
    <x v="0"/>
    <x v="89"/>
    <n v="423.28"/>
  </r>
  <r>
    <s v="AD01-9361"/>
    <x v="1"/>
    <s v="Jul"/>
    <x v="0"/>
    <x v="0"/>
    <x v="0"/>
    <x v="0"/>
    <x v="0"/>
    <x v="0"/>
    <x v="53"/>
    <n v="320.32"/>
  </r>
  <r>
    <s v="AD01-9361"/>
    <x v="1"/>
    <s v="Jul"/>
    <x v="0"/>
    <x v="0"/>
    <x v="0"/>
    <x v="0"/>
    <x v="0"/>
    <x v="0"/>
    <x v="91"/>
    <n v="526.24"/>
  </r>
  <r>
    <s v="AD01-9361"/>
    <x v="1"/>
    <s v="Jul"/>
    <x v="0"/>
    <x v="0"/>
    <x v="0"/>
    <x v="0"/>
    <x v="0"/>
    <x v="0"/>
    <x v="92"/>
    <n v="526.24"/>
  </r>
  <r>
    <s v="AD01-9362"/>
    <x v="1"/>
    <s v="Jul"/>
    <x v="0"/>
    <x v="0"/>
    <x v="0"/>
    <x v="0"/>
    <x v="0"/>
    <x v="0"/>
    <x v="77"/>
    <n v="526.24"/>
  </r>
  <r>
    <s v="AD01-9365"/>
    <x v="1"/>
    <s v="Jul"/>
    <x v="0"/>
    <x v="0"/>
    <x v="0"/>
    <x v="0"/>
    <x v="0"/>
    <x v="0"/>
    <x v="445"/>
    <n v="1481.48"/>
  </r>
  <r>
    <s v="AD01-9363"/>
    <x v="1"/>
    <s v="Jul"/>
    <x v="0"/>
    <x v="0"/>
    <x v="0"/>
    <x v="0"/>
    <x v="0"/>
    <x v="0"/>
    <x v="59"/>
    <n v="317.45999999999998"/>
  </r>
  <r>
    <s v="AD01-9363"/>
    <x v="1"/>
    <s v="Jul"/>
    <x v="0"/>
    <x v="0"/>
    <x v="0"/>
    <x v="0"/>
    <x v="0"/>
    <x v="0"/>
    <x v="81"/>
    <n v="356.07"/>
  </r>
  <r>
    <s v="AD01-9361"/>
    <x v="1"/>
    <s v="Jul"/>
    <x v="0"/>
    <x v="0"/>
    <x v="0"/>
    <x v="0"/>
    <x v="0"/>
    <x v="0"/>
    <x v="115"/>
    <n v="424.71"/>
  </r>
  <r>
    <s v="AD01-9362"/>
    <x v="1"/>
    <s v="Jul"/>
    <x v="0"/>
    <x v="0"/>
    <x v="0"/>
    <x v="0"/>
    <x v="0"/>
    <x v="0"/>
    <x v="424"/>
    <n v="1121.1199999999999"/>
  </r>
  <r>
    <s v="AD01-9361"/>
    <x v="1"/>
    <s v="Jul"/>
    <x v="0"/>
    <x v="0"/>
    <x v="0"/>
    <x v="0"/>
    <x v="0"/>
    <x v="0"/>
    <x v="374"/>
    <n v="1168.31"/>
  </r>
  <r>
    <s v="AD01-9361"/>
    <x v="1"/>
    <s v="Jul"/>
    <x v="0"/>
    <x v="0"/>
    <x v="0"/>
    <x v="0"/>
    <x v="0"/>
    <x v="0"/>
    <x v="446"/>
    <n v="1244.0999999999999"/>
  </r>
  <r>
    <s v="AD01-9361"/>
    <x v="1"/>
    <s v="Jul"/>
    <x v="0"/>
    <x v="0"/>
    <x v="0"/>
    <x v="0"/>
    <x v="0"/>
    <x v="0"/>
    <x v="102"/>
    <n v="358.93"/>
  </r>
  <r>
    <s v="AD01-9361"/>
    <x v="1"/>
    <s v="Jul"/>
    <x v="0"/>
    <x v="0"/>
    <x v="0"/>
    <x v="0"/>
    <x v="0"/>
    <x v="0"/>
    <x v="70"/>
    <n v="316.02999999999997"/>
  </r>
  <r>
    <s v="AD01-9362"/>
    <x v="1"/>
    <s v="Jun"/>
    <x v="0"/>
    <x v="0"/>
    <x v="0"/>
    <x v="0"/>
    <x v="0"/>
    <x v="0"/>
    <x v="88"/>
    <n v="363.22"/>
  </r>
  <r>
    <s v="AD01-9361"/>
    <x v="1"/>
    <s v="Jun"/>
    <x v="0"/>
    <x v="0"/>
    <x v="0"/>
    <x v="0"/>
    <x v="0"/>
    <x v="0"/>
    <x v="105"/>
    <n v="431.86"/>
  </r>
  <r>
    <s v="AD01-9365"/>
    <x v="1"/>
    <s v="Jun"/>
    <x v="0"/>
    <x v="0"/>
    <x v="0"/>
    <x v="0"/>
    <x v="0"/>
    <x v="0"/>
    <x v="167"/>
    <n v="328.9"/>
  </r>
  <r>
    <s v="AD01-9362"/>
    <x v="1"/>
    <s v="Jun"/>
    <x v="0"/>
    <x v="0"/>
    <x v="0"/>
    <x v="0"/>
    <x v="0"/>
    <x v="0"/>
    <x v="218"/>
    <n v="526.24"/>
  </r>
  <r>
    <s v="AD01-9361"/>
    <x v="1"/>
    <s v="Jun"/>
    <x v="0"/>
    <x v="0"/>
    <x v="0"/>
    <x v="0"/>
    <x v="0"/>
    <x v="0"/>
    <x v="93"/>
    <n v="526.24"/>
  </r>
  <r>
    <s v="AD01-9361"/>
    <x v="1"/>
    <s v="Jun"/>
    <x v="0"/>
    <x v="0"/>
    <x v="0"/>
    <x v="0"/>
    <x v="0"/>
    <x v="0"/>
    <x v="447"/>
    <n v="1432.8600000000001"/>
  </r>
  <r>
    <s v="AD01-9364"/>
    <x v="1"/>
    <s v="Jun"/>
    <x v="0"/>
    <x v="0"/>
    <x v="0"/>
    <x v="0"/>
    <x v="0"/>
    <x v="0"/>
    <x v="448"/>
    <n v="1480.05"/>
  </r>
  <r>
    <s v="AD01-9361"/>
    <x v="1"/>
    <s v="Jun"/>
    <x v="0"/>
    <x v="0"/>
    <x v="0"/>
    <x v="0"/>
    <x v="0"/>
    <x v="0"/>
    <x v="194"/>
    <n v="326.03999999999996"/>
  </r>
  <r>
    <s v="AD01-9361"/>
    <x v="1"/>
    <s v="Jun"/>
    <x v="0"/>
    <x v="0"/>
    <x v="0"/>
    <x v="0"/>
    <x v="0"/>
    <x v="0"/>
    <x v="210"/>
    <n v="364.65"/>
  </r>
  <r>
    <s v="AD01-9362"/>
    <x v="1"/>
    <s v="Jun"/>
    <x v="0"/>
    <x v="0"/>
    <x v="0"/>
    <x v="0"/>
    <x v="0"/>
    <x v="0"/>
    <x v="114"/>
    <n v="433.28999999999996"/>
  </r>
  <r>
    <s v="AD01-9361"/>
    <x v="1"/>
    <s v="Jun"/>
    <x v="0"/>
    <x v="0"/>
    <x v="0"/>
    <x v="0"/>
    <x v="0"/>
    <x v="0"/>
    <x v="64"/>
    <n v="321.75"/>
  </r>
  <r>
    <s v="AD01-9361"/>
    <x v="1"/>
    <s v="Jun"/>
    <x v="0"/>
    <x v="0"/>
    <x v="0"/>
    <x v="0"/>
    <x v="0"/>
    <x v="0"/>
    <x v="391"/>
    <n v="1119.69"/>
  </r>
  <r>
    <s v="AD01-9364"/>
    <x v="1"/>
    <s v="Jun"/>
    <x v="0"/>
    <x v="0"/>
    <x v="0"/>
    <x v="0"/>
    <x v="0"/>
    <x v="0"/>
    <x v="327"/>
    <n v="1166.8800000000001"/>
  </r>
  <r>
    <s v="AD01-9362"/>
    <x v="1"/>
    <s v="Jun"/>
    <x v="0"/>
    <x v="0"/>
    <x v="0"/>
    <x v="0"/>
    <x v="0"/>
    <x v="0"/>
    <x v="449"/>
    <n v="1242.67"/>
  </r>
  <r>
    <s v="AD01-9365"/>
    <x v="1"/>
    <s v="Jun"/>
    <x v="0"/>
    <x v="0"/>
    <x v="0"/>
    <x v="0"/>
    <x v="0"/>
    <x v="0"/>
    <x v="214"/>
    <n v="367.51"/>
  </r>
  <r>
    <s v="AD01-9362"/>
    <x v="1"/>
    <s v="Jun"/>
    <x v="0"/>
    <x v="0"/>
    <x v="0"/>
    <x v="0"/>
    <x v="0"/>
    <x v="0"/>
    <x v="103"/>
    <n v="427.57"/>
  </r>
  <r>
    <s v="AD01-9362"/>
    <x v="1"/>
    <s v="Jun"/>
    <x v="0"/>
    <x v="0"/>
    <x v="0"/>
    <x v="0"/>
    <x v="0"/>
    <x v="0"/>
    <x v="144"/>
    <n v="324.61"/>
  </r>
  <r>
    <s v="AD01-9361"/>
    <x v="1"/>
    <s v="Mar"/>
    <x v="0"/>
    <x v="0"/>
    <x v="0"/>
    <x v="0"/>
    <x v="0"/>
    <x v="0"/>
    <x v="128"/>
    <n v="388.96"/>
  </r>
  <r>
    <s v="AD01-9362"/>
    <x v="1"/>
    <s v="Mar"/>
    <x v="0"/>
    <x v="0"/>
    <x v="0"/>
    <x v="0"/>
    <x v="0"/>
    <x v="0"/>
    <x v="56"/>
    <n v="346.06"/>
  </r>
  <r>
    <s v="AD01-9362"/>
    <x v="1"/>
    <s v="Mar"/>
    <x v="0"/>
    <x v="0"/>
    <x v="0"/>
    <x v="0"/>
    <x v="0"/>
    <x v="0"/>
    <x v="107"/>
    <n v="526.24"/>
  </r>
  <r>
    <s v="AD01-9362"/>
    <x v="1"/>
    <s v="Mar"/>
    <x v="0"/>
    <x v="0"/>
    <x v="0"/>
    <x v="0"/>
    <x v="0"/>
    <x v="0"/>
    <x v="274"/>
    <n v="526.24"/>
  </r>
  <r>
    <s v="AD01-9361"/>
    <x v="1"/>
    <s v="Mar"/>
    <x v="0"/>
    <x v="0"/>
    <x v="0"/>
    <x v="0"/>
    <x v="0"/>
    <x v="0"/>
    <x v="75"/>
    <n v="526.24"/>
  </r>
  <r>
    <s v="AD01-9362"/>
    <x v="1"/>
    <s v="Mar"/>
    <x v="0"/>
    <x v="0"/>
    <x v="0"/>
    <x v="0"/>
    <x v="0"/>
    <x v="0"/>
    <x v="450"/>
    <n v="1428.57"/>
  </r>
  <r>
    <s v="AD01-9364"/>
    <x v="1"/>
    <s v="Mar"/>
    <x v="0"/>
    <x v="0"/>
    <x v="0"/>
    <x v="0"/>
    <x v="0"/>
    <x v="0"/>
    <x v="451"/>
    <n v="1475.76"/>
  </r>
  <r>
    <s v="AD01-9362"/>
    <x v="1"/>
    <s v="Mar"/>
    <x v="0"/>
    <x v="0"/>
    <x v="0"/>
    <x v="0"/>
    <x v="0"/>
    <x v="0"/>
    <x v="207"/>
    <n v="351.78"/>
  </r>
  <r>
    <s v="AD01-9362"/>
    <x v="1"/>
    <s v="Mar"/>
    <x v="0"/>
    <x v="0"/>
    <x v="0"/>
    <x v="0"/>
    <x v="0"/>
    <x v="0"/>
    <x v="225"/>
    <n v="390.39"/>
  </r>
  <r>
    <s v="AD01-9364"/>
    <x v="1"/>
    <s v="Mar"/>
    <x v="0"/>
    <x v="0"/>
    <x v="0"/>
    <x v="0"/>
    <x v="0"/>
    <x v="0"/>
    <x v="137"/>
    <n v="450.45"/>
  </r>
  <r>
    <s v="AD01-9362"/>
    <x v="1"/>
    <s v="Mar"/>
    <x v="0"/>
    <x v="0"/>
    <x v="0"/>
    <x v="0"/>
    <x v="0"/>
    <x v="0"/>
    <x v="158"/>
    <n v="347.49"/>
  </r>
  <r>
    <s v="AD01-9361"/>
    <x v="1"/>
    <s v="Mar"/>
    <x v="0"/>
    <x v="0"/>
    <x v="0"/>
    <x v="0"/>
    <x v="0"/>
    <x v="0"/>
    <x v="377"/>
    <n v="1115.4000000000001"/>
  </r>
  <r>
    <s v="AD01-9364"/>
    <x v="1"/>
    <s v="Mar"/>
    <x v="0"/>
    <x v="0"/>
    <x v="0"/>
    <x v="0"/>
    <x v="0"/>
    <x v="0"/>
    <x v="362"/>
    <n v="1162.5899999999999"/>
  </r>
  <r>
    <s v="AD01-9362"/>
    <x v="1"/>
    <s v="Mar"/>
    <x v="0"/>
    <x v="0"/>
    <x v="0"/>
    <x v="0"/>
    <x v="0"/>
    <x v="0"/>
    <x v="452"/>
    <n v="1239.81"/>
  </r>
  <r>
    <s v="AD01-9362"/>
    <x v="1"/>
    <s v="Mar"/>
    <x v="0"/>
    <x v="0"/>
    <x v="0"/>
    <x v="0"/>
    <x v="0"/>
    <x v="0"/>
    <x v="123"/>
    <n v="384.67"/>
  </r>
  <r>
    <s v="AD01-9361"/>
    <x v="1"/>
    <s v="Mar"/>
    <x v="0"/>
    <x v="0"/>
    <x v="0"/>
    <x v="0"/>
    <x v="0"/>
    <x v="0"/>
    <x v="281"/>
    <n v="453.31"/>
  </r>
  <r>
    <s v="AD01-9361"/>
    <x v="1"/>
    <s v="Mar"/>
    <x v="0"/>
    <x v="0"/>
    <x v="0"/>
    <x v="0"/>
    <x v="0"/>
    <x v="0"/>
    <x v="86"/>
    <n v="350.35"/>
  </r>
  <r>
    <s v="AD01-9361"/>
    <x v="1"/>
    <s v="May"/>
    <x v="0"/>
    <x v="0"/>
    <x v="0"/>
    <x v="0"/>
    <x v="0"/>
    <x v="0"/>
    <x v="30"/>
    <n v="371.8"/>
  </r>
  <r>
    <s v="AD01-9361"/>
    <x v="1"/>
    <s v="May"/>
    <x v="0"/>
    <x v="0"/>
    <x v="0"/>
    <x v="0"/>
    <x v="0"/>
    <x v="0"/>
    <x v="127"/>
    <n v="440.44"/>
  </r>
  <r>
    <s v="AD01-9364"/>
    <x v="1"/>
    <s v="May"/>
    <x v="0"/>
    <x v="0"/>
    <x v="0"/>
    <x v="0"/>
    <x v="0"/>
    <x v="0"/>
    <x v="33"/>
    <n v="526.24"/>
  </r>
  <r>
    <s v="AD01-9363"/>
    <x v="1"/>
    <s v="May"/>
    <x v="0"/>
    <x v="0"/>
    <x v="0"/>
    <x v="0"/>
    <x v="0"/>
    <x v="0"/>
    <x v="236"/>
    <n v="526.24"/>
  </r>
  <r>
    <s v="AD01-9362"/>
    <x v="1"/>
    <s v="May"/>
    <x v="0"/>
    <x v="0"/>
    <x v="0"/>
    <x v="0"/>
    <x v="0"/>
    <x v="0"/>
    <x v="169"/>
    <n v="526.24"/>
  </r>
  <r>
    <s v="AD01-9362"/>
    <x v="1"/>
    <s v="May"/>
    <x v="0"/>
    <x v="0"/>
    <x v="0"/>
    <x v="0"/>
    <x v="0"/>
    <x v="0"/>
    <x v="453"/>
    <n v="1431.43"/>
  </r>
  <r>
    <s v="AD01-9362"/>
    <x v="1"/>
    <s v="May"/>
    <x v="0"/>
    <x v="0"/>
    <x v="0"/>
    <x v="0"/>
    <x v="0"/>
    <x v="0"/>
    <x v="454"/>
    <n v="1478.62"/>
  </r>
  <r>
    <s v="AD01-9361"/>
    <x v="1"/>
    <s v="May"/>
    <x v="0"/>
    <x v="0"/>
    <x v="0"/>
    <x v="0"/>
    <x v="0"/>
    <x v="0"/>
    <x v="193"/>
    <n v="334.62"/>
  </r>
  <r>
    <s v="AD01-9361"/>
    <x v="1"/>
    <s v="May"/>
    <x v="0"/>
    <x v="0"/>
    <x v="0"/>
    <x v="0"/>
    <x v="0"/>
    <x v="0"/>
    <x v="227"/>
    <n v="373.23"/>
  </r>
  <r>
    <s v="AD01-9364"/>
    <x v="1"/>
    <s v="May"/>
    <x v="0"/>
    <x v="0"/>
    <x v="0"/>
    <x v="0"/>
    <x v="0"/>
    <x v="0"/>
    <x v="138"/>
    <n v="441.87"/>
  </r>
  <r>
    <s v="AD01-9362"/>
    <x v="1"/>
    <s v="May"/>
    <x v="0"/>
    <x v="0"/>
    <x v="0"/>
    <x v="0"/>
    <x v="0"/>
    <x v="0"/>
    <x v="179"/>
    <n v="330.33"/>
  </r>
  <r>
    <s v="AD01-9362"/>
    <x v="1"/>
    <s v="May"/>
    <x v="0"/>
    <x v="0"/>
    <x v="0"/>
    <x v="0"/>
    <x v="0"/>
    <x v="0"/>
    <x v="379"/>
    <n v="1118.26"/>
  </r>
  <r>
    <s v="AD01-9361"/>
    <x v="1"/>
    <s v="May"/>
    <x v="0"/>
    <x v="0"/>
    <x v="0"/>
    <x v="0"/>
    <x v="0"/>
    <x v="0"/>
    <x v="346"/>
    <n v="1165.45"/>
  </r>
  <r>
    <s v="AD01-9364"/>
    <x v="1"/>
    <s v="May"/>
    <x v="0"/>
    <x v="0"/>
    <x v="0"/>
    <x v="0"/>
    <x v="0"/>
    <x v="0"/>
    <x v="455"/>
    <n v="1241.24"/>
  </r>
  <r>
    <s v="AD01-9361"/>
    <x v="1"/>
    <s v="May"/>
    <x v="0"/>
    <x v="0"/>
    <x v="0"/>
    <x v="0"/>
    <x v="0"/>
    <x v="0"/>
    <x v="296"/>
    <n v="436.15"/>
  </r>
  <r>
    <s v="AD01-9361"/>
    <x v="1"/>
    <s v="May"/>
    <x v="0"/>
    <x v="0"/>
    <x v="0"/>
    <x v="0"/>
    <x v="0"/>
    <x v="0"/>
    <x v="188"/>
    <n v="333.19"/>
  </r>
  <r>
    <s v="AD01-9362"/>
    <x v="1"/>
    <s v="Nov"/>
    <x v="1"/>
    <x v="0"/>
    <x v="0"/>
    <x v="0"/>
    <x v="0"/>
    <x v="1"/>
    <x v="106"/>
    <n v="380.38"/>
  </r>
  <r>
    <s v="AD01-9362"/>
    <x v="1"/>
    <s v="Nov"/>
    <x v="1"/>
    <x v="0"/>
    <x v="0"/>
    <x v="0"/>
    <x v="0"/>
    <x v="1"/>
    <x v="30"/>
    <n v="371.8"/>
  </r>
  <r>
    <s v="AD01-9361"/>
    <x v="1"/>
    <s v="Nov"/>
    <x v="1"/>
    <x v="0"/>
    <x v="0"/>
    <x v="0"/>
    <x v="0"/>
    <x v="1"/>
    <x v="88"/>
    <n v="363.22"/>
  </r>
  <r>
    <s v="AD01-9361"/>
    <x v="1"/>
    <s v="Nov"/>
    <x v="1"/>
    <x v="0"/>
    <x v="0"/>
    <x v="0"/>
    <x v="0"/>
    <x v="0"/>
    <x v="167"/>
    <n v="328.9"/>
  </r>
  <r>
    <s v="AD01-9361"/>
    <x v="1"/>
    <s v="Nov"/>
    <x v="1"/>
    <x v="0"/>
    <x v="0"/>
    <x v="0"/>
    <x v="0"/>
    <x v="0"/>
    <x v="128"/>
    <n v="388.96"/>
  </r>
  <r>
    <s v="AD01-9364"/>
    <x v="1"/>
    <s v="Nov"/>
    <x v="1"/>
    <x v="0"/>
    <x v="0"/>
    <x v="0"/>
    <x v="0"/>
    <x v="0"/>
    <x v="33"/>
    <n v="374.65999999999997"/>
  </r>
  <r>
    <s v="AD01-9362"/>
    <x v="1"/>
    <s v="Nov"/>
    <x v="1"/>
    <x v="0"/>
    <x v="0"/>
    <x v="0"/>
    <x v="0"/>
    <x v="0"/>
    <x v="218"/>
    <n v="366.08"/>
  </r>
  <r>
    <s v="AD01-9364"/>
    <x v="1"/>
    <s v="Nov"/>
    <x v="1"/>
    <x v="0"/>
    <x v="0"/>
    <x v="0"/>
    <x v="0"/>
    <x v="0"/>
    <x v="93"/>
    <n v="526.24"/>
  </r>
  <r>
    <s v="AD01-9364"/>
    <x v="1"/>
    <s v="Nov"/>
    <x v="1"/>
    <x v="0"/>
    <x v="0"/>
    <x v="0"/>
    <x v="0"/>
    <x v="0"/>
    <x v="130"/>
    <n v="526.24"/>
  </r>
  <r>
    <s v="AD01-9365"/>
    <x v="1"/>
    <s v="Nov"/>
    <x v="1"/>
    <x v="0"/>
    <x v="0"/>
    <x v="0"/>
    <x v="0"/>
    <x v="0"/>
    <x v="456"/>
    <n v="1438.58"/>
  </r>
  <r>
    <s v="AD01-9363"/>
    <x v="1"/>
    <s v="Nov"/>
    <x v="1"/>
    <x v="0"/>
    <x v="0"/>
    <x v="0"/>
    <x v="0"/>
    <x v="0"/>
    <x v="457"/>
    <n v="1485.77"/>
  </r>
  <r>
    <s v="AD01-9363"/>
    <x v="1"/>
    <s v="Nov"/>
    <x v="1"/>
    <x v="0"/>
    <x v="0"/>
    <x v="0"/>
    <x v="0"/>
    <x v="0"/>
    <x v="225"/>
    <n v="390.39"/>
  </r>
  <r>
    <s v="AD01-9361"/>
    <x v="1"/>
    <s v="Nov"/>
    <x v="1"/>
    <x v="0"/>
    <x v="0"/>
    <x v="0"/>
    <x v="0"/>
    <x v="0"/>
    <x v="119"/>
    <n v="378.95"/>
  </r>
  <r>
    <s v="AD01-9365"/>
    <x v="1"/>
    <s v="Nov"/>
    <x v="1"/>
    <x v="0"/>
    <x v="0"/>
    <x v="0"/>
    <x v="0"/>
    <x v="0"/>
    <x v="46"/>
    <n v="370.37"/>
  </r>
  <r>
    <s v="AD01-9364"/>
    <x v="1"/>
    <s v="Nov"/>
    <x v="1"/>
    <x v="0"/>
    <x v="0"/>
    <x v="0"/>
    <x v="0"/>
    <x v="0"/>
    <x v="99"/>
    <n v="361.78999999999996"/>
  </r>
  <r>
    <s v="AD01-9364"/>
    <x v="1"/>
    <s v="Nov"/>
    <x v="1"/>
    <x v="0"/>
    <x v="0"/>
    <x v="0"/>
    <x v="0"/>
    <x v="0"/>
    <x v="431"/>
    <n v="1125.4099999999999"/>
  </r>
  <r>
    <s v="AD01-9364"/>
    <x v="1"/>
    <s v="Nov"/>
    <x v="1"/>
    <x v="0"/>
    <x v="0"/>
    <x v="0"/>
    <x v="0"/>
    <x v="0"/>
    <x v="360"/>
    <n v="1172.5999999999999"/>
  </r>
  <r>
    <s v="AD01-9361"/>
    <x v="1"/>
    <s v="Nov"/>
    <x v="1"/>
    <x v="0"/>
    <x v="0"/>
    <x v="0"/>
    <x v="0"/>
    <x v="1"/>
    <x v="51"/>
    <n v="376.09000000000003"/>
  </r>
  <r>
    <s v="AD01-9362"/>
    <x v="1"/>
    <s v="Nov"/>
    <x v="1"/>
    <x v="0"/>
    <x v="0"/>
    <x v="0"/>
    <x v="0"/>
    <x v="1"/>
    <x v="214"/>
    <n v="367.51"/>
  </r>
  <r>
    <s v="AD01-9361"/>
    <x v="1"/>
    <s v="Nov"/>
    <x v="1"/>
    <x v="0"/>
    <x v="0"/>
    <x v="0"/>
    <x v="0"/>
    <x v="1"/>
    <x v="102"/>
    <n v="358.93"/>
  </r>
  <r>
    <s v="AD01-9362"/>
    <x v="1"/>
    <s v="Nov"/>
    <x v="1"/>
    <x v="0"/>
    <x v="0"/>
    <x v="0"/>
    <x v="0"/>
    <x v="0"/>
    <x v="144"/>
    <n v="324.61"/>
  </r>
  <r>
    <s v="AD01-9362"/>
    <x v="1"/>
    <s v="Nov"/>
    <x v="1"/>
    <x v="0"/>
    <x v="0"/>
    <x v="0"/>
    <x v="0"/>
    <x v="0"/>
    <x v="49"/>
    <n v="393.25"/>
  </r>
  <r>
    <s v="AD01-9364"/>
    <x v="1"/>
    <s v="Oct"/>
    <x v="1"/>
    <x v="0"/>
    <x v="0"/>
    <x v="0"/>
    <x v="0"/>
    <x v="1"/>
    <x v="28"/>
    <n v="397.53999999999996"/>
  </r>
  <r>
    <s v="AD01-9362"/>
    <x v="1"/>
    <s v="Oct"/>
    <x v="1"/>
    <x v="0"/>
    <x v="0"/>
    <x v="0"/>
    <x v="0"/>
    <x v="1"/>
    <x v="128"/>
    <n v="388.96"/>
  </r>
  <r>
    <s v="AD01-9361"/>
    <x v="1"/>
    <s v="Oct"/>
    <x v="1"/>
    <x v="0"/>
    <x v="0"/>
    <x v="0"/>
    <x v="0"/>
    <x v="0"/>
    <x v="28"/>
    <n v="397.53999999999996"/>
  </r>
  <r>
    <s v="AD01-9362"/>
    <x v="1"/>
    <s v="Oct"/>
    <x v="1"/>
    <x v="0"/>
    <x v="0"/>
    <x v="0"/>
    <x v="0"/>
    <x v="0"/>
    <x v="5"/>
    <n v="400.4"/>
  </r>
  <r>
    <s v="AD01-9362"/>
    <x v="1"/>
    <s v="Oct"/>
    <x v="1"/>
    <x v="0"/>
    <x v="0"/>
    <x v="0"/>
    <x v="0"/>
    <x v="0"/>
    <x v="130"/>
    <n v="391.82"/>
  </r>
  <r>
    <s v="AD01-9361"/>
    <x v="1"/>
    <s v="Oct"/>
    <x v="1"/>
    <x v="0"/>
    <x v="0"/>
    <x v="0"/>
    <x v="0"/>
    <x v="0"/>
    <x v="107"/>
    <n v="383.24"/>
  </r>
  <r>
    <s v="AD01-9364"/>
    <x v="1"/>
    <s v="Oct"/>
    <x v="1"/>
    <x v="0"/>
    <x v="0"/>
    <x v="0"/>
    <x v="0"/>
    <x v="0"/>
    <x v="169"/>
    <n v="526.24"/>
  </r>
  <r>
    <s v="AD01-9361"/>
    <x v="1"/>
    <s v="Oct"/>
    <x v="1"/>
    <x v="0"/>
    <x v="0"/>
    <x v="0"/>
    <x v="0"/>
    <x v="0"/>
    <x v="5"/>
    <n v="526.24"/>
  </r>
  <r>
    <s v="AD01-9363"/>
    <x v="1"/>
    <s v="Oct"/>
    <x v="1"/>
    <x v="0"/>
    <x v="0"/>
    <x v="0"/>
    <x v="0"/>
    <x v="0"/>
    <x v="458"/>
    <n v="1437.15"/>
  </r>
  <r>
    <s v="AD01-9362"/>
    <x v="1"/>
    <s v="Oct"/>
    <x v="1"/>
    <x v="0"/>
    <x v="0"/>
    <x v="0"/>
    <x v="0"/>
    <x v="0"/>
    <x v="459"/>
    <n v="1484.34"/>
  </r>
  <r>
    <s v="AD01-9361"/>
    <x v="1"/>
    <s v="Oct"/>
    <x v="1"/>
    <x v="0"/>
    <x v="0"/>
    <x v="0"/>
    <x v="0"/>
    <x v="0"/>
    <x v="179"/>
    <n v="330.33"/>
  </r>
  <r>
    <s v="AD01-9362"/>
    <x v="1"/>
    <s v="Oct"/>
    <x v="1"/>
    <x v="0"/>
    <x v="0"/>
    <x v="0"/>
    <x v="0"/>
    <x v="0"/>
    <x v="41"/>
    <n v="398.97"/>
  </r>
  <r>
    <s v="AD01-9363"/>
    <x v="1"/>
    <s v="Oct"/>
    <x v="1"/>
    <x v="0"/>
    <x v="0"/>
    <x v="0"/>
    <x v="0"/>
    <x v="0"/>
    <x v="183"/>
    <n v="396.11"/>
  </r>
  <r>
    <s v="AD01-9364"/>
    <x v="1"/>
    <s v="Oct"/>
    <x v="1"/>
    <x v="0"/>
    <x v="0"/>
    <x v="0"/>
    <x v="0"/>
    <x v="0"/>
    <x v="140"/>
    <n v="387.53"/>
  </r>
  <r>
    <s v="AD01-9362"/>
    <x v="1"/>
    <s v="Oct"/>
    <x v="1"/>
    <x v="0"/>
    <x v="0"/>
    <x v="0"/>
    <x v="0"/>
    <x v="0"/>
    <x v="394"/>
    <n v="1123.98"/>
  </r>
  <r>
    <s v="AD01-9362"/>
    <x v="1"/>
    <s v="Oct"/>
    <x v="1"/>
    <x v="0"/>
    <x v="0"/>
    <x v="0"/>
    <x v="0"/>
    <x v="1"/>
    <x v="25"/>
    <n v="401.83"/>
  </r>
  <r>
    <s v="AD01-9362"/>
    <x v="1"/>
    <s v="Oct"/>
    <x v="1"/>
    <x v="0"/>
    <x v="0"/>
    <x v="0"/>
    <x v="0"/>
    <x v="1"/>
    <x v="49"/>
    <n v="393.25"/>
  </r>
  <r>
    <s v="AD01-9365"/>
    <x v="1"/>
    <s v="Oct"/>
    <x v="1"/>
    <x v="0"/>
    <x v="0"/>
    <x v="0"/>
    <x v="0"/>
    <x v="1"/>
    <x v="123"/>
    <n v="384.67"/>
  </r>
  <r>
    <s v="AD01-9362"/>
    <x v="1"/>
    <s v="Oct"/>
    <x v="1"/>
    <x v="0"/>
    <x v="0"/>
    <x v="0"/>
    <x v="0"/>
    <x v="0"/>
    <x v="188"/>
    <n v="333.19"/>
  </r>
  <r>
    <s v="AD01-9364"/>
    <x v="1"/>
    <s v="Oct"/>
    <x v="1"/>
    <x v="0"/>
    <x v="0"/>
    <x v="0"/>
    <x v="0"/>
    <x v="0"/>
    <x v="25"/>
    <n v="401.83"/>
  </r>
  <r>
    <s v="AD01-9364"/>
    <x v="1"/>
    <s v="Sep"/>
    <x v="1"/>
    <x v="0"/>
    <x v="0"/>
    <x v="0"/>
    <x v="0"/>
    <x v="1"/>
    <x v="3"/>
    <n v="406.12"/>
  </r>
  <r>
    <s v="AD01-9361"/>
    <x v="1"/>
    <s v="Sep"/>
    <x v="1"/>
    <x v="0"/>
    <x v="0"/>
    <x v="0"/>
    <x v="0"/>
    <x v="0"/>
    <x v="2"/>
    <n v="337.48"/>
  </r>
  <r>
    <s v="AD01-9361"/>
    <x v="1"/>
    <s v="Sep"/>
    <x v="1"/>
    <x v="0"/>
    <x v="0"/>
    <x v="0"/>
    <x v="0"/>
    <x v="0"/>
    <x v="3"/>
    <n v="406.12"/>
  </r>
  <r>
    <s v="AD01-9362"/>
    <x v="1"/>
    <s v="Sep"/>
    <x v="1"/>
    <x v="0"/>
    <x v="0"/>
    <x v="0"/>
    <x v="0"/>
    <x v="0"/>
    <x v="29"/>
    <n v="303.15999999999997"/>
  </r>
  <r>
    <s v="AD01-9364"/>
    <x v="1"/>
    <s v="Sep"/>
    <x v="1"/>
    <x v="0"/>
    <x v="0"/>
    <x v="0"/>
    <x v="0"/>
    <x v="0"/>
    <x v="149"/>
    <n v="408.98"/>
  </r>
  <r>
    <s v="AD01-9364"/>
    <x v="1"/>
    <s v="Sep"/>
    <x v="1"/>
    <x v="0"/>
    <x v="0"/>
    <x v="0"/>
    <x v="0"/>
    <x v="0"/>
    <x v="4"/>
    <n v="526.24"/>
  </r>
  <r>
    <s v="AD01-9364"/>
    <x v="1"/>
    <s v="Sep"/>
    <x v="1"/>
    <x v="0"/>
    <x v="0"/>
    <x v="0"/>
    <x v="0"/>
    <x v="0"/>
    <x v="149"/>
    <n v="526.24"/>
  </r>
  <r>
    <s v="AD01-9361"/>
    <x v="1"/>
    <s v="Sep"/>
    <x v="1"/>
    <x v="0"/>
    <x v="0"/>
    <x v="0"/>
    <x v="0"/>
    <x v="0"/>
    <x v="32"/>
    <n v="526.24"/>
  </r>
  <r>
    <s v="AD01-9361"/>
    <x v="1"/>
    <s v="Sep"/>
    <x v="1"/>
    <x v="0"/>
    <x v="0"/>
    <x v="0"/>
    <x v="0"/>
    <x v="0"/>
    <x v="460"/>
    <n v="1435.72"/>
  </r>
  <r>
    <s v="AD01-9364"/>
    <x v="1"/>
    <s v="Sep"/>
    <x v="1"/>
    <x v="0"/>
    <x v="0"/>
    <x v="0"/>
    <x v="0"/>
    <x v="0"/>
    <x v="16"/>
    <n v="338.90999999999997"/>
  </r>
  <r>
    <s v="AD01-9364"/>
    <x v="1"/>
    <s v="Sep"/>
    <x v="1"/>
    <x v="0"/>
    <x v="0"/>
    <x v="0"/>
    <x v="1"/>
    <x v="0"/>
    <x v="40"/>
    <n v="407.55"/>
  </r>
  <r>
    <s v="AD01-9361"/>
    <x v="1"/>
    <s v="Sep"/>
    <x v="1"/>
    <x v="0"/>
    <x v="0"/>
    <x v="0"/>
    <x v="1"/>
    <x v="0"/>
    <x v="42"/>
    <n v="304.59000000000003"/>
  </r>
  <r>
    <s v="AD01-9361"/>
    <x v="1"/>
    <s v="Sep"/>
    <x v="1"/>
    <x v="0"/>
    <x v="0"/>
    <x v="0"/>
    <x v="1"/>
    <x v="0"/>
    <x v="20"/>
    <n v="404.69"/>
  </r>
  <r>
    <s v="AD01-9361"/>
    <x v="1"/>
    <s v="Sep"/>
    <x v="1"/>
    <x v="0"/>
    <x v="0"/>
    <x v="0"/>
    <x v="1"/>
    <x v="0"/>
    <x v="412"/>
    <n v="1122.55"/>
  </r>
  <r>
    <s v="AD01-9361"/>
    <x v="1"/>
    <s v="Sep"/>
    <x v="1"/>
    <x v="0"/>
    <x v="0"/>
    <x v="0"/>
    <x v="1"/>
    <x v="0"/>
    <x v="332"/>
    <n v="1171.17"/>
  </r>
  <r>
    <s v="AD01-9364"/>
    <x v="1"/>
    <s v="Sep"/>
    <x v="1"/>
    <x v="0"/>
    <x v="0"/>
    <x v="0"/>
    <x v="1"/>
    <x v="0"/>
    <x v="461"/>
    <n v="1246.96"/>
  </r>
  <r>
    <s v="AD01-9362"/>
    <x v="1"/>
    <s v="Sep"/>
    <x v="1"/>
    <x v="0"/>
    <x v="0"/>
    <x v="0"/>
    <x v="1"/>
    <x v="1"/>
    <x v="48"/>
    <n v="410.40999999999997"/>
  </r>
  <r>
    <s v="AD01-9362"/>
    <x v="1"/>
    <s v="Sep"/>
    <x v="1"/>
    <x v="0"/>
    <x v="0"/>
    <x v="0"/>
    <x v="1"/>
    <x v="0"/>
    <x v="72"/>
    <n v="341.77"/>
  </r>
  <r>
    <s v="AD01-9361"/>
    <x v="1"/>
    <s v="Sep"/>
    <x v="1"/>
    <x v="0"/>
    <x v="0"/>
    <x v="0"/>
    <x v="1"/>
    <x v="0"/>
    <x v="48"/>
    <n v="410.40999999999997"/>
  </r>
  <r>
    <s v="AD01-9362"/>
    <x v="1"/>
    <s v="Apr"/>
    <x v="0"/>
    <x v="1"/>
    <x v="1"/>
    <x v="1"/>
    <x v="1"/>
    <x v="2"/>
    <x v="320"/>
    <n v="228.8"/>
  </r>
  <r>
    <s v="AD01-9361"/>
    <x v="1"/>
    <s v="Apr"/>
    <x v="0"/>
    <x v="1"/>
    <x v="1"/>
    <x v="1"/>
    <x v="1"/>
    <x v="2"/>
    <x v="361"/>
    <n v="220.22"/>
  </r>
  <r>
    <s v="AD01-9362"/>
    <x v="1"/>
    <s v="Apr"/>
    <x v="0"/>
    <x v="1"/>
    <x v="1"/>
    <x v="1"/>
    <x v="1"/>
    <x v="2"/>
    <x v="273"/>
    <n v="211.64"/>
  </r>
  <r>
    <s v="AD01-9362"/>
    <x v="1"/>
    <s v="Apr"/>
    <x v="0"/>
    <x v="1"/>
    <x v="1"/>
    <x v="1"/>
    <x v="1"/>
    <x v="2"/>
    <x v="365"/>
    <n v="224.51"/>
  </r>
  <r>
    <s v="AD01-9362"/>
    <x v="1"/>
    <s v="Apr"/>
    <x v="0"/>
    <x v="1"/>
    <x v="1"/>
    <x v="1"/>
    <x v="1"/>
    <x v="2"/>
    <x v="344"/>
    <n v="215.93"/>
  </r>
  <r>
    <s v="AD01-9362"/>
    <x v="1"/>
    <s v="Aug"/>
    <x v="0"/>
    <x v="1"/>
    <x v="1"/>
    <x v="1"/>
    <x v="1"/>
    <x v="2"/>
    <x v="263"/>
    <n v="490.49"/>
  </r>
  <r>
    <s v="AD01-9364"/>
    <x v="1"/>
    <s v="Dec"/>
    <x v="0"/>
    <x v="1"/>
    <x v="1"/>
    <x v="1"/>
    <x v="1"/>
    <x v="0"/>
    <x v="5"/>
    <n v="400.4"/>
  </r>
  <r>
    <s v="AD01-9362"/>
    <x v="1"/>
    <s v="Dec"/>
    <x v="0"/>
    <x v="1"/>
    <x v="1"/>
    <x v="1"/>
    <x v="1"/>
    <x v="0"/>
    <x v="130"/>
    <n v="391.82"/>
  </r>
  <r>
    <s v="AD01-9362"/>
    <x v="1"/>
    <s v="Dec"/>
    <x v="0"/>
    <x v="1"/>
    <x v="1"/>
    <x v="1"/>
    <x v="1"/>
    <x v="0"/>
    <x v="107"/>
    <n v="383.24"/>
  </r>
  <r>
    <s v="AD01-9362"/>
    <x v="1"/>
    <s v="Dec"/>
    <x v="0"/>
    <x v="1"/>
    <x v="1"/>
    <x v="1"/>
    <x v="1"/>
    <x v="0"/>
    <x v="183"/>
    <n v="396.11"/>
  </r>
  <r>
    <s v="AD01-9362"/>
    <x v="1"/>
    <s v="Dec"/>
    <x v="0"/>
    <x v="1"/>
    <x v="1"/>
    <x v="1"/>
    <x v="1"/>
    <x v="0"/>
    <x v="140"/>
    <n v="387.53"/>
  </r>
  <r>
    <s v="AD01-9361"/>
    <x v="1"/>
    <s v="Dec"/>
    <x v="0"/>
    <x v="1"/>
    <x v="1"/>
    <x v="1"/>
    <x v="0"/>
    <x v="0"/>
    <x v="119"/>
    <n v="378.95"/>
  </r>
  <r>
    <s v="AD01-9364"/>
    <x v="1"/>
    <s v="Feb"/>
    <x v="0"/>
    <x v="1"/>
    <x v="1"/>
    <x v="1"/>
    <x v="0"/>
    <x v="0"/>
    <x v="34"/>
    <n v="271.7"/>
  </r>
  <r>
    <s v="AD01-9361"/>
    <x v="1"/>
    <s v="Feb"/>
    <x v="0"/>
    <x v="1"/>
    <x v="1"/>
    <x v="1"/>
    <x v="0"/>
    <x v="0"/>
    <x v="219"/>
    <n v="263.12"/>
  </r>
  <r>
    <s v="AD01-9364"/>
    <x v="1"/>
    <s v="Feb"/>
    <x v="0"/>
    <x v="1"/>
    <x v="1"/>
    <x v="1"/>
    <x v="0"/>
    <x v="0"/>
    <x v="68"/>
    <n v="275.99"/>
  </r>
  <r>
    <s v="AD01-9364"/>
    <x v="1"/>
    <s v="Feb"/>
    <x v="0"/>
    <x v="1"/>
    <x v="1"/>
    <x v="1"/>
    <x v="0"/>
    <x v="0"/>
    <x v="47"/>
    <n v="267.40999999999997"/>
  </r>
  <r>
    <s v="AD01-9361"/>
    <x v="1"/>
    <s v="Feb"/>
    <x v="0"/>
    <x v="1"/>
    <x v="1"/>
    <x v="1"/>
    <x v="0"/>
    <x v="0"/>
    <x v="231"/>
    <n v="258.83"/>
  </r>
  <r>
    <s v="AD01-9362"/>
    <x v="1"/>
    <s v="Jan"/>
    <x v="0"/>
    <x v="1"/>
    <x v="1"/>
    <x v="1"/>
    <x v="0"/>
    <x v="0"/>
    <x v="6"/>
    <n v="297.44"/>
  </r>
  <r>
    <s v="AD01-9361"/>
    <x v="1"/>
    <s v="Jan"/>
    <x v="0"/>
    <x v="1"/>
    <x v="1"/>
    <x v="1"/>
    <x v="0"/>
    <x v="0"/>
    <x v="170"/>
    <n v="288.86"/>
  </r>
  <r>
    <s v="AD01-9364"/>
    <x v="1"/>
    <s v="Jan"/>
    <x v="0"/>
    <x v="1"/>
    <x v="1"/>
    <x v="1"/>
    <x v="0"/>
    <x v="0"/>
    <x v="131"/>
    <n v="280.27999999999997"/>
  </r>
  <r>
    <s v="AD01-9362"/>
    <x v="1"/>
    <s v="Jan"/>
    <x v="0"/>
    <x v="1"/>
    <x v="1"/>
    <x v="1"/>
    <x v="0"/>
    <x v="0"/>
    <x v="184"/>
    <n v="293.14999999999998"/>
  </r>
  <r>
    <s v="AD01-9361"/>
    <x v="1"/>
    <s v="Jan"/>
    <x v="0"/>
    <x v="1"/>
    <x v="1"/>
    <x v="1"/>
    <x v="0"/>
    <x v="0"/>
    <x v="141"/>
    <n v="284.57"/>
  </r>
  <r>
    <s v="AD01-9363"/>
    <x v="1"/>
    <s v="Jul"/>
    <x v="0"/>
    <x v="1"/>
    <x v="1"/>
    <x v="1"/>
    <x v="0"/>
    <x v="2"/>
    <x v="272"/>
    <n v="511.94"/>
  </r>
  <r>
    <s v="AD01-9361"/>
    <x v="1"/>
    <s v="Jul"/>
    <x v="0"/>
    <x v="1"/>
    <x v="1"/>
    <x v="1"/>
    <x v="0"/>
    <x v="2"/>
    <x v="244"/>
    <n v="503.36"/>
  </r>
  <r>
    <s v="AD01-9362"/>
    <x v="1"/>
    <s v="Jul"/>
    <x v="0"/>
    <x v="1"/>
    <x v="1"/>
    <x v="1"/>
    <x v="0"/>
    <x v="2"/>
    <x v="255"/>
    <n v="494.78"/>
  </r>
  <r>
    <s v="AD01-9362"/>
    <x v="1"/>
    <s v="Jul"/>
    <x v="0"/>
    <x v="1"/>
    <x v="1"/>
    <x v="1"/>
    <x v="0"/>
    <x v="2"/>
    <x v="261"/>
    <n v="507.65"/>
  </r>
  <r>
    <s v="AD01-9364"/>
    <x v="1"/>
    <s v="Jul"/>
    <x v="0"/>
    <x v="1"/>
    <x v="1"/>
    <x v="1"/>
    <x v="0"/>
    <x v="2"/>
    <x v="262"/>
    <n v="499.07"/>
  </r>
  <r>
    <s v="AD01-9362"/>
    <x v="1"/>
    <s v="Jun"/>
    <x v="0"/>
    <x v="1"/>
    <x v="1"/>
    <x v="1"/>
    <x v="0"/>
    <x v="2"/>
    <x v="235"/>
    <n v="185.9"/>
  </r>
  <r>
    <s v="AD01-9362"/>
    <x v="1"/>
    <s v="Jun"/>
    <x v="0"/>
    <x v="1"/>
    <x v="1"/>
    <x v="1"/>
    <x v="0"/>
    <x v="2"/>
    <x v="90"/>
    <n v="529.1"/>
  </r>
  <r>
    <s v="AD01-9361"/>
    <x v="1"/>
    <s v="Jun"/>
    <x v="0"/>
    <x v="1"/>
    <x v="1"/>
    <x v="1"/>
    <x v="0"/>
    <x v="2"/>
    <x v="285"/>
    <n v="520.52"/>
  </r>
  <r>
    <s v="AD01-9361"/>
    <x v="1"/>
    <s v="Jun"/>
    <x v="0"/>
    <x v="1"/>
    <x v="1"/>
    <x v="1"/>
    <x v="0"/>
    <x v="2"/>
    <x v="366"/>
    <n v="181.61"/>
  </r>
  <r>
    <s v="AD01-9362"/>
    <x v="1"/>
    <s v="Jun"/>
    <x v="0"/>
    <x v="1"/>
    <x v="1"/>
    <x v="1"/>
    <x v="0"/>
    <x v="2"/>
    <x v="355"/>
    <n v="524.80999999999995"/>
  </r>
  <r>
    <s v="AD01-9361"/>
    <x v="1"/>
    <s v="Jun"/>
    <x v="0"/>
    <x v="1"/>
    <x v="1"/>
    <x v="1"/>
    <x v="0"/>
    <x v="2"/>
    <x v="350"/>
    <n v="516.23"/>
  </r>
  <r>
    <s v="AD01-9362"/>
    <x v="1"/>
    <s v="Mar"/>
    <x v="0"/>
    <x v="1"/>
    <x v="1"/>
    <x v="1"/>
    <x v="0"/>
    <x v="0"/>
    <x v="204"/>
    <n v="254.54"/>
  </r>
  <r>
    <s v="AD01-9362"/>
    <x v="1"/>
    <s v="Mar"/>
    <x v="0"/>
    <x v="1"/>
    <x v="1"/>
    <x v="1"/>
    <x v="0"/>
    <x v="0"/>
    <x v="191"/>
    <n v="245.95999999999998"/>
  </r>
  <r>
    <s v="AD01-9363"/>
    <x v="1"/>
    <s v="Mar"/>
    <x v="0"/>
    <x v="1"/>
    <x v="1"/>
    <x v="1"/>
    <x v="0"/>
    <x v="0"/>
    <x v="58"/>
    <n v="237.38"/>
  </r>
  <r>
    <s v="AD01-9362"/>
    <x v="1"/>
    <s v="Mar"/>
    <x v="0"/>
    <x v="1"/>
    <x v="1"/>
    <x v="1"/>
    <x v="0"/>
    <x v="0"/>
    <x v="213"/>
    <n v="250.25"/>
  </r>
  <r>
    <s v="AD01-9361"/>
    <x v="1"/>
    <s v="Mar"/>
    <x v="0"/>
    <x v="1"/>
    <x v="1"/>
    <x v="1"/>
    <x v="0"/>
    <x v="0"/>
    <x v="200"/>
    <n v="241.67000000000002"/>
  </r>
  <r>
    <s v="AD01-9362"/>
    <x v="1"/>
    <s v="Mar"/>
    <x v="0"/>
    <x v="1"/>
    <x v="1"/>
    <x v="1"/>
    <x v="0"/>
    <x v="2"/>
    <x v="324"/>
    <n v="233.09"/>
  </r>
  <r>
    <s v="AD01-9363"/>
    <x v="1"/>
    <s v="May"/>
    <x v="0"/>
    <x v="1"/>
    <x v="1"/>
    <x v="1"/>
    <x v="0"/>
    <x v="2"/>
    <x v="257"/>
    <n v="203.06"/>
  </r>
  <r>
    <s v="AD01-9362"/>
    <x v="1"/>
    <s v="May"/>
    <x v="0"/>
    <x v="1"/>
    <x v="1"/>
    <x v="1"/>
    <x v="0"/>
    <x v="2"/>
    <x v="291"/>
    <n v="194.48"/>
  </r>
  <r>
    <s v="AD01-9361"/>
    <x v="1"/>
    <s v="May"/>
    <x v="0"/>
    <x v="1"/>
    <x v="1"/>
    <x v="1"/>
    <x v="0"/>
    <x v="2"/>
    <x v="340"/>
    <n v="207.35"/>
  </r>
  <r>
    <s v="AD01-9361"/>
    <x v="1"/>
    <s v="May"/>
    <x v="0"/>
    <x v="1"/>
    <x v="1"/>
    <x v="1"/>
    <x v="0"/>
    <x v="2"/>
    <x v="330"/>
    <n v="198.76999999999998"/>
  </r>
  <r>
    <s v="AD01-9361"/>
    <x v="1"/>
    <s v="May"/>
    <x v="0"/>
    <x v="1"/>
    <x v="1"/>
    <x v="1"/>
    <x v="0"/>
    <x v="2"/>
    <x v="325"/>
    <n v="190.19"/>
  </r>
  <r>
    <s v="AD01-9362"/>
    <x v="1"/>
    <s v="Nov"/>
    <x v="0"/>
    <x v="1"/>
    <x v="1"/>
    <x v="1"/>
    <x v="0"/>
    <x v="0"/>
    <x v="76"/>
    <n v="417.56"/>
  </r>
  <r>
    <s v="AD01-9362"/>
    <x v="1"/>
    <s v="Nov"/>
    <x v="0"/>
    <x v="1"/>
    <x v="1"/>
    <x v="1"/>
    <x v="0"/>
    <x v="0"/>
    <x v="149"/>
    <n v="408.98"/>
  </r>
  <r>
    <s v="AD01-9362"/>
    <x v="1"/>
    <s v="Nov"/>
    <x v="0"/>
    <x v="1"/>
    <x v="1"/>
    <x v="1"/>
    <x v="0"/>
    <x v="0"/>
    <x v="85"/>
    <n v="421.85"/>
  </r>
  <r>
    <s v="AD01-9361"/>
    <x v="1"/>
    <s v="Nov"/>
    <x v="0"/>
    <x v="1"/>
    <x v="1"/>
    <x v="1"/>
    <x v="0"/>
    <x v="0"/>
    <x v="160"/>
    <n v="413.27"/>
  </r>
  <r>
    <s v="AD01-9362"/>
    <x v="1"/>
    <s v="Nov"/>
    <x v="0"/>
    <x v="1"/>
    <x v="1"/>
    <x v="1"/>
    <x v="0"/>
    <x v="0"/>
    <x v="20"/>
    <n v="404.69"/>
  </r>
  <r>
    <s v="AD01-9362"/>
    <x v="1"/>
    <s v="Oct"/>
    <x v="0"/>
    <x v="1"/>
    <x v="1"/>
    <x v="1"/>
    <x v="0"/>
    <x v="0"/>
    <x v="243"/>
    <n v="443.3"/>
  </r>
  <r>
    <s v="AD01-9364"/>
    <x v="1"/>
    <s v="Oct"/>
    <x v="0"/>
    <x v="1"/>
    <x v="1"/>
    <x v="1"/>
    <x v="0"/>
    <x v="0"/>
    <x v="236"/>
    <n v="434.72"/>
  </r>
  <r>
    <s v="AD01-9361"/>
    <x v="1"/>
    <s v="Oct"/>
    <x v="0"/>
    <x v="1"/>
    <x v="1"/>
    <x v="1"/>
    <x v="0"/>
    <x v="0"/>
    <x v="92"/>
    <n v="426.14"/>
  </r>
  <r>
    <s v="AD01-9361"/>
    <x v="1"/>
    <s v="Oct"/>
    <x v="0"/>
    <x v="1"/>
    <x v="1"/>
    <x v="1"/>
    <x v="0"/>
    <x v="0"/>
    <x v="315"/>
    <n v="439.01"/>
  </r>
  <r>
    <s v="AD01-9365"/>
    <x v="1"/>
    <s v="Oct"/>
    <x v="0"/>
    <x v="1"/>
    <x v="1"/>
    <x v="1"/>
    <x v="0"/>
    <x v="0"/>
    <x v="312"/>
    <n v="430.43"/>
  </r>
  <r>
    <s v="AD01-9361"/>
    <x v="1"/>
    <s v="Apr"/>
    <x v="1"/>
    <x v="1"/>
    <x v="1"/>
    <x v="1"/>
    <x v="0"/>
    <x v="2"/>
    <x v="1"/>
    <n v="491.91999999999996"/>
  </r>
  <r>
    <s v="AD01-9362"/>
    <x v="1"/>
    <s v="Apr"/>
    <x v="1"/>
    <x v="1"/>
    <x v="1"/>
    <x v="1"/>
    <x v="0"/>
    <x v="2"/>
    <x v="126"/>
    <n v="449.02"/>
  </r>
  <r>
    <s v="AD01-9361"/>
    <x v="1"/>
    <s v="Apr"/>
    <x v="1"/>
    <x v="1"/>
    <x v="1"/>
    <x v="1"/>
    <x v="0"/>
    <x v="2"/>
    <x v="256"/>
    <n v="486.2"/>
  </r>
  <r>
    <s v="AD01-9362"/>
    <x v="1"/>
    <s v="Apr"/>
    <x v="1"/>
    <x v="1"/>
    <x v="1"/>
    <x v="1"/>
    <x v="0"/>
    <x v="2"/>
    <x v="257"/>
    <n v="203.06"/>
  </r>
  <r>
    <s v="AD01-9362"/>
    <x v="1"/>
    <s v="Apr"/>
    <x v="1"/>
    <x v="1"/>
    <x v="1"/>
    <x v="1"/>
    <x v="0"/>
    <x v="2"/>
    <x v="274"/>
    <n v="451.88"/>
  </r>
  <r>
    <s v="AD01-9364"/>
    <x v="1"/>
    <s v="Apr"/>
    <x v="1"/>
    <x v="1"/>
    <x v="1"/>
    <x v="1"/>
    <x v="0"/>
    <x v="2"/>
    <x v="356"/>
    <n v="1176.8899999999999"/>
  </r>
  <r>
    <s v="AD01-9362"/>
    <x v="1"/>
    <s v="Apr"/>
    <x v="1"/>
    <x v="1"/>
    <x v="1"/>
    <x v="1"/>
    <x v="0"/>
    <x v="2"/>
    <x v="294"/>
    <n v="1224.08"/>
  </r>
  <r>
    <s v="AD01-9362"/>
    <x v="1"/>
    <s v="Apr"/>
    <x v="1"/>
    <x v="1"/>
    <x v="1"/>
    <x v="1"/>
    <x v="0"/>
    <x v="2"/>
    <x v="462"/>
    <n v="1299.8699999999999"/>
  </r>
  <r>
    <s v="AD01-9362"/>
    <x v="1"/>
    <s v="Apr"/>
    <x v="1"/>
    <x v="1"/>
    <x v="1"/>
    <x v="1"/>
    <x v="0"/>
    <x v="2"/>
    <x v="307"/>
    <n v="526.24"/>
  </r>
  <r>
    <s v="AD01-9362"/>
    <x v="1"/>
    <s v="Apr"/>
    <x v="1"/>
    <x v="1"/>
    <x v="1"/>
    <x v="1"/>
    <x v="0"/>
    <x v="2"/>
    <x v="260"/>
    <n v="526.24"/>
  </r>
  <r>
    <s v="AD01-9364"/>
    <x v="1"/>
    <s v="Apr"/>
    <x v="1"/>
    <x v="1"/>
    <x v="1"/>
    <x v="1"/>
    <x v="0"/>
    <x v="2"/>
    <x v="137"/>
    <n v="450.45"/>
  </r>
  <r>
    <s v="AD01-9362"/>
    <x v="1"/>
    <s v="Apr"/>
    <x v="1"/>
    <x v="1"/>
    <x v="1"/>
    <x v="1"/>
    <x v="0"/>
    <x v="2"/>
    <x v="263"/>
    <n v="490.49"/>
  </r>
  <r>
    <s v="AD01-9362"/>
    <x v="1"/>
    <s v="Apr"/>
    <x v="1"/>
    <x v="1"/>
    <x v="1"/>
    <x v="1"/>
    <x v="0"/>
    <x v="2"/>
    <x v="340"/>
    <n v="207.35"/>
  </r>
  <r>
    <s v="AD01-9361"/>
    <x v="1"/>
    <s v="Apr"/>
    <x v="1"/>
    <x v="1"/>
    <x v="1"/>
    <x v="1"/>
    <x v="0"/>
    <x v="2"/>
    <x v="314"/>
    <n v="447.59000000000003"/>
  </r>
  <r>
    <s v="AD01-9362"/>
    <x v="1"/>
    <s v="Apr"/>
    <x v="1"/>
    <x v="1"/>
    <x v="1"/>
    <x v="1"/>
    <x v="0"/>
    <x v="2"/>
    <x v="463"/>
    <n v="1189.76"/>
  </r>
  <r>
    <s v="AD01-9361"/>
    <x v="1"/>
    <s v="Apr"/>
    <x v="1"/>
    <x v="1"/>
    <x v="1"/>
    <x v="1"/>
    <x v="0"/>
    <x v="2"/>
    <x v="444"/>
    <n v="1236.95"/>
  </r>
  <r>
    <s v="AD01-9361"/>
    <x v="1"/>
    <s v="Apr"/>
    <x v="1"/>
    <x v="1"/>
    <x v="1"/>
    <x v="1"/>
    <x v="0"/>
    <x v="2"/>
    <x v="281"/>
    <n v="453.31"/>
  </r>
  <r>
    <s v="AD01-9361"/>
    <x v="1"/>
    <s v="Aug"/>
    <x v="1"/>
    <x v="1"/>
    <x v="1"/>
    <x v="1"/>
    <x v="0"/>
    <x v="2"/>
    <x v="125"/>
    <n v="457.6"/>
  </r>
  <r>
    <s v="AD01-9362"/>
    <x v="1"/>
    <s v="Aug"/>
    <x v="1"/>
    <x v="1"/>
    <x v="1"/>
    <x v="1"/>
    <x v="0"/>
    <x v="2"/>
    <x v="146"/>
    <n v="526.24"/>
  </r>
  <r>
    <s v="AD01-9362"/>
    <x v="1"/>
    <s v="Aug"/>
    <x v="1"/>
    <x v="1"/>
    <x v="1"/>
    <x v="1"/>
    <x v="0"/>
    <x v="2"/>
    <x v="89"/>
    <n v="423.28"/>
  </r>
  <r>
    <s v="AD01-9365"/>
    <x v="1"/>
    <s v="Aug"/>
    <x v="0"/>
    <x v="1"/>
    <x v="1"/>
    <x v="1"/>
    <x v="0"/>
    <x v="2"/>
    <x v="297"/>
    <n v="460.46000000000004"/>
  </r>
  <r>
    <s v="AD01-9362"/>
    <x v="1"/>
    <s v="Aug"/>
    <x v="0"/>
    <x v="1"/>
    <x v="1"/>
    <x v="1"/>
    <x v="0"/>
    <x v="2"/>
    <x v="90"/>
    <n v="529.1"/>
  </r>
  <r>
    <s v="AD01-9362"/>
    <x v="1"/>
    <s v="Aug"/>
    <x v="0"/>
    <x v="1"/>
    <x v="1"/>
    <x v="1"/>
    <x v="0"/>
    <x v="2"/>
    <x v="76"/>
    <n v="417.56"/>
  </r>
  <r>
    <s v="AD01-9364"/>
    <x v="1"/>
    <s v="Aug"/>
    <x v="0"/>
    <x v="1"/>
    <x v="1"/>
    <x v="1"/>
    <x v="1"/>
    <x v="2"/>
    <x v="247"/>
    <n v="1229.8"/>
  </r>
  <r>
    <s v="AD01-9362"/>
    <x v="1"/>
    <s v="Aug"/>
    <x v="0"/>
    <x v="1"/>
    <x v="1"/>
    <x v="1"/>
    <x v="1"/>
    <x v="2"/>
    <x v="464"/>
    <n v="1305.5899999999999"/>
  </r>
  <r>
    <s v="AD01-9362"/>
    <x v="1"/>
    <s v="Aug"/>
    <x v="0"/>
    <x v="1"/>
    <x v="1"/>
    <x v="1"/>
    <x v="1"/>
    <x v="2"/>
    <x v="441"/>
    <n v="526.24"/>
  </r>
  <r>
    <s v="AD01-9364"/>
    <x v="1"/>
    <s v="Aug"/>
    <x v="0"/>
    <x v="1"/>
    <x v="1"/>
    <x v="1"/>
    <x v="1"/>
    <x v="2"/>
    <x v="155"/>
    <n v="526.24"/>
  </r>
  <r>
    <s v="AD01-9362"/>
    <x v="1"/>
    <s v="Aug"/>
    <x v="0"/>
    <x v="1"/>
    <x v="1"/>
    <x v="1"/>
    <x v="1"/>
    <x v="2"/>
    <x v="313"/>
    <n v="456.16999999999996"/>
  </r>
  <r>
    <s v="AD01-9362"/>
    <x v="1"/>
    <s v="Aug"/>
    <x v="0"/>
    <x v="1"/>
    <x v="1"/>
    <x v="1"/>
    <x v="1"/>
    <x v="2"/>
    <x v="355"/>
    <n v="524.80999999999995"/>
  </r>
  <r>
    <s v="AD01-9365"/>
    <x v="1"/>
    <s v="Aug"/>
    <x v="0"/>
    <x v="1"/>
    <x v="1"/>
    <x v="1"/>
    <x v="1"/>
    <x v="2"/>
    <x v="85"/>
    <n v="421.85"/>
  </r>
  <r>
    <s v="AD01-9362"/>
    <x v="1"/>
    <s v="Aug"/>
    <x v="0"/>
    <x v="1"/>
    <x v="1"/>
    <x v="1"/>
    <x v="1"/>
    <x v="2"/>
    <x v="465"/>
    <n v="1194.05"/>
  </r>
  <r>
    <s v="AD01-9361"/>
    <x v="1"/>
    <s v="Aug"/>
    <x v="0"/>
    <x v="1"/>
    <x v="1"/>
    <x v="1"/>
    <x v="1"/>
    <x v="2"/>
    <x v="87"/>
    <n v="418.99"/>
  </r>
  <r>
    <s v="AD01-9364"/>
    <x v="1"/>
    <s v="Dec"/>
    <x v="0"/>
    <x v="1"/>
    <x v="1"/>
    <x v="1"/>
    <x v="1"/>
    <x v="2"/>
    <x v="105"/>
    <n v="431.86"/>
  </r>
  <r>
    <s v="AD01-9361"/>
    <x v="1"/>
    <s v="Dec"/>
    <x v="0"/>
    <x v="1"/>
    <x v="1"/>
    <x v="1"/>
    <x v="1"/>
    <x v="2"/>
    <x v="1"/>
    <n v="491.91999999999996"/>
  </r>
  <r>
    <s v="AD01-9363"/>
    <x v="1"/>
    <s v="Dec"/>
    <x v="0"/>
    <x v="1"/>
    <x v="1"/>
    <x v="1"/>
    <x v="1"/>
    <x v="2"/>
    <x v="92"/>
    <n v="426.14"/>
  </r>
  <r>
    <s v="AD01-9362"/>
    <x v="1"/>
    <s v="Dec"/>
    <x v="0"/>
    <x v="1"/>
    <x v="1"/>
    <x v="1"/>
    <x v="1"/>
    <x v="2"/>
    <x v="255"/>
    <n v="494.78"/>
  </r>
  <r>
    <s v="AD01-9361"/>
    <x v="1"/>
    <s v="Dec"/>
    <x v="0"/>
    <x v="1"/>
    <x v="1"/>
    <x v="1"/>
    <x v="1"/>
    <x v="2"/>
    <x v="466"/>
    <n v="1186.9000000000001"/>
  </r>
  <r>
    <s v="AD01-9362"/>
    <x v="1"/>
    <s v="Dec"/>
    <x v="0"/>
    <x v="1"/>
    <x v="1"/>
    <x v="1"/>
    <x v="1"/>
    <x v="2"/>
    <x v="305"/>
    <n v="1234.0899999999999"/>
  </r>
  <r>
    <s v="AD01-9364"/>
    <x v="1"/>
    <s v="Dec"/>
    <x v="0"/>
    <x v="1"/>
    <x v="1"/>
    <x v="1"/>
    <x v="1"/>
    <x v="2"/>
    <x v="467"/>
    <n v="1317.03"/>
  </r>
  <r>
    <s v="AD01-9362"/>
    <x v="1"/>
    <s v="Dec"/>
    <x v="0"/>
    <x v="1"/>
    <x v="1"/>
    <x v="1"/>
    <x v="1"/>
    <x v="2"/>
    <x v="468"/>
    <n v="1318.46"/>
  </r>
  <r>
    <s v="AD01-9362"/>
    <x v="1"/>
    <s v="Dec"/>
    <x v="0"/>
    <x v="1"/>
    <x v="1"/>
    <x v="1"/>
    <x v="1"/>
    <x v="2"/>
    <x v="14"/>
    <n v="493.35"/>
  </r>
  <r>
    <s v="AD01-9364"/>
    <x v="1"/>
    <s v="Dec"/>
    <x v="0"/>
    <x v="1"/>
    <x v="1"/>
    <x v="1"/>
    <x v="1"/>
    <x v="2"/>
    <x v="81"/>
    <n v="356.07"/>
  </r>
  <r>
    <s v="AD01-9361"/>
    <x v="1"/>
    <s v="Dec"/>
    <x v="0"/>
    <x v="1"/>
    <x v="1"/>
    <x v="1"/>
    <x v="1"/>
    <x v="2"/>
    <x v="158"/>
    <n v="347.49"/>
  </r>
  <r>
    <s v="AD01-9363"/>
    <x v="1"/>
    <s v="Dec"/>
    <x v="0"/>
    <x v="1"/>
    <x v="1"/>
    <x v="1"/>
    <x v="1"/>
    <x v="2"/>
    <x v="16"/>
    <n v="338.90999999999997"/>
  </r>
  <r>
    <s v="AD01-9364"/>
    <x v="1"/>
    <s v="Dec"/>
    <x v="0"/>
    <x v="1"/>
    <x v="1"/>
    <x v="1"/>
    <x v="1"/>
    <x v="2"/>
    <x v="312"/>
    <n v="430.43"/>
  </r>
  <r>
    <s v="AD01-9364"/>
    <x v="1"/>
    <s v="Dec"/>
    <x v="0"/>
    <x v="1"/>
    <x v="1"/>
    <x v="1"/>
    <x v="1"/>
    <x v="2"/>
    <x v="262"/>
    <n v="499.07"/>
  </r>
  <r>
    <s v="AD01-9362"/>
    <x v="1"/>
    <s v="Dec"/>
    <x v="0"/>
    <x v="1"/>
    <x v="1"/>
    <x v="1"/>
    <x v="1"/>
    <x v="2"/>
    <x v="469"/>
    <n v="1199.77"/>
  </r>
  <r>
    <s v="AD01-9362"/>
    <x v="1"/>
    <s v="Dec"/>
    <x v="0"/>
    <x v="1"/>
    <x v="1"/>
    <x v="1"/>
    <x v="1"/>
    <x v="2"/>
    <x v="461"/>
    <n v="1246.96"/>
  </r>
  <r>
    <s v="AD01-9361"/>
    <x v="1"/>
    <s v="Feb"/>
    <x v="0"/>
    <x v="1"/>
    <x v="1"/>
    <x v="1"/>
    <x v="1"/>
    <x v="2"/>
    <x v="352"/>
    <n v="217.36"/>
  </r>
  <r>
    <s v="AD01-9361"/>
    <x v="1"/>
    <s v="Feb"/>
    <x v="0"/>
    <x v="1"/>
    <x v="1"/>
    <x v="1"/>
    <x v="1"/>
    <x v="2"/>
    <x v="166"/>
    <n v="466.18"/>
  </r>
  <r>
    <s v="AD01-9362"/>
    <x v="1"/>
    <s v="Feb"/>
    <x v="0"/>
    <x v="1"/>
    <x v="1"/>
    <x v="1"/>
    <x v="1"/>
    <x v="2"/>
    <x v="244"/>
    <n v="503.36"/>
  </r>
  <r>
    <s v="AD01-9364"/>
    <x v="1"/>
    <s v="Feb"/>
    <x v="0"/>
    <x v="1"/>
    <x v="1"/>
    <x v="1"/>
    <x v="1"/>
    <x v="2"/>
    <x v="361"/>
    <n v="220.22"/>
  </r>
  <r>
    <s v="AD01-9361"/>
    <x v="1"/>
    <s v="Feb"/>
    <x v="0"/>
    <x v="1"/>
    <x v="1"/>
    <x v="1"/>
    <x v="1"/>
    <x v="2"/>
    <x v="234"/>
    <n v="469.03999999999996"/>
  </r>
  <r>
    <s v="AD01-9362"/>
    <x v="1"/>
    <s v="Feb"/>
    <x v="0"/>
    <x v="1"/>
    <x v="1"/>
    <x v="1"/>
    <x v="1"/>
    <x v="2"/>
    <x v="326"/>
    <n v="1174.03"/>
  </r>
  <r>
    <s v="AD01-9364"/>
    <x v="1"/>
    <s v="Feb"/>
    <x v="0"/>
    <x v="1"/>
    <x v="1"/>
    <x v="1"/>
    <x v="1"/>
    <x v="2"/>
    <x v="278"/>
    <n v="1221.22"/>
  </r>
  <r>
    <s v="AD01-9363"/>
    <x v="1"/>
    <s v="Feb"/>
    <x v="0"/>
    <x v="1"/>
    <x v="1"/>
    <x v="1"/>
    <x v="1"/>
    <x v="2"/>
    <x v="470"/>
    <n v="1298.44"/>
  </r>
  <r>
    <s v="AD01-9363"/>
    <x v="1"/>
    <s v="Feb"/>
    <x v="0"/>
    <x v="1"/>
    <x v="1"/>
    <x v="1"/>
    <x v="1"/>
    <x v="2"/>
    <x v="310"/>
    <n v="526.24"/>
  </r>
  <r>
    <s v="AD01-9361"/>
    <x v="1"/>
    <s v="Feb"/>
    <x v="0"/>
    <x v="1"/>
    <x v="1"/>
    <x v="1"/>
    <x v="1"/>
    <x v="2"/>
    <x v="386"/>
    <n v="526.24"/>
  </r>
  <r>
    <s v="AD01-9362"/>
    <x v="1"/>
    <s v="Feb"/>
    <x v="0"/>
    <x v="1"/>
    <x v="1"/>
    <x v="1"/>
    <x v="1"/>
    <x v="2"/>
    <x v="178"/>
    <n v="467.61"/>
  </r>
  <r>
    <s v="AD01-9361"/>
    <x v="1"/>
    <s v="Feb"/>
    <x v="0"/>
    <x v="1"/>
    <x v="1"/>
    <x v="1"/>
    <x v="1"/>
    <x v="2"/>
    <x v="261"/>
    <n v="507.65"/>
  </r>
  <r>
    <s v="AD01-9362"/>
    <x v="1"/>
    <s v="Feb"/>
    <x v="0"/>
    <x v="1"/>
    <x v="1"/>
    <x v="1"/>
    <x v="0"/>
    <x v="2"/>
    <x v="318"/>
    <n v="464.75"/>
  </r>
  <r>
    <s v="AD01-9361"/>
    <x v="1"/>
    <s v="Feb"/>
    <x v="0"/>
    <x v="1"/>
    <x v="1"/>
    <x v="1"/>
    <x v="0"/>
    <x v="2"/>
    <x v="466"/>
    <n v="1186.9000000000001"/>
  </r>
  <r>
    <s v="AD01-9364"/>
    <x v="1"/>
    <s v="Feb"/>
    <x v="0"/>
    <x v="1"/>
    <x v="1"/>
    <x v="1"/>
    <x v="0"/>
    <x v="2"/>
    <x v="305"/>
    <n v="1234.0899999999999"/>
  </r>
  <r>
    <s v="AD01-9362"/>
    <x v="1"/>
    <s v="Jan"/>
    <x v="0"/>
    <x v="1"/>
    <x v="1"/>
    <x v="1"/>
    <x v="0"/>
    <x v="2"/>
    <x v="148"/>
    <n v="509.08"/>
  </r>
  <r>
    <s v="AD01-9361"/>
    <x v="1"/>
    <s v="Jan"/>
    <x v="0"/>
    <x v="1"/>
    <x v="1"/>
    <x v="1"/>
    <x v="0"/>
    <x v="2"/>
    <x v="319"/>
    <n v="225.94"/>
  </r>
  <r>
    <s v="AD01-9362"/>
    <x v="1"/>
    <s v="Jan"/>
    <x v="0"/>
    <x v="1"/>
    <x v="1"/>
    <x v="1"/>
    <x v="0"/>
    <x v="2"/>
    <x v="165"/>
    <n v="474.76"/>
  </r>
  <r>
    <s v="AD01-9362"/>
    <x v="1"/>
    <s v="Jan"/>
    <x v="0"/>
    <x v="1"/>
    <x v="1"/>
    <x v="1"/>
    <x v="0"/>
    <x v="2"/>
    <x v="272"/>
    <n v="511.94"/>
  </r>
  <r>
    <s v="AD01-9362"/>
    <x v="1"/>
    <s v="Jan"/>
    <x v="0"/>
    <x v="1"/>
    <x v="1"/>
    <x v="1"/>
    <x v="0"/>
    <x v="2"/>
    <x v="320"/>
    <n v="228.8"/>
  </r>
  <r>
    <s v="AD01-9363"/>
    <x v="1"/>
    <s v="Jan"/>
    <x v="0"/>
    <x v="1"/>
    <x v="1"/>
    <x v="1"/>
    <x v="0"/>
    <x v="2"/>
    <x v="249"/>
    <n v="477.62"/>
  </r>
  <r>
    <s v="AD01-9362"/>
    <x v="1"/>
    <s v="Jan"/>
    <x v="0"/>
    <x v="1"/>
    <x v="1"/>
    <x v="1"/>
    <x v="0"/>
    <x v="2"/>
    <x v="360"/>
    <n v="1172.5999999999999"/>
  </r>
  <r>
    <s v="AD01-9362"/>
    <x v="1"/>
    <s v="Jan"/>
    <x v="0"/>
    <x v="1"/>
    <x v="1"/>
    <x v="1"/>
    <x v="0"/>
    <x v="2"/>
    <x v="471"/>
    <n v="1297.01"/>
  </r>
  <r>
    <s v="AD01-9362"/>
    <x v="1"/>
    <s v="Jan"/>
    <x v="0"/>
    <x v="1"/>
    <x v="1"/>
    <x v="1"/>
    <x v="0"/>
    <x v="2"/>
    <x v="247"/>
    <n v="526.24"/>
  </r>
  <r>
    <s v="AD01-9361"/>
    <x v="1"/>
    <s v="Jan"/>
    <x v="0"/>
    <x v="1"/>
    <x v="1"/>
    <x v="1"/>
    <x v="0"/>
    <x v="2"/>
    <x v="385"/>
    <n v="526.24"/>
  </r>
  <r>
    <s v="AD01-9362"/>
    <x v="1"/>
    <s v="Jan"/>
    <x v="0"/>
    <x v="1"/>
    <x v="1"/>
    <x v="1"/>
    <x v="0"/>
    <x v="2"/>
    <x v="177"/>
    <n v="476.19"/>
  </r>
  <r>
    <s v="AD01-9363"/>
    <x v="1"/>
    <s v="Jan"/>
    <x v="0"/>
    <x v="1"/>
    <x v="1"/>
    <x v="1"/>
    <x v="0"/>
    <x v="2"/>
    <x v="350"/>
    <n v="516.23"/>
  </r>
  <r>
    <s v="AD01-9364"/>
    <x v="1"/>
    <s v="Jan"/>
    <x v="0"/>
    <x v="1"/>
    <x v="1"/>
    <x v="1"/>
    <x v="0"/>
    <x v="2"/>
    <x v="365"/>
    <n v="224.51"/>
  </r>
  <r>
    <s v="AD01-9362"/>
    <x v="1"/>
    <s v="Jan"/>
    <x v="0"/>
    <x v="1"/>
    <x v="1"/>
    <x v="1"/>
    <x v="0"/>
    <x v="2"/>
    <x v="317"/>
    <n v="473.33"/>
  </r>
  <r>
    <s v="AD01-9362"/>
    <x v="1"/>
    <s v="Jan"/>
    <x v="0"/>
    <x v="1"/>
    <x v="1"/>
    <x v="1"/>
    <x v="0"/>
    <x v="2"/>
    <x v="472"/>
    <n v="1185.47"/>
  </r>
  <r>
    <s v="AD01-9362"/>
    <x v="1"/>
    <s v="Jan"/>
    <x v="0"/>
    <x v="1"/>
    <x v="1"/>
    <x v="1"/>
    <x v="0"/>
    <x v="2"/>
    <x v="307"/>
    <n v="1232.6599999999999"/>
  </r>
  <r>
    <s v="AD01-9362"/>
    <x v="1"/>
    <s v="Jan"/>
    <x v="0"/>
    <x v="1"/>
    <x v="1"/>
    <x v="1"/>
    <x v="0"/>
    <x v="2"/>
    <x v="241"/>
    <n v="470.47"/>
  </r>
  <r>
    <s v="AD01-9362"/>
    <x v="1"/>
    <s v="Jul"/>
    <x v="0"/>
    <x v="1"/>
    <x v="1"/>
    <x v="1"/>
    <x v="0"/>
    <x v="2"/>
    <x v="166"/>
    <n v="466.18"/>
  </r>
  <r>
    <s v="AD01-9362"/>
    <x v="1"/>
    <s v="Jul"/>
    <x v="0"/>
    <x v="1"/>
    <x v="1"/>
    <x v="1"/>
    <x v="0"/>
    <x v="2"/>
    <x v="233"/>
    <n v="183.04"/>
  </r>
  <r>
    <s v="AD01-9361"/>
    <x v="1"/>
    <s v="Jul"/>
    <x v="0"/>
    <x v="1"/>
    <x v="1"/>
    <x v="1"/>
    <x v="0"/>
    <x v="2"/>
    <x v="105"/>
    <n v="431.86"/>
  </r>
  <r>
    <s v="AD01-9362"/>
    <x v="1"/>
    <s v="Jul"/>
    <x v="0"/>
    <x v="1"/>
    <x v="1"/>
    <x v="1"/>
    <x v="0"/>
    <x v="2"/>
    <x v="234"/>
    <n v="469.03999999999996"/>
  </r>
  <r>
    <s v="AD01-9364"/>
    <x v="1"/>
    <s v="Jul"/>
    <x v="0"/>
    <x v="1"/>
    <x v="1"/>
    <x v="1"/>
    <x v="0"/>
    <x v="2"/>
    <x v="92"/>
    <n v="426.14"/>
  </r>
  <r>
    <s v="AD01-9362"/>
    <x v="1"/>
    <s v="Jul"/>
    <x v="0"/>
    <x v="1"/>
    <x v="1"/>
    <x v="1"/>
    <x v="0"/>
    <x v="2"/>
    <x v="373"/>
    <n v="1181.18"/>
  </r>
  <r>
    <s v="AD01-9364"/>
    <x v="1"/>
    <s v="Jul"/>
    <x v="0"/>
    <x v="1"/>
    <x v="1"/>
    <x v="1"/>
    <x v="0"/>
    <x v="2"/>
    <x v="288"/>
    <n v="1228.3699999999999"/>
  </r>
  <r>
    <s v="AD01-9364"/>
    <x v="1"/>
    <s v="Jul"/>
    <x v="0"/>
    <x v="1"/>
    <x v="1"/>
    <x v="1"/>
    <x v="0"/>
    <x v="2"/>
    <x v="473"/>
    <n v="1304.1599999999999"/>
  </r>
  <r>
    <s v="AD01-9364"/>
    <x v="1"/>
    <s v="Jul"/>
    <x v="0"/>
    <x v="1"/>
    <x v="1"/>
    <x v="1"/>
    <x v="0"/>
    <x v="2"/>
    <x v="444"/>
    <n v="526.24"/>
  </r>
  <r>
    <s v="AD01-9363"/>
    <x v="1"/>
    <s v="Jul"/>
    <x v="0"/>
    <x v="1"/>
    <x v="1"/>
    <x v="1"/>
    <x v="0"/>
    <x v="2"/>
    <x v="239"/>
    <n v="526.24"/>
  </r>
  <r>
    <s v="AD01-9362"/>
    <x v="1"/>
    <s v="Jul"/>
    <x v="0"/>
    <x v="1"/>
    <x v="1"/>
    <x v="1"/>
    <x v="0"/>
    <x v="2"/>
    <x v="115"/>
    <n v="424.71"/>
  </r>
  <r>
    <s v="AD01-9364"/>
    <x v="1"/>
    <s v="Jul"/>
    <x v="0"/>
    <x v="1"/>
    <x v="1"/>
    <x v="1"/>
    <x v="0"/>
    <x v="2"/>
    <x v="318"/>
    <n v="464.75"/>
  </r>
  <r>
    <s v="AD01-9361"/>
    <x v="1"/>
    <s v="Jul"/>
    <x v="0"/>
    <x v="1"/>
    <x v="1"/>
    <x v="1"/>
    <x v="0"/>
    <x v="2"/>
    <x v="366"/>
    <n v="181.61"/>
  </r>
  <r>
    <s v="AD01-9362"/>
    <x v="1"/>
    <s v="Jul"/>
    <x v="0"/>
    <x v="1"/>
    <x v="1"/>
    <x v="1"/>
    <x v="0"/>
    <x v="2"/>
    <x v="312"/>
    <n v="430.43"/>
  </r>
  <r>
    <s v="AD01-9361"/>
    <x v="1"/>
    <s v="Jul"/>
    <x v="0"/>
    <x v="1"/>
    <x v="1"/>
    <x v="1"/>
    <x v="0"/>
    <x v="2"/>
    <x v="474"/>
    <n v="1192.6199999999999"/>
  </r>
  <r>
    <s v="AD01-9362"/>
    <x v="1"/>
    <s v="Jul"/>
    <x v="0"/>
    <x v="1"/>
    <x v="1"/>
    <x v="1"/>
    <x v="0"/>
    <x v="2"/>
    <x v="455"/>
    <n v="1241.24"/>
  </r>
  <r>
    <s v="AD01-9362"/>
    <x v="1"/>
    <s v="Jul"/>
    <x v="0"/>
    <x v="1"/>
    <x v="1"/>
    <x v="1"/>
    <x v="0"/>
    <x v="2"/>
    <x v="103"/>
    <n v="427.57"/>
  </r>
  <r>
    <s v="AD01-9365"/>
    <x v="1"/>
    <s v="Jun"/>
    <x v="0"/>
    <x v="1"/>
    <x v="1"/>
    <x v="1"/>
    <x v="0"/>
    <x v="2"/>
    <x v="165"/>
    <n v="474.76"/>
  </r>
  <r>
    <s v="AD01-9361"/>
    <x v="1"/>
    <s v="Jun"/>
    <x v="0"/>
    <x v="1"/>
    <x v="1"/>
    <x v="1"/>
    <x v="0"/>
    <x v="2"/>
    <x v="290"/>
    <n v="191.62"/>
  </r>
  <r>
    <s v="AD01-9363"/>
    <x v="1"/>
    <s v="Jun"/>
    <x v="0"/>
    <x v="1"/>
    <x v="1"/>
    <x v="1"/>
    <x v="0"/>
    <x v="2"/>
    <x v="249"/>
    <n v="477.62"/>
  </r>
  <r>
    <s v="AD01-9361"/>
    <x v="1"/>
    <s v="Jun"/>
    <x v="0"/>
    <x v="1"/>
    <x v="1"/>
    <x v="1"/>
    <x v="0"/>
    <x v="2"/>
    <x v="235"/>
    <n v="185.9"/>
  </r>
  <r>
    <s v="AD01-9362"/>
    <x v="1"/>
    <s v="Jun"/>
    <x v="0"/>
    <x v="1"/>
    <x v="1"/>
    <x v="1"/>
    <x v="0"/>
    <x v="2"/>
    <x v="236"/>
    <n v="434.72"/>
  </r>
  <r>
    <s v="AD01-9364"/>
    <x v="1"/>
    <s v="Jun"/>
    <x v="0"/>
    <x v="1"/>
    <x v="1"/>
    <x v="1"/>
    <x v="0"/>
    <x v="2"/>
    <x v="331"/>
    <n v="1179.75"/>
  </r>
  <r>
    <s v="AD01-9362"/>
    <x v="1"/>
    <s v="Jun"/>
    <x v="0"/>
    <x v="1"/>
    <x v="1"/>
    <x v="1"/>
    <x v="0"/>
    <x v="2"/>
    <x v="300"/>
    <n v="1226.94"/>
  </r>
  <r>
    <s v="AD01-9361"/>
    <x v="1"/>
    <s v="Jun"/>
    <x v="0"/>
    <x v="1"/>
    <x v="1"/>
    <x v="1"/>
    <x v="0"/>
    <x v="2"/>
    <x v="475"/>
    <n v="1302.73"/>
  </r>
  <r>
    <s v="AD01-9361"/>
    <x v="1"/>
    <s v="Jun"/>
    <x v="0"/>
    <x v="1"/>
    <x v="1"/>
    <x v="1"/>
    <x v="0"/>
    <x v="2"/>
    <x v="252"/>
    <n v="526.24"/>
  </r>
  <r>
    <s v="AD01-9362"/>
    <x v="1"/>
    <s v="Jun"/>
    <x v="0"/>
    <x v="1"/>
    <x v="1"/>
    <x v="1"/>
    <x v="0"/>
    <x v="2"/>
    <x v="293"/>
    <n v="526.24"/>
  </r>
  <r>
    <s v="AD01-9364"/>
    <x v="1"/>
    <s v="Jun"/>
    <x v="0"/>
    <x v="1"/>
    <x v="1"/>
    <x v="1"/>
    <x v="0"/>
    <x v="2"/>
    <x v="114"/>
    <n v="433.28999999999996"/>
  </r>
  <r>
    <s v="AD01-9362"/>
    <x v="1"/>
    <s v="Jun"/>
    <x v="0"/>
    <x v="1"/>
    <x v="1"/>
    <x v="1"/>
    <x v="0"/>
    <x v="2"/>
    <x v="317"/>
    <n v="473.33"/>
  </r>
  <r>
    <s v="AD01-9362"/>
    <x v="1"/>
    <s v="Jun"/>
    <x v="0"/>
    <x v="1"/>
    <x v="1"/>
    <x v="1"/>
    <x v="0"/>
    <x v="2"/>
    <x v="325"/>
    <n v="190.19"/>
  </r>
  <r>
    <s v="AD01-9363"/>
    <x v="1"/>
    <s v="Jun"/>
    <x v="0"/>
    <x v="1"/>
    <x v="1"/>
    <x v="1"/>
    <x v="0"/>
    <x v="2"/>
    <x v="315"/>
    <n v="439.01"/>
  </r>
  <r>
    <s v="AD01-9361"/>
    <x v="1"/>
    <s v="Jun"/>
    <x v="0"/>
    <x v="1"/>
    <x v="1"/>
    <x v="1"/>
    <x v="0"/>
    <x v="2"/>
    <x v="452"/>
    <n v="1239.81"/>
  </r>
  <r>
    <s v="AD01-9365"/>
    <x v="1"/>
    <s v="Jun"/>
    <x v="0"/>
    <x v="1"/>
    <x v="1"/>
    <x v="1"/>
    <x v="0"/>
    <x v="2"/>
    <x v="296"/>
    <n v="436.15"/>
  </r>
  <r>
    <s v="AD01-9365"/>
    <x v="1"/>
    <s v="Mar"/>
    <x v="0"/>
    <x v="1"/>
    <x v="1"/>
    <x v="1"/>
    <x v="0"/>
    <x v="2"/>
    <x v="0"/>
    <n v="500.5"/>
  </r>
  <r>
    <s v="AD01-9362"/>
    <x v="1"/>
    <s v="Mar"/>
    <x v="0"/>
    <x v="1"/>
    <x v="1"/>
    <x v="1"/>
    <x v="0"/>
    <x v="2"/>
    <x v="271"/>
    <n v="208.78"/>
  </r>
  <r>
    <s v="AD01-9364"/>
    <x v="1"/>
    <s v="Mar"/>
    <x v="0"/>
    <x v="1"/>
    <x v="1"/>
    <x v="1"/>
    <x v="0"/>
    <x v="2"/>
    <x v="125"/>
    <n v="457.6"/>
  </r>
  <r>
    <s v="AD01-9361"/>
    <x v="1"/>
    <s v="Mar"/>
    <x v="0"/>
    <x v="1"/>
    <x v="1"/>
    <x v="1"/>
    <x v="0"/>
    <x v="2"/>
    <x v="255"/>
    <n v="494.78"/>
  </r>
  <r>
    <s v="AD01-9361"/>
    <x v="1"/>
    <s v="Mar"/>
    <x v="0"/>
    <x v="1"/>
    <x v="1"/>
    <x v="1"/>
    <x v="0"/>
    <x v="2"/>
    <x v="273"/>
    <n v="211.64"/>
  </r>
  <r>
    <s v="AD01-9362"/>
    <x v="1"/>
    <s v="Mar"/>
    <x v="0"/>
    <x v="1"/>
    <x v="1"/>
    <x v="1"/>
    <x v="0"/>
    <x v="2"/>
    <x v="297"/>
    <n v="460.46000000000004"/>
  </r>
  <r>
    <s v="AD01-9362"/>
    <x v="1"/>
    <s v="Mar"/>
    <x v="0"/>
    <x v="1"/>
    <x v="1"/>
    <x v="1"/>
    <x v="1"/>
    <x v="2"/>
    <x v="367"/>
    <n v="1175.46"/>
  </r>
  <r>
    <s v="AD01-9362"/>
    <x v="1"/>
    <s v="Mar"/>
    <x v="0"/>
    <x v="1"/>
    <x v="1"/>
    <x v="1"/>
    <x v="1"/>
    <x v="2"/>
    <x v="264"/>
    <n v="1222.6500000000001"/>
  </r>
  <r>
    <s v="AD01-9363"/>
    <x v="1"/>
    <s v="Mar"/>
    <x v="0"/>
    <x v="1"/>
    <x v="1"/>
    <x v="1"/>
    <x v="1"/>
    <x v="2"/>
    <x v="277"/>
    <n v="526.24"/>
  </r>
  <r>
    <s v="AD01-9362"/>
    <x v="1"/>
    <s v="Mar"/>
    <x v="0"/>
    <x v="1"/>
    <x v="1"/>
    <x v="1"/>
    <x v="1"/>
    <x v="2"/>
    <x v="136"/>
    <n v="459.03"/>
  </r>
  <r>
    <s v="AD01-9362"/>
    <x v="1"/>
    <s v="Mar"/>
    <x v="0"/>
    <x v="1"/>
    <x v="1"/>
    <x v="1"/>
    <x v="1"/>
    <x v="2"/>
    <x v="262"/>
    <n v="499.07"/>
  </r>
  <r>
    <s v="AD01-9362"/>
    <x v="1"/>
    <s v="Mar"/>
    <x v="0"/>
    <x v="1"/>
    <x v="1"/>
    <x v="1"/>
    <x v="1"/>
    <x v="2"/>
    <x v="344"/>
    <n v="215.93"/>
  </r>
  <r>
    <s v="AD01-9361"/>
    <x v="1"/>
    <s v="Mar"/>
    <x v="0"/>
    <x v="1"/>
    <x v="1"/>
    <x v="1"/>
    <x v="1"/>
    <x v="2"/>
    <x v="313"/>
    <n v="456.16999999999996"/>
  </r>
  <r>
    <s v="AD01-9364"/>
    <x v="1"/>
    <s v="Mar"/>
    <x v="0"/>
    <x v="1"/>
    <x v="1"/>
    <x v="1"/>
    <x v="1"/>
    <x v="2"/>
    <x v="476"/>
    <n v="1188.33"/>
  </r>
  <r>
    <s v="AD01-9362"/>
    <x v="1"/>
    <s v="Mar"/>
    <x v="0"/>
    <x v="1"/>
    <x v="1"/>
    <x v="1"/>
    <x v="1"/>
    <x v="2"/>
    <x v="252"/>
    <n v="1235.52"/>
  </r>
  <r>
    <s v="AD01-9365"/>
    <x v="1"/>
    <s v="Mar"/>
    <x v="0"/>
    <x v="1"/>
    <x v="1"/>
    <x v="1"/>
    <x v="1"/>
    <x v="2"/>
    <x v="301"/>
    <n v="461.89"/>
  </r>
  <r>
    <s v="AD01-9362"/>
    <x v="1"/>
    <s v="May"/>
    <x v="0"/>
    <x v="1"/>
    <x v="1"/>
    <x v="1"/>
    <x v="1"/>
    <x v="2"/>
    <x v="164"/>
    <n v="483.34000000000003"/>
  </r>
  <r>
    <s v="AD01-9361"/>
    <x v="1"/>
    <s v="May"/>
    <x v="0"/>
    <x v="1"/>
    <x v="1"/>
    <x v="1"/>
    <x v="1"/>
    <x v="2"/>
    <x v="254"/>
    <n v="200.2"/>
  </r>
  <r>
    <s v="AD01-9361"/>
    <x v="1"/>
    <s v="May"/>
    <x v="0"/>
    <x v="1"/>
    <x v="1"/>
    <x v="1"/>
    <x v="1"/>
    <x v="2"/>
    <x v="127"/>
    <n v="440.44"/>
  </r>
  <r>
    <s v="AD01-9361"/>
    <x v="1"/>
    <s v="May"/>
    <x v="0"/>
    <x v="1"/>
    <x v="1"/>
    <x v="1"/>
    <x v="1"/>
    <x v="2"/>
    <x v="291"/>
    <n v="194.48"/>
  </r>
  <r>
    <s v="AD01-9364"/>
    <x v="1"/>
    <s v="May"/>
    <x v="0"/>
    <x v="1"/>
    <x v="1"/>
    <x v="1"/>
    <x v="1"/>
    <x v="2"/>
    <x v="243"/>
    <n v="443.3"/>
  </r>
  <r>
    <s v="AD01-9364"/>
    <x v="1"/>
    <s v="May"/>
    <x v="0"/>
    <x v="1"/>
    <x v="1"/>
    <x v="1"/>
    <x v="1"/>
    <x v="2"/>
    <x v="351"/>
    <n v="1178.32"/>
  </r>
  <r>
    <s v="AD01-9361"/>
    <x v="1"/>
    <s v="May"/>
    <x v="0"/>
    <x v="1"/>
    <x v="1"/>
    <x v="1"/>
    <x v="1"/>
    <x v="2"/>
    <x v="240"/>
    <n v="1225.51"/>
  </r>
  <r>
    <s v="AD01-9362"/>
    <x v="1"/>
    <s v="May"/>
    <x v="0"/>
    <x v="1"/>
    <x v="1"/>
    <x v="1"/>
    <x v="1"/>
    <x v="2"/>
    <x v="477"/>
    <n v="1301.3"/>
  </r>
  <r>
    <s v="AD01-9362"/>
    <x v="1"/>
    <s v="May"/>
    <x v="0"/>
    <x v="1"/>
    <x v="1"/>
    <x v="1"/>
    <x v="1"/>
    <x v="2"/>
    <x v="305"/>
    <n v="526.24"/>
  </r>
  <r>
    <s v="AD01-9364"/>
    <x v="1"/>
    <s v="May"/>
    <x v="0"/>
    <x v="1"/>
    <x v="1"/>
    <x v="1"/>
    <x v="1"/>
    <x v="2"/>
    <x v="138"/>
    <n v="441.87"/>
  </r>
  <r>
    <s v="AD01-9364"/>
    <x v="1"/>
    <s v="May"/>
    <x v="0"/>
    <x v="1"/>
    <x v="1"/>
    <x v="1"/>
    <x v="1"/>
    <x v="2"/>
    <x v="316"/>
    <n v="481.90999999999997"/>
  </r>
  <r>
    <s v="AD01-9363"/>
    <x v="1"/>
    <s v="May"/>
    <x v="0"/>
    <x v="1"/>
    <x v="1"/>
    <x v="1"/>
    <x v="1"/>
    <x v="2"/>
    <x v="330"/>
    <n v="198.76999999999998"/>
  </r>
  <r>
    <s v="AD01-9361"/>
    <x v="1"/>
    <s v="May"/>
    <x v="0"/>
    <x v="1"/>
    <x v="1"/>
    <x v="1"/>
    <x v="1"/>
    <x v="2"/>
    <x v="478"/>
    <n v="1191.19"/>
  </r>
  <r>
    <s v="AD01-9362"/>
    <x v="1"/>
    <s v="May"/>
    <x v="0"/>
    <x v="1"/>
    <x v="1"/>
    <x v="1"/>
    <x v="1"/>
    <x v="2"/>
    <x v="441"/>
    <n v="1238.3800000000001"/>
  </r>
  <r>
    <s v="AD01-9362"/>
    <x v="1"/>
    <s v="May"/>
    <x v="0"/>
    <x v="1"/>
    <x v="1"/>
    <x v="1"/>
    <x v="1"/>
    <x v="2"/>
    <x v="270"/>
    <n v="444.73"/>
  </r>
  <r>
    <s v="AD01-9362"/>
    <x v="1"/>
    <s v="Nov"/>
    <x v="1"/>
    <x v="1"/>
    <x v="1"/>
    <x v="1"/>
    <x v="1"/>
    <x v="2"/>
    <x v="0"/>
    <n v="500.5"/>
  </r>
  <r>
    <s v="AD01-9361"/>
    <x v="1"/>
    <s v="Nov"/>
    <x v="1"/>
    <x v="1"/>
    <x v="1"/>
    <x v="1"/>
    <x v="1"/>
    <x v="2"/>
    <x v="236"/>
    <n v="434.72"/>
  </r>
  <r>
    <s v="AD01-9361"/>
    <x v="1"/>
    <s v="Nov"/>
    <x v="1"/>
    <x v="1"/>
    <x v="1"/>
    <x v="1"/>
    <x v="1"/>
    <x v="2"/>
    <x v="244"/>
    <n v="503.36"/>
  </r>
  <r>
    <s v="AD01-9361"/>
    <x v="1"/>
    <s v="Nov"/>
    <x v="1"/>
    <x v="1"/>
    <x v="1"/>
    <x v="1"/>
    <x v="1"/>
    <x v="2"/>
    <x v="472"/>
    <n v="1185.47"/>
  </r>
  <r>
    <s v="AD01-9362"/>
    <x v="1"/>
    <s v="Nov"/>
    <x v="1"/>
    <x v="1"/>
    <x v="1"/>
    <x v="1"/>
    <x v="1"/>
    <x v="2"/>
    <x v="307"/>
    <n v="1232.6599999999999"/>
  </r>
  <r>
    <s v="AD01-9361"/>
    <x v="1"/>
    <s v="Nov"/>
    <x v="1"/>
    <x v="1"/>
    <x v="1"/>
    <x v="1"/>
    <x v="1"/>
    <x v="2"/>
    <x v="479"/>
    <n v="1312.74"/>
  </r>
  <r>
    <s v="AD01-9361"/>
    <x v="1"/>
    <s v="Nov"/>
    <x v="1"/>
    <x v="1"/>
    <x v="1"/>
    <x v="1"/>
    <x v="1"/>
    <x v="2"/>
    <x v="480"/>
    <n v="1314.17"/>
  </r>
  <r>
    <s v="AD01-9362"/>
    <x v="1"/>
    <s v="Nov"/>
    <x v="1"/>
    <x v="1"/>
    <x v="1"/>
    <x v="1"/>
    <x v="1"/>
    <x v="2"/>
    <x v="481"/>
    <n v="1315.6"/>
  </r>
  <r>
    <s v="AD01-9362"/>
    <x v="1"/>
    <s v="Nov"/>
    <x v="1"/>
    <x v="1"/>
    <x v="1"/>
    <x v="1"/>
    <x v="1"/>
    <x v="2"/>
    <x v="449"/>
    <n v="526.24"/>
  </r>
  <r>
    <s v="AD01-9362"/>
    <x v="1"/>
    <s v="Nov"/>
    <x v="1"/>
    <x v="1"/>
    <x v="1"/>
    <x v="1"/>
    <x v="1"/>
    <x v="2"/>
    <x v="13"/>
    <n v="501.93"/>
  </r>
  <r>
    <s v="AD01-9361"/>
    <x v="1"/>
    <s v="Nov"/>
    <x v="1"/>
    <x v="1"/>
    <x v="1"/>
    <x v="1"/>
    <x v="1"/>
    <x v="2"/>
    <x v="227"/>
    <n v="373.23"/>
  </r>
  <r>
    <s v="AD01-9361"/>
    <x v="1"/>
    <s v="Nov"/>
    <x v="1"/>
    <x v="1"/>
    <x v="1"/>
    <x v="1"/>
    <x v="1"/>
    <x v="2"/>
    <x v="210"/>
    <n v="364.65"/>
  </r>
  <r>
    <s v="AD01-9361"/>
    <x v="1"/>
    <s v="Nov"/>
    <x v="1"/>
    <x v="1"/>
    <x v="1"/>
    <x v="1"/>
    <x v="1"/>
    <x v="2"/>
    <x v="315"/>
    <n v="439.01"/>
  </r>
  <r>
    <s v="AD01-9361"/>
    <x v="1"/>
    <s v="Nov"/>
    <x v="1"/>
    <x v="1"/>
    <x v="1"/>
    <x v="1"/>
    <x v="1"/>
    <x v="2"/>
    <x v="482"/>
    <n v="1198.3399999999999"/>
  </r>
  <r>
    <s v="AD01-9362"/>
    <x v="1"/>
    <s v="Nov"/>
    <x v="1"/>
    <x v="1"/>
    <x v="1"/>
    <x v="1"/>
    <x v="1"/>
    <x v="2"/>
    <x v="436"/>
    <n v="1245.53"/>
  </r>
  <r>
    <s v="AD01-9362"/>
    <x v="1"/>
    <s v="Oct"/>
    <x v="1"/>
    <x v="1"/>
    <x v="1"/>
    <x v="1"/>
    <x v="1"/>
    <x v="2"/>
    <x v="127"/>
    <n v="440.44"/>
  </r>
  <r>
    <s v="AD01-9365"/>
    <x v="1"/>
    <s v="Oct"/>
    <x v="1"/>
    <x v="1"/>
    <x v="1"/>
    <x v="1"/>
    <x v="1"/>
    <x v="2"/>
    <x v="148"/>
    <n v="509.08"/>
  </r>
  <r>
    <s v="AD01-9362"/>
    <x v="1"/>
    <s v="Oct"/>
    <x v="1"/>
    <x v="1"/>
    <x v="1"/>
    <x v="1"/>
    <x v="1"/>
    <x v="2"/>
    <x v="243"/>
    <n v="443.3"/>
  </r>
  <r>
    <s v="AD01-9361"/>
    <x v="1"/>
    <s v="Oct"/>
    <x v="1"/>
    <x v="1"/>
    <x v="1"/>
    <x v="1"/>
    <x v="1"/>
    <x v="2"/>
    <x v="272"/>
    <n v="511.94"/>
  </r>
  <r>
    <s v="AD01-9361"/>
    <x v="1"/>
    <s v="Oct"/>
    <x v="1"/>
    <x v="1"/>
    <x v="1"/>
    <x v="1"/>
    <x v="1"/>
    <x v="2"/>
    <x v="336"/>
    <n v="1184.04"/>
  </r>
  <r>
    <s v="AD01-9363"/>
    <x v="1"/>
    <s v="Oct"/>
    <x v="1"/>
    <x v="1"/>
    <x v="1"/>
    <x v="1"/>
    <x v="1"/>
    <x v="2"/>
    <x v="483"/>
    <n v="1308.45"/>
  </r>
  <r>
    <s v="AD01-9362"/>
    <x v="1"/>
    <s v="Oct"/>
    <x v="1"/>
    <x v="1"/>
    <x v="1"/>
    <x v="1"/>
    <x v="1"/>
    <x v="2"/>
    <x v="484"/>
    <n v="1309.8800000000001"/>
  </r>
  <r>
    <s v="AD01-9362"/>
    <x v="1"/>
    <s v="Oct"/>
    <x v="1"/>
    <x v="1"/>
    <x v="1"/>
    <x v="1"/>
    <x v="1"/>
    <x v="2"/>
    <x v="485"/>
    <n v="1311.31"/>
  </r>
  <r>
    <s v="AD01-9362"/>
    <x v="1"/>
    <s v="Oct"/>
    <x v="1"/>
    <x v="1"/>
    <x v="1"/>
    <x v="1"/>
    <x v="1"/>
    <x v="2"/>
    <x v="455"/>
    <n v="526.24"/>
  </r>
  <r>
    <s v="AD01-9364"/>
    <x v="1"/>
    <s v="Oct"/>
    <x v="1"/>
    <x v="1"/>
    <x v="1"/>
    <x v="1"/>
    <x v="1"/>
    <x v="2"/>
    <x v="157"/>
    <n v="526.24"/>
  </r>
  <r>
    <s v="AD01-9361"/>
    <x v="1"/>
    <s v="Oct"/>
    <x v="1"/>
    <x v="1"/>
    <x v="1"/>
    <x v="1"/>
    <x v="1"/>
    <x v="2"/>
    <x v="41"/>
    <n v="398.97"/>
  </r>
  <r>
    <s v="AD01-9362"/>
    <x v="1"/>
    <s v="Oct"/>
    <x v="1"/>
    <x v="1"/>
    <x v="1"/>
    <x v="1"/>
    <x v="1"/>
    <x v="2"/>
    <x v="225"/>
    <n v="390.39"/>
  </r>
  <r>
    <s v="AD01-9362"/>
    <x v="1"/>
    <s v="Oct"/>
    <x v="1"/>
    <x v="1"/>
    <x v="1"/>
    <x v="1"/>
    <x v="1"/>
    <x v="2"/>
    <x v="226"/>
    <n v="381.81"/>
  </r>
  <r>
    <s v="AD01-9363"/>
    <x v="1"/>
    <s v="Oct"/>
    <x v="1"/>
    <x v="1"/>
    <x v="1"/>
    <x v="1"/>
    <x v="1"/>
    <x v="2"/>
    <x v="314"/>
    <n v="447.59000000000003"/>
  </r>
  <r>
    <s v="AD01-9361"/>
    <x v="1"/>
    <s v="Oct"/>
    <x v="1"/>
    <x v="1"/>
    <x v="1"/>
    <x v="1"/>
    <x v="1"/>
    <x v="2"/>
    <x v="261"/>
    <n v="507.65"/>
  </r>
  <r>
    <s v="AD01-9362"/>
    <x v="1"/>
    <s v="Oct"/>
    <x v="1"/>
    <x v="1"/>
    <x v="1"/>
    <x v="1"/>
    <x v="1"/>
    <x v="2"/>
    <x v="486"/>
    <n v="1196.9099999999999"/>
  </r>
  <r>
    <s v="AD01-9362"/>
    <x v="1"/>
    <s v="Oct"/>
    <x v="1"/>
    <x v="1"/>
    <x v="1"/>
    <x v="1"/>
    <x v="1"/>
    <x v="2"/>
    <x v="446"/>
    <n v="1244.0999999999999"/>
  </r>
  <r>
    <s v="AD01-9361"/>
    <x v="1"/>
    <s v="Sep"/>
    <x v="1"/>
    <x v="1"/>
    <x v="1"/>
    <x v="1"/>
    <x v="1"/>
    <x v="2"/>
    <x v="126"/>
    <n v="449.02"/>
  </r>
  <r>
    <s v="AD01-9364"/>
    <x v="1"/>
    <s v="Sep"/>
    <x v="1"/>
    <x v="1"/>
    <x v="1"/>
    <x v="1"/>
    <x v="1"/>
    <x v="2"/>
    <x v="147"/>
    <n v="517.66"/>
  </r>
  <r>
    <s v="AD01-9361"/>
    <x v="1"/>
    <s v="Sep"/>
    <x v="1"/>
    <x v="1"/>
    <x v="1"/>
    <x v="1"/>
    <x v="1"/>
    <x v="2"/>
    <x v="27"/>
    <n v="414.7"/>
  </r>
  <r>
    <s v="AD01-9361"/>
    <x v="1"/>
    <s v="Sep"/>
    <x v="1"/>
    <x v="1"/>
    <x v="1"/>
    <x v="1"/>
    <x v="1"/>
    <x v="2"/>
    <x v="274"/>
    <n v="451.88"/>
  </r>
  <r>
    <s v="AD01-9362"/>
    <x v="1"/>
    <s v="Sep"/>
    <x v="1"/>
    <x v="1"/>
    <x v="1"/>
    <x v="1"/>
    <x v="1"/>
    <x v="2"/>
    <x v="285"/>
    <n v="520.52"/>
  </r>
  <r>
    <s v="AD01-9362"/>
    <x v="1"/>
    <s v="Sep"/>
    <x v="1"/>
    <x v="1"/>
    <x v="1"/>
    <x v="1"/>
    <x v="1"/>
    <x v="2"/>
    <x v="370"/>
    <n v="1182.6100000000001"/>
  </r>
  <r>
    <s v="AD01-9361"/>
    <x v="1"/>
    <s v="Sep"/>
    <x v="1"/>
    <x v="1"/>
    <x v="1"/>
    <x v="1"/>
    <x v="1"/>
    <x v="2"/>
    <x v="310"/>
    <n v="1231.23"/>
  </r>
  <r>
    <s v="AD01-9361"/>
    <x v="1"/>
    <s v="Sep"/>
    <x v="1"/>
    <x v="1"/>
    <x v="1"/>
    <x v="1"/>
    <x v="1"/>
    <x v="2"/>
    <x v="487"/>
    <n v="1307.02"/>
  </r>
  <r>
    <s v="AD01-9361"/>
    <x v="1"/>
    <s v="Sep"/>
    <x v="1"/>
    <x v="1"/>
    <x v="1"/>
    <x v="1"/>
    <x v="1"/>
    <x v="2"/>
    <x v="452"/>
    <n v="526.24"/>
  </r>
  <r>
    <s v="AD01-9362"/>
    <x v="1"/>
    <s v="Sep"/>
    <x v="1"/>
    <x v="1"/>
    <x v="1"/>
    <x v="1"/>
    <x v="1"/>
    <x v="2"/>
    <x v="156"/>
    <n v="526.24"/>
  </r>
  <r>
    <s v="AD01-9362"/>
    <x v="1"/>
    <s v="Sep"/>
    <x v="1"/>
    <x v="1"/>
    <x v="1"/>
    <x v="1"/>
    <x v="1"/>
    <x v="2"/>
    <x v="116"/>
    <n v="416.13"/>
  </r>
  <r>
    <s v="AD01-9361"/>
    <x v="1"/>
    <s v="Sep"/>
    <x v="1"/>
    <x v="1"/>
    <x v="1"/>
    <x v="1"/>
    <x v="1"/>
    <x v="2"/>
    <x v="40"/>
    <n v="407.55"/>
  </r>
  <r>
    <s v="AD01-9361"/>
    <x v="1"/>
    <s v="Sep"/>
    <x v="1"/>
    <x v="1"/>
    <x v="1"/>
    <x v="1"/>
    <x v="1"/>
    <x v="2"/>
    <x v="350"/>
    <n v="516.23"/>
  </r>
  <r>
    <s v="AD01-9361"/>
    <x v="1"/>
    <s v="Sep"/>
    <x v="1"/>
    <x v="1"/>
    <x v="1"/>
    <x v="1"/>
    <x v="1"/>
    <x v="2"/>
    <x v="160"/>
    <n v="413.27"/>
  </r>
  <r>
    <s v="AD01-9361"/>
    <x v="1"/>
    <s v="Sep"/>
    <x v="1"/>
    <x v="1"/>
    <x v="1"/>
    <x v="1"/>
    <x v="1"/>
    <x v="2"/>
    <x v="488"/>
    <n v="1195.48"/>
  </r>
  <r>
    <s v="AD01-9361"/>
    <x v="1"/>
    <s v="Sep"/>
    <x v="1"/>
    <x v="1"/>
    <x v="1"/>
    <x v="1"/>
    <x v="1"/>
    <x v="2"/>
    <x v="449"/>
    <n v="1242.67"/>
  </r>
  <r>
    <s v="AD01-9364"/>
    <x v="1"/>
    <s v="Aug"/>
    <x v="0"/>
    <x v="1"/>
    <x v="1"/>
    <x v="0"/>
    <x v="1"/>
    <x v="0"/>
    <x v="256"/>
    <n v="486.2"/>
  </r>
  <r>
    <s v="AD01-9362"/>
    <x v="1"/>
    <s v="Aug"/>
    <x v="0"/>
    <x v="1"/>
    <x v="1"/>
    <x v="0"/>
    <x v="1"/>
    <x v="0"/>
    <x v="249"/>
    <n v="477.62"/>
  </r>
  <r>
    <s v="AD01-9362"/>
    <x v="1"/>
    <s v="Aug"/>
    <x v="0"/>
    <x v="1"/>
    <x v="1"/>
    <x v="0"/>
    <x v="1"/>
    <x v="0"/>
    <x v="316"/>
    <n v="481.90999999999997"/>
  </r>
  <r>
    <s v="AD01-9364"/>
    <x v="1"/>
    <s v="Aug"/>
    <x v="0"/>
    <x v="1"/>
    <x v="1"/>
    <x v="0"/>
    <x v="1"/>
    <x v="0"/>
    <x v="317"/>
    <n v="473.33"/>
  </r>
  <r>
    <s v="AD01-9361"/>
    <x v="1"/>
    <s v="Sep"/>
    <x v="0"/>
    <x v="1"/>
    <x v="1"/>
    <x v="0"/>
    <x v="1"/>
    <x v="0"/>
    <x v="234"/>
    <n v="469.03999999999996"/>
  </r>
  <r>
    <s v="AD01-9362"/>
    <x v="1"/>
    <s v="Sep"/>
    <x v="0"/>
    <x v="1"/>
    <x v="1"/>
    <x v="0"/>
    <x v="1"/>
    <x v="0"/>
    <x v="297"/>
    <n v="460.46000000000004"/>
  </r>
  <r>
    <s v="AD01-9361"/>
    <x v="1"/>
    <s v="Sep"/>
    <x v="0"/>
    <x v="1"/>
    <x v="1"/>
    <x v="0"/>
    <x v="1"/>
    <x v="0"/>
    <x v="274"/>
    <n v="451.88"/>
  </r>
  <r>
    <s v="AD01-9362"/>
    <x v="1"/>
    <s v="Sep"/>
    <x v="0"/>
    <x v="1"/>
    <x v="1"/>
    <x v="0"/>
    <x v="1"/>
    <x v="0"/>
    <x v="318"/>
    <n v="464.75"/>
  </r>
  <r>
    <s v="AD01-9364"/>
    <x v="1"/>
    <s v="Sep"/>
    <x v="0"/>
    <x v="1"/>
    <x v="1"/>
    <x v="0"/>
    <x v="1"/>
    <x v="0"/>
    <x v="313"/>
    <n v="456.16999999999996"/>
  </r>
  <r>
    <s v="AD01-9361"/>
    <x v="1"/>
    <s v="Sep"/>
    <x v="0"/>
    <x v="1"/>
    <x v="1"/>
    <x v="0"/>
    <x v="1"/>
    <x v="0"/>
    <x v="314"/>
    <n v="447.59000000000003"/>
  </r>
  <r>
    <s v="AD01-9364"/>
    <x v="2"/>
    <s v="Apr"/>
    <x v="0"/>
    <x v="0"/>
    <x v="0"/>
    <x v="1"/>
    <x v="0"/>
    <x v="0"/>
    <x v="29"/>
    <n v="303.15999999999997"/>
  </r>
  <r>
    <s v="AD01-9362"/>
    <x v="2"/>
    <s v="Apr"/>
    <x v="0"/>
    <x v="0"/>
    <x v="0"/>
    <x v="1"/>
    <x v="0"/>
    <x v="0"/>
    <x v="168"/>
    <n v="294.58"/>
  </r>
  <r>
    <s v="AD01-9364"/>
    <x v="2"/>
    <s v="Apr"/>
    <x v="0"/>
    <x v="0"/>
    <x v="0"/>
    <x v="1"/>
    <x v="0"/>
    <x v="1"/>
    <x v="60"/>
    <n v="308.88"/>
  </r>
  <r>
    <s v="AD01-9362"/>
    <x v="2"/>
    <s v="Apr"/>
    <x v="0"/>
    <x v="0"/>
    <x v="0"/>
    <x v="1"/>
    <x v="0"/>
    <x v="1"/>
    <x v="404"/>
    <n v="300.3"/>
  </r>
  <r>
    <s v="AD01-9364"/>
    <x v="2"/>
    <s v="Apr"/>
    <x v="0"/>
    <x v="0"/>
    <x v="0"/>
    <x v="1"/>
    <x v="0"/>
    <x v="1"/>
    <x v="405"/>
    <n v="291.72000000000003"/>
  </r>
  <r>
    <s v="AD01-9364"/>
    <x v="2"/>
    <s v="Apr"/>
    <x v="0"/>
    <x v="0"/>
    <x v="0"/>
    <x v="1"/>
    <x v="0"/>
    <x v="1"/>
    <x v="42"/>
    <n v="304.59000000000003"/>
  </r>
  <r>
    <s v="AD01-9361"/>
    <x v="2"/>
    <s v="Apr"/>
    <x v="0"/>
    <x v="0"/>
    <x v="0"/>
    <x v="1"/>
    <x v="0"/>
    <x v="1"/>
    <x v="228"/>
    <n v="296.01"/>
  </r>
  <r>
    <s v="AD01-9362"/>
    <x v="2"/>
    <s v="Apr"/>
    <x v="0"/>
    <x v="0"/>
    <x v="0"/>
    <x v="1"/>
    <x v="0"/>
    <x v="1"/>
    <x v="197"/>
    <n v="287.43"/>
  </r>
  <r>
    <s v="AD01-9362"/>
    <x v="2"/>
    <s v="Apr"/>
    <x v="0"/>
    <x v="0"/>
    <x v="0"/>
    <x v="1"/>
    <x v="0"/>
    <x v="0"/>
    <x v="50"/>
    <n v="307.45"/>
  </r>
  <r>
    <s v="AD01-9362"/>
    <x v="2"/>
    <s v="Apr"/>
    <x v="0"/>
    <x v="0"/>
    <x v="0"/>
    <x v="1"/>
    <x v="0"/>
    <x v="0"/>
    <x v="232"/>
    <n v="298.87"/>
  </r>
  <r>
    <s v="AD01-9363"/>
    <x v="2"/>
    <s v="Apr"/>
    <x v="0"/>
    <x v="0"/>
    <x v="0"/>
    <x v="1"/>
    <x v="0"/>
    <x v="0"/>
    <x v="215"/>
    <n v="290.28999999999996"/>
  </r>
  <r>
    <s v="AD01-9362"/>
    <x v="2"/>
    <s v="Aug"/>
    <x v="0"/>
    <x v="0"/>
    <x v="0"/>
    <x v="1"/>
    <x v="0"/>
    <x v="1"/>
    <x v="319"/>
    <n v="225.94"/>
  </r>
  <r>
    <s v="AD01-9362"/>
    <x v="2"/>
    <s v="Aug"/>
    <x v="0"/>
    <x v="0"/>
    <x v="0"/>
    <x v="1"/>
    <x v="0"/>
    <x v="1"/>
    <x v="320"/>
    <n v="228.8"/>
  </r>
  <r>
    <s v="AD01-9365"/>
    <x v="2"/>
    <s v="Aug"/>
    <x v="0"/>
    <x v="0"/>
    <x v="0"/>
    <x v="1"/>
    <x v="0"/>
    <x v="1"/>
    <x v="380"/>
    <n v="231.66"/>
  </r>
  <r>
    <s v="AD01-9361"/>
    <x v="2"/>
    <s v="Aug"/>
    <x v="0"/>
    <x v="0"/>
    <x v="0"/>
    <x v="1"/>
    <x v="0"/>
    <x v="1"/>
    <x v="385"/>
    <n v="227.37"/>
  </r>
  <r>
    <s v="AD01-9362"/>
    <x v="2"/>
    <s v="Aug"/>
    <x v="0"/>
    <x v="0"/>
    <x v="0"/>
    <x v="1"/>
    <x v="0"/>
    <x v="1"/>
    <x v="388"/>
    <n v="230.23000000000002"/>
  </r>
  <r>
    <s v="AD01-9363"/>
    <x v="2"/>
    <s v="Feb"/>
    <x v="0"/>
    <x v="0"/>
    <x v="0"/>
    <x v="1"/>
    <x v="0"/>
    <x v="0"/>
    <x v="74"/>
    <n v="354.64"/>
  </r>
  <r>
    <s v="AD01-9362"/>
    <x v="2"/>
    <s v="Feb"/>
    <x v="0"/>
    <x v="0"/>
    <x v="0"/>
    <x v="1"/>
    <x v="0"/>
    <x v="0"/>
    <x v="56"/>
    <n v="346.06"/>
  </r>
  <r>
    <s v="AD01-9364"/>
    <x v="2"/>
    <s v="Feb"/>
    <x v="0"/>
    <x v="0"/>
    <x v="0"/>
    <x v="1"/>
    <x v="0"/>
    <x v="0"/>
    <x v="2"/>
    <n v="337.48"/>
  </r>
  <r>
    <s v="AD01-9364"/>
    <x v="2"/>
    <s v="Feb"/>
    <x v="0"/>
    <x v="0"/>
    <x v="0"/>
    <x v="1"/>
    <x v="0"/>
    <x v="1"/>
    <x v="207"/>
    <n v="351.78"/>
  </r>
  <r>
    <s v="AD01-9361"/>
    <x v="2"/>
    <s v="Feb"/>
    <x v="0"/>
    <x v="0"/>
    <x v="0"/>
    <x v="1"/>
    <x v="0"/>
    <x v="1"/>
    <x v="192"/>
    <n v="343.2"/>
  </r>
  <r>
    <s v="AD01-9364"/>
    <x v="2"/>
    <s v="Feb"/>
    <x v="0"/>
    <x v="0"/>
    <x v="0"/>
    <x v="1"/>
    <x v="0"/>
    <x v="1"/>
    <x v="193"/>
    <n v="334.62"/>
  </r>
  <r>
    <s v="AD01-9361"/>
    <x v="2"/>
    <s v="Feb"/>
    <x v="0"/>
    <x v="0"/>
    <x v="0"/>
    <x v="1"/>
    <x v="0"/>
    <x v="1"/>
    <x v="158"/>
    <n v="347.49"/>
  </r>
  <r>
    <s v="AD01-9362"/>
    <x v="2"/>
    <s v="Feb"/>
    <x v="0"/>
    <x v="0"/>
    <x v="0"/>
    <x v="1"/>
    <x v="0"/>
    <x v="1"/>
    <x v="16"/>
    <n v="338.90999999999997"/>
  </r>
  <r>
    <s v="AD01-9364"/>
    <x v="2"/>
    <s v="Feb"/>
    <x v="0"/>
    <x v="0"/>
    <x v="0"/>
    <x v="1"/>
    <x v="0"/>
    <x v="0"/>
    <x v="86"/>
    <n v="350.35"/>
  </r>
  <r>
    <s v="AD01-9362"/>
    <x v="2"/>
    <s v="Feb"/>
    <x v="0"/>
    <x v="0"/>
    <x v="0"/>
    <x v="1"/>
    <x v="0"/>
    <x v="0"/>
    <x v="72"/>
    <n v="341.77"/>
  </r>
  <r>
    <s v="AD01-9362"/>
    <x v="2"/>
    <s v="Feb"/>
    <x v="0"/>
    <x v="0"/>
    <x v="0"/>
    <x v="1"/>
    <x v="0"/>
    <x v="0"/>
    <x v="188"/>
    <n v="333.19"/>
  </r>
  <r>
    <s v="AD01-9362"/>
    <x v="2"/>
    <s v="Jan"/>
    <x v="0"/>
    <x v="0"/>
    <x v="0"/>
    <x v="1"/>
    <x v="0"/>
    <x v="0"/>
    <x v="30"/>
    <n v="371.8"/>
  </r>
  <r>
    <s v="AD01-9364"/>
    <x v="2"/>
    <s v="Jan"/>
    <x v="0"/>
    <x v="0"/>
    <x v="0"/>
    <x v="1"/>
    <x v="0"/>
    <x v="0"/>
    <x v="88"/>
    <n v="363.22"/>
  </r>
  <r>
    <s v="AD01-9361"/>
    <x v="2"/>
    <s v="Jan"/>
    <x v="0"/>
    <x v="0"/>
    <x v="0"/>
    <x v="1"/>
    <x v="0"/>
    <x v="0"/>
    <x v="221"/>
    <n v="526.24"/>
  </r>
  <r>
    <s v="AD01-9364"/>
    <x v="2"/>
    <s v="Jan"/>
    <x v="0"/>
    <x v="0"/>
    <x v="0"/>
    <x v="1"/>
    <x v="0"/>
    <x v="1"/>
    <x v="205"/>
    <n v="526.24"/>
  </r>
  <r>
    <s v="AD01-9362"/>
    <x v="2"/>
    <s v="Jan"/>
    <x v="0"/>
    <x v="0"/>
    <x v="0"/>
    <x v="1"/>
    <x v="0"/>
    <x v="1"/>
    <x v="206"/>
    <n v="360.36"/>
  </r>
  <r>
    <s v="AD01-9361"/>
    <x v="2"/>
    <s v="Jan"/>
    <x v="0"/>
    <x v="0"/>
    <x v="0"/>
    <x v="1"/>
    <x v="0"/>
    <x v="0"/>
    <x v="227"/>
    <n v="373.23"/>
  </r>
  <r>
    <s v="AD01-9362"/>
    <x v="2"/>
    <s v="Jan"/>
    <x v="0"/>
    <x v="0"/>
    <x v="0"/>
    <x v="1"/>
    <x v="0"/>
    <x v="1"/>
    <x v="210"/>
    <n v="364.65"/>
  </r>
  <r>
    <s v="AD01-9361"/>
    <x v="2"/>
    <s v="Jan"/>
    <x v="0"/>
    <x v="0"/>
    <x v="0"/>
    <x v="1"/>
    <x v="0"/>
    <x v="1"/>
    <x v="81"/>
    <n v="356.07"/>
  </r>
  <r>
    <s v="AD01-9363"/>
    <x v="2"/>
    <s v="Jan"/>
    <x v="0"/>
    <x v="0"/>
    <x v="0"/>
    <x v="1"/>
    <x v="0"/>
    <x v="0"/>
    <x v="51"/>
    <n v="376.09000000000003"/>
  </r>
  <r>
    <s v="AD01-9362"/>
    <x v="2"/>
    <s v="Jan"/>
    <x v="0"/>
    <x v="0"/>
    <x v="0"/>
    <x v="1"/>
    <x v="0"/>
    <x v="0"/>
    <x v="214"/>
    <n v="367.51"/>
  </r>
  <r>
    <s v="AD01-9361"/>
    <x v="2"/>
    <s v="Jan"/>
    <x v="0"/>
    <x v="0"/>
    <x v="0"/>
    <x v="1"/>
    <x v="0"/>
    <x v="0"/>
    <x v="102"/>
    <n v="358.93"/>
  </r>
  <r>
    <s v="AD01-9365"/>
    <x v="2"/>
    <s v="Jul"/>
    <x v="0"/>
    <x v="0"/>
    <x v="0"/>
    <x v="1"/>
    <x v="0"/>
    <x v="1"/>
    <x v="57"/>
    <n v="234.51999999999998"/>
  </r>
  <r>
    <s v="AD01-9362"/>
    <x v="2"/>
    <s v="Jul"/>
    <x v="0"/>
    <x v="0"/>
    <x v="0"/>
    <x v="1"/>
    <x v="0"/>
    <x v="1"/>
    <x v="58"/>
    <n v="237.38"/>
  </r>
  <r>
    <s v="AD01-9362"/>
    <x v="2"/>
    <s v="Jul"/>
    <x v="0"/>
    <x v="0"/>
    <x v="0"/>
    <x v="1"/>
    <x v="0"/>
    <x v="1"/>
    <x v="416"/>
    <n v="240.24"/>
  </r>
  <r>
    <s v="AD01-9364"/>
    <x v="2"/>
    <s v="Jul"/>
    <x v="0"/>
    <x v="0"/>
    <x v="0"/>
    <x v="1"/>
    <x v="0"/>
    <x v="1"/>
    <x v="335"/>
    <n v="235.95"/>
  </r>
  <r>
    <s v="AD01-9362"/>
    <x v="2"/>
    <s v="Jul"/>
    <x v="0"/>
    <x v="0"/>
    <x v="0"/>
    <x v="1"/>
    <x v="0"/>
    <x v="1"/>
    <x v="324"/>
    <n v="233.09"/>
  </r>
  <r>
    <s v="AD01-9365"/>
    <x v="2"/>
    <s v="Jul"/>
    <x v="0"/>
    <x v="0"/>
    <x v="0"/>
    <x v="1"/>
    <x v="0"/>
    <x v="1"/>
    <x v="419"/>
    <n v="238.81"/>
  </r>
  <r>
    <s v="AD01-9362"/>
    <x v="2"/>
    <s v="Jun"/>
    <x v="0"/>
    <x v="0"/>
    <x v="0"/>
    <x v="1"/>
    <x v="0"/>
    <x v="0"/>
    <x v="217"/>
    <n v="260.26"/>
  </r>
  <r>
    <s v="AD01-9362"/>
    <x v="2"/>
    <s v="Jun"/>
    <x v="0"/>
    <x v="0"/>
    <x v="0"/>
    <x v="1"/>
    <x v="0"/>
    <x v="0"/>
    <x v="203"/>
    <n v="251.68"/>
  </r>
  <r>
    <s v="AD01-9362"/>
    <x v="2"/>
    <s v="Jun"/>
    <x v="0"/>
    <x v="0"/>
    <x v="0"/>
    <x v="1"/>
    <x v="0"/>
    <x v="0"/>
    <x v="190"/>
    <n v="243.1"/>
  </r>
  <r>
    <s v="AD01-9362"/>
    <x v="2"/>
    <s v="Jun"/>
    <x v="0"/>
    <x v="0"/>
    <x v="0"/>
    <x v="1"/>
    <x v="0"/>
    <x v="1"/>
    <x v="398"/>
    <n v="257.39999999999998"/>
  </r>
  <r>
    <s v="AD01-9361"/>
    <x v="2"/>
    <s v="Jun"/>
    <x v="0"/>
    <x v="0"/>
    <x v="0"/>
    <x v="1"/>
    <x v="0"/>
    <x v="1"/>
    <x v="415"/>
    <n v="248.82"/>
  </r>
  <r>
    <s v="AD01-9361"/>
    <x v="2"/>
    <s v="Jun"/>
    <x v="0"/>
    <x v="0"/>
    <x v="0"/>
    <x v="1"/>
    <x v="0"/>
    <x v="1"/>
    <x v="376"/>
    <n v="261.69"/>
  </r>
  <r>
    <s v="AD01-9362"/>
    <x v="2"/>
    <s v="Jun"/>
    <x v="0"/>
    <x v="0"/>
    <x v="0"/>
    <x v="1"/>
    <x v="0"/>
    <x v="1"/>
    <x v="372"/>
    <n v="253.11"/>
  </r>
  <r>
    <s v="AD01-9362"/>
    <x v="2"/>
    <s v="Jun"/>
    <x v="0"/>
    <x v="0"/>
    <x v="0"/>
    <x v="1"/>
    <x v="0"/>
    <x v="1"/>
    <x v="369"/>
    <n v="244.53"/>
  </r>
  <r>
    <s v="AD01-9363"/>
    <x v="2"/>
    <s v="Jun"/>
    <x v="0"/>
    <x v="0"/>
    <x v="0"/>
    <x v="1"/>
    <x v="0"/>
    <x v="0"/>
    <x v="403"/>
    <n v="255.97"/>
  </r>
  <r>
    <s v="AD01-9361"/>
    <x v="2"/>
    <s v="Jun"/>
    <x v="0"/>
    <x v="0"/>
    <x v="0"/>
    <x v="1"/>
    <x v="0"/>
    <x v="0"/>
    <x v="390"/>
    <n v="247.39"/>
  </r>
  <r>
    <s v="AD01-9361"/>
    <x v="2"/>
    <s v="Mar"/>
    <x v="0"/>
    <x v="0"/>
    <x v="0"/>
    <x v="1"/>
    <x v="0"/>
    <x v="0"/>
    <x v="167"/>
    <n v="328.9"/>
  </r>
  <r>
    <s v="AD01-9362"/>
    <x v="2"/>
    <s v="Mar"/>
    <x v="0"/>
    <x v="0"/>
    <x v="0"/>
    <x v="1"/>
    <x v="0"/>
    <x v="0"/>
    <x v="53"/>
    <n v="320.32"/>
  </r>
  <r>
    <s v="AD01-9363"/>
    <x v="2"/>
    <s v="Mar"/>
    <x v="0"/>
    <x v="0"/>
    <x v="0"/>
    <x v="1"/>
    <x v="0"/>
    <x v="0"/>
    <x v="54"/>
    <n v="311.74"/>
  </r>
  <r>
    <s v="AD01-9362"/>
    <x v="2"/>
    <s v="Mar"/>
    <x v="0"/>
    <x v="0"/>
    <x v="0"/>
    <x v="1"/>
    <x v="0"/>
    <x v="1"/>
    <x v="194"/>
    <n v="326.03999999999996"/>
  </r>
  <r>
    <s v="AD01-9362"/>
    <x v="2"/>
    <s v="Mar"/>
    <x v="0"/>
    <x v="0"/>
    <x v="0"/>
    <x v="1"/>
    <x v="0"/>
    <x v="1"/>
    <x v="59"/>
    <n v="317.45999999999998"/>
  </r>
  <r>
    <s v="AD01-9363"/>
    <x v="2"/>
    <s v="Mar"/>
    <x v="0"/>
    <x v="0"/>
    <x v="0"/>
    <x v="1"/>
    <x v="0"/>
    <x v="1"/>
    <x v="179"/>
    <n v="330.33"/>
  </r>
  <r>
    <s v="AD01-9364"/>
    <x v="2"/>
    <s v="Mar"/>
    <x v="0"/>
    <x v="0"/>
    <x v="0"/>
    <x v="1"/>
    <x v="0"/>
    <x v="1"/>
    <x v="64"/>
    <n v="321.75"/>
  </r>
  <r>
    <s v="AD01-9365"/>
    <x v="2"/>
    <s v="Mar"/>
    <x v="0"/>
    <x v="0"/>
    <x v="0"/>
    <x v="1"/>
    <x v="0"/>
    <x v="1"/>
    <x v="65"/>
    <n v="526.24"/>
  </r>
  <r>
    <s v="AD01-9361"/>
    <x v="2"/>
    <s v="Mar"/>
    <x v="0"/>
    <x v="0"/>
    <x v="0"/>
    <x v="1"/>
    <x v="0"/>
    <x v="0"/>
    <x v="144"/>
    <n v="324.61"/>
  </r>
  <r>
    <s v="AD01-9361"/>
    <x v="2"/>
    <s v="Mar"/>
    <x v="0"/>
    <x v="0"/>
    <x v="0"/>
    <x v="1"/>
    <x v="0"/>
    <x v="0"/>
    <x v="70"/>
    <n v="316.02999999999997"/>
  </r>
  <r>
    <s v="AD01-9361"/>
    <x v="2"/>
    <s v="May"/>
    <x v="0"/>
    <x v="0"/>
    <x v="0"/>
    <x v="1"/>
    <x v="0"/>
    <x v="0"/>
    <x v="129"/>
    <n v="286"/>
  </r>
  <r>
    <s v="AD01-9362"/>
    <x v="2"/>
    <s v="May"/>
    <x v="0"/>
    <x v="0"/>
    <x v="0"/>
    <x v="1"/>
    <x v="0"/>
    <x v="0"/>
    <x v="55"/>
    <n v="277.42"/>
  </r>
  <r>
    <s v="AD01-9362"/>
    <x v="2"/>
    <s v="May"/>
    <x v="0"/>
    <x v="0"/>
    <x v="0"/>
    <x v="1"/>
    <x v="0"/>
    <x v="0"/>
    <x v="31"/>
    <n v="268.84000000000003"/>
  </r>
  <r>
    <s v="AD01-9362"/>
    <x v="2"/>
    <s v="May"/>
    <x v="0"/>
    <x v="0"/>
    <x v="0"/>
    <x v="1"/>
    <x v="0"/>
    <x v="1"/>
    <x v="406"/>
    <n v="283.14"/>
  </r>
  <r>
    <s v="AD01-9362"/>
    <x v="2"/>
    <s v="May"/>
    <x v="0"/>
    <x v="0"/>
    <x v="0"/>
    <x v="1"/>
    <x v="0"/>
    <x v="1"/>
    <x v="396"/>
    <n v="274.56"/>
  </r>
  <r>
    <s v="AD01-9362"/>
    <x v="2"/>
    <s v="May"/>
    <x v="0"/>
    <x v="0"/>
    <x v="0"/>
    <x v="1"/>
    <x v="0"/>
    <x v="1"/>
    <x v="397"/>
    <n v="265.98"/>
  </r>
  <r>
    <s v="AD01-9361"/>
    <x v="2"/>
    <s v="May"/>
    <x v="0"/>
    <x v="0"/>
    <x v="0"/>
    <x v="1"/>
    <x v="0"/>
    <x v="1"/>
    <x v="66"/>
    <n v="278.85000000000002"/>
  </r>
  <r>
    <s v="AD01-9364"/>
    <x v="2"/>
    <s v="May"/>
    <x v="0"/>
    <x v="0"/>
    <x v="0"/>
    <x v="1"/>
    <x v="0"/>
    <x v="1"/>
    <x v="349"/>
    <n v="270.27"/>
  </r>
  <r>
    <s v="AD01-9364"/>
    <x v="2"/>
    <s v="May"/>
    <x v="0"/>
    <x v="0"/>
    <x v="0"/>
    <x v="1"/>
    <x v="0"/>
    <x v="0"/>
    <x v="201"/>
    <n v="281.70999999999998"/>
  </r>
  <r>
    <s v="AD01-9364"/>
    <x v="2"/>
    <s v="May"/>
    <x v="0"/>
    <x v="0"/>
    <x v="0"/>
    <x v="1"/>
    <x v="0"/>
    <x v="0"/>
    <x v="71"/>
    <n v="273.13"/>
  </r>
  <r>
    <s v="AD01-9364"/>
    <x v="2"/>
    <s v="May"/>
    <x v="0"/>
    <x v="0"/>
    <x v="0"/>
    <x v="1"/>
    <x v="0"/>
    <x v="0"/>
    <x v="402"/>
    <n v="264.55"/>
  </r>
  <r>
    <s v="AD01-9361"/>
    <x v="2"/>
    <s v="Sep"/>
    <x v="0"/>
    <x v="0"/>
    <x v="0"/>
    <x v="1"/>
    <x v="0"/>
    <x v="1"/>
    <x v="361"/>
    <n v="220.22"/>
  </r>
  <r>
    <s v="AD01-9362"/>
    <x v="2"/>
    <s v="Sep"/>
    <x v="0"/>
    <x v="0"/>
    <x v="0"/>
    <x v="1"/>
    <x v="0"/>
    <x v="1"/>
    <x v="381"/>
    <n v="223.07999999999998"/>
  </r>
  <r>
    <s v="AD01-9362"/>
    <x v="2"/>
    <s v="Sep"/>
    <x v="0"/>
    <x v="0"/>
    <x v="0"/>
    <x v="1"/>
    <x v="0"/>
    <x v="1"/>
    <x v="386"/>
    <n v="218.79"/>
  </r>
  <r>
    <s v="AD01-9361"/>
    <x v="2"/>
    <s v="Sep"/>
    <x v="0"/>
    <x v="0"/>
    <x v="0"/>
    <x v="1"/>
    <x v="0"/>
    <x v="1"/>
    <x v="365"/>
    <n v="224.51"/>
  </r>
  <r>
    <s v="AD01-9363"/>
    <x v="2"/>
    <s v="Sep"/>
    <x v="0"/>
    <x v="0"/>
    <x v="0"/>
    <x v="1"/>
    <x v="0"/>
    <x v="1"/>
    <x v="389"/>
    <n v="221.65"/>
  </r>
  <r>
    <s v="AD01-9361"/>
    <x v="2"/>
    <s v="Sep"/>
    <x v="0"/>
    <x v="0"/>
    <x v="0"/>
    <x v="1"/>
    <x v="0"/>
    <x v="0"/>
    <x v="268"/>
    <n v="487.63"/>
  </r>
  <r>
    <s v="AD01-9361"/>
    <x v="2"/>
    <s v="Aug"/>
    <x v="1"/>
    <x v="0"/>
    <x v="0"/>
    <x v="1"/>
    <x v="0"/>
    <x v="0"/>
    <x v="88"/>
    <n v="363.22"/>
  </r>
  <r>
    <s v="AD01-9362"/>
    <x v="2"/>
    <s v="Aug"/>
    <x v="1"/>
    <x v="0"/>
    <x v="0"/>
    <x v="1"/>
    <x v="0"/>
    <x v="0"/>
    <x v="218"/>
    <n v="366.08"/>
  </r>
  <r>
    <s v="AD01-9362"/>
    <x v="2"/>
    <s v="Aug"/>
    <x v="1"/>
    <x v="0"/>
    <x v="0"/>
    <x v="1"/>
    <x v="0"/>
    <x v="0"/>
    <x v="489"/>
    <n v="1374.23"/>
  </r>
  <r>
    <s v="AD01-9362"/>
    <x v="2"/>
    <s v="Aug"/>
    <x v="1"/>
    <x v="0"/>
    <x v="0"/>
    <x v="1"/>
    <x v="0"/>
    <x v="0"/>
    <x v="210"/>
    <n v="364.65"/>
  </r>
  <r>
    <s v="AD01-9364"/>
    <x v="2"/>
    <s v="Aug"/>
    <x v="1"/>
    <x v="0"/>
    <x v="0"/>
    <x v="1"/>
    <x v="0"/>
    <x v="0"/>
    <x v="99"/>
    <n v="361.78999999999996"/>
  </r>
  <r>
    <s v="AD01-9364"/>
    <x v="2"/>
    <s v="Aug"/>
    <x v="1"/>
    <x v="0"/>
    <x v="0"/>
    <x v="1"/>
    <x v="0"/>
    <x v="0"/>
    <x v="102"/>
    <n v="358.93"/>
  </r>
  <r>
    <s v="AD01-9362"/>
    <x v="2"/>
    <s v="Jul"/>
    <x v="1"/>
    <x v="0"/>
    <x v="0"/>
    <x v="1"/>
    <x v="0"/>
    <x v="0"/>
    <x v="30"/>
    <n v="371.8"/>
  </r>
  <r>
    <s v="AD01-9362"/>
    <x v="2"/>
    <s v="Jul"/>
    <x v="1"/>
    <x v="0"/>
    <x v="0"/>
    <x v="1"/>
    <x v="0"/>
    <x v="0"/>
    <x v="490"/>
    <n v="1372.8"/>
  </r>
  <r>
    <s v="AD01-9363"/>
    <x v="2"/>
    <s v="Jul"/>
    <x v="1"/>
    <x v="0"/>
    <x v="0"/>
    <x v="1"/>
    <x v="0"/>
    <x v="0"/>
    <x v="227"/>
    <n v="373.23"/>
  </r>
  <r>
    <s v="AD01-9362"/>
    <x v="2"/>
    <s v="Jul"/>
    <x v="1"/>
    <x v="0"/>
    <x v="0"/>
    <x v="1"/>
    <x v="0"/>
    <x v="0"/>
    <x v="46"/>
    <n v="370.37"/>
  </r>
  <r>
    <s v="AD01-9362"/>
    <x v="2"/>
    <s v="Jul"/>
    <x v="1"/>
    <x v="0"/>
    <x v="0"/>
    <x v="1"/>
    <x v="0"/>
    <x v="0"/>
    <x v="214"/>
    <n v="367.51"/>
  </r>
  <r>
    <s v="AD01-9361"/>
    <x v="2"/>
    <s v="Sep"/>
    <x v="1"/>
    <x v="0"/>
    <x v="0"/>
    <x v="1"/>
    <x v="0"/>
    <x v="0"/>
    <x v="74"/>
    <n v="354.64"/>
  </r>
  <r>
    <s v="AD01-9364"/>
    <x v="2"/>
    <s v="Sep"/>
    <x v="1"/>
    <x v="0"/>
    <x v="0"/>
    <x v="1"/>
    <x v="0"/>
    <x v="0"/>
    <x v="91"/>
    <n v="526.24"/>
  </r>
  <r>
    <s v="AD01-9362"/>
    <x v="2"/>
    <s v="Sep"/>
    <x v="1"/>
    <x v="0"/>
    <x v="0"/>
    <x v="1"/>
    <x v="0"/>
    <x v="0"/>
    <x v="81"/>
    <n v="356.07"/>
  </r>
  <r>
    <s v="AD01-9361"/>
    <x v="2"/>
    <s v="Sep"/>
    <x v="1"/>
    <x v="0"/>
    <x v="0"/>
    <x v="1"/>
    <x v="0"/>
    <x v="0"/>
    <x v="84"/>
    <n v="353.21"/>
  </r>
  <r>
    <s v="AD01-9361"/>
    <x v="2"/>
    <s v="Apr"/>
    <x v="0"/>
    <x v="0"/>
    <x v="0"/>
    <x v="0"/>
    <x v="0"/>
    <x v="1"/>
    <x v="148"/>
    <n v="484.15999999999997"/>
  </r>
  <r>
    <s v="AD01-9362"/>
    <x v="2"/>
    <s v="Apr"/>
    <x v="0"/>
    <x v="0"/>
    <x v="0"/>
    <x v="0"/>
    <x v="0"/>
    <x v="1"/>
    <x v="352"/>
    <n v="217.36"/>
  </r>
  <r>
    <s v="AD01-9364"/>
    <x v="2"/>
    <s v="Apr"/>
    <x v="0"/>
    <x v="1"/>
    <x v="0"/>
    <x v="0"/>
    <x v="0"/>
    <x v="1"/>
    <x v="244"/>
    <n v="503.36"/>
  </r>
  <r>
    <s v="AD01-9361"/>
    <x v="2"/>
    <s v="Apr"/>
    <x v="0"/>
    <x v="1"/>
    <x v="0"/>
    <x v="0"/>
    <x v="0"/>
    <x v="1"/>
    <x v="361"/>
    <n v="220.22"/>
  </r>
  <r>
    <s v="AD01-9365"/>
    <x v="2"/>
    <s v="Apr"/>
    <x v="0"/>
    <x v="1"/>
    <x v="0"/>
    <x v="0"/>
    <x v="0"/>
    <x v="1"/>
    <x v="491"/>
    <n v="998.14"/>
  </r>
  <r>
    <s v="AD01-9364"/>
    <x v="2"/>
    <s v="Apr"/>
    <x v="0"/>
    <x v="1"/>
    <x v="0"/>
    <x v="0"/>
    <x v="0"/>
    <x v="1"/>
    <x v="492"/>
    <n v="1045.33"/>
  </r>
  <r>
    <s v="AD01-9364"/>
    <x v="2"/>
    <s v="Apr"/>
    <x v="0"/>
    <x v="1"/>
    <x v="0"/>
    <x v="0"/>
    <x v="0"/>
    <x v="1"/>
    <x v="163"/>
    <n v="526.24"/>
  </r>
  <r>
    <s v="AD01-9364"/>
    <x v="2"/>
    <s v="Apr"/>
    <x v="0"/>
    <x v="1"/>
    <x v="0"/>
    <x v="0"/>
    <x v="0"/>
    <x v="1"/>
    <x v="261"/>
    <n v="507.65"/>
  </r>
  <r>
    <s v="AD01-9364"/>
    <x v="2"/>
    <s v="Apr"/>
    <x v="0"/>
    <x v="1"/>
    <x v="0"/>
    <x v="0"/>
    <x v="0"/>
    <x v="1"/>
    <x v="365"/>
    <n v="224.51"/>
  </r>
  <r>
    <s v="AD01-9362"/>
    <x v="2"/>
    <s v="Apr"/>
    <x v="0"/>
    <x v="1"/>
    <x v="0"/>
    <x v="0"/>
    <x v="0"/>
    <x v="1"/>
    <x v="248"/>
    <n v="504.78999999999996"/>
  </r>
  <r>
    <s v="AD01-9362"/>
    <x v="2"/>
    <s v="Apr"/>
    <x v="0"/>
    <x v="1"/>
    <x v="0"/>
    <x v="0"/>
    <x v="0"/>
    <x v="1"/>
    <x v="389"/>
    <n v="221.65"/>
  </r>
  <r>
    <s v="AD01-9362"/>
    <x v="2"/>
    <s v="Aug"/>
    <x v="0"/>
    <x v="1"/>
    <x v="0"/>
    <x v="0"/>
    <x v="0"/>
    <x v="1"/>
    <x v="165"/>
    <n v="451.52"/>
  </r>
  <r>
    <s v="AD01-9362"/>
    <x v="2"/>
    <s v="Aug"/>
    <x v="0"/>
    <x v="1"/>
    <x v="0"/>
    <x v="0"/>
    <x v="0"/>
    <x v="1"/>
    <x v="290"/>
    <n v="191.62"/>
  </r>
  <r>
    <s v="AD01-9361"/>
    <x v="2"/>
    <s v="Aug"/>
    <x v="0"/>
    <x v="1"/>
    <x v="0"/>
    <x v="0"/>
    <x v="0"/>
    <x v="1"/>
    <x v="249"/>
    <n v="477.62"/>
  </r>
  <r>
    <s v="AD01-9362"/>
    <x v="2"/>
    <s v="Aug"/>
    <x v="0"/>
    <x v="1"/>
    <x v="0"/>
    <x v="0"/>
    <x v="0"/>
    <x v="1"/>
    <x v="493"/>
    <n v="1003.86"/>
  </r>
  <r>
    <s v="AD01-9361"/>
    <x v="2"/>
    <s v="Aug"/>
    <x v="0"/>
    <x v="1"/>
    <x v="0"/>
    <x v="0"/>
    <x v="0"/>
    <x v="1"/>
    <x v="494"/>
    <n v="1051.05"/>
  </r>
  <r>
    <s v="AD01-9362"/>
    <x v="2"/>
    <s v="Aug"/>
    <x v="0"/>
    <x v="1"/>
    <x v="0"/>
    <x v="0"/>
    <x v="0"/>
    <x v="1"/>
    <x v="177"/>
    <n v="526.24"/>
  </r>
  <r>
    <s v="AD01-9365"/>
    <x v="2"/>
    <s v="Aug"/>
    <x v="0"/>
    <x v="1"/>
    <x v="0"/>
    <x v="0"/>
    <x v="0"/>
    <x v="1"/>
    <x v="145"/>
    <n v="526.24"/>
  </r>
  <r>
    <s v="AD01-9362"/>
    <x v="2"/>
    <s v="Aug"/>
    <x v="0"/>
    <x v="1"/>
    <x v="0"/>
    <x v="0"/>
    <x v="0"/>
    <x v="1"/>
    <x v="317"/>
    <n v="473.33"/>
  </r>
  <r>
    <s v="AD01-9362"/>
    <x v="2"/>
    <s v="Aug"/>
    <x v="0"/>
    <x v="1"/>
    <x v="0"/>
    <x v="0"/>
    <x v="0"/>
    <x v="1"/>
    <x v="325"/>
    <n v="190.19"/>
  </r>
  <r>
    <s v="AD01-9363"/>
    <x v="2"/>
    <s v="Aug"/>
    <x v="0"/>
    <x v="1"/>
    <x v="0"/>
    <x v="0"/>
    <x v="0"/>
    <x v="1"/>
    <x v="253"/>
    <n v="479.05"/>
  </r>
  <r>
    <s v="AD01-9362"/>
    <x v="2"/>
    <s v="Aug"/>
    <x v="0"/>
    <x v="1"/>
    <x v="0"/>
    <x v="0"/>
    <x v="0"/>
    <x v="1"/>
    <x v="242"/>
    <n v="187.32999999999998"/>
  </r>
  <r>
    <s v="AD01-9363"/>
    <x v="2"/>
    <s v="Dec"/>
    <x v="0"/>
    <x v="1"/>
    <x v="0"/>
    <x v="0"/>
    <x v="0"/>
    <x v="1"/>
    <x v="254"/>
    <n v="200.2"/>
  </r>
  <r>
    <s v="AD01-9362"/>
    <x v="2"/>
    <s v="Dec"/>
    <x v="0"/>
    <x v="1"/>
    <x v="0"/>
    <x v="0"/>
    <x v="0"/>
    <x v="1"/>
    <x v="148"/>
    <n v="509.08"/>
  </r>
  <r>
    <s v="AD01-9362"/>
    <x v="2"/>
    <s v="Dec"/>
    <x v="0"/>
    <x v="1"/>
    <x v="0"/>
    <x v="0"/>
    <x v="0"/>
    <x v="1"/>
    <x v="243"/>
    <n v="443.3"/>
  </r>
  <r>
    <s v="AD01-9361"/>
    <x v="2"/>
    <s v="Dec"/>
    <x v="0"/>
    <x v="1"/>
    <x v="0"/>
    <x v="0"/>
    <x v="0"/>
    <x v="1"/>
    <x v="272"/>
    <n v="511.94"/>
  </r>
  <r>
    <s v="AD01-9365"/>
    <x v="2"/>
    <s v="Dec"/>
    <x v="0"/>
    <x v="1"/>
    <x v="0"/>
    <x v="0"/>
    <x v="0"/>
    <x v="1"/>
    <x v="421"/>
    <n v="197.34"/>
  </r>
  <r>
    <s v="AD01-9364"/>
    <x v="2"/>
    <s v="Dec"/>
    <x v="0"/>
    <x v="1"/>
    <x v="0"/>
    <x v="0"/>
    <x v="0"/>
    <x v="1"/>
    <x v="495"/>
    <n v="1008.15"/>
  </r>
  <r>
    <s v="AD01-9361"/>
    <x v="2"/>
    <s v="Dec"/>
    <x v="0"/>
    <x v="1"/>
    <x v="0"/>
    <x v="0"/>
    <x v="0"/>
    <x v="1"/>
    <x v="496"/>
    <n v="1055.3399999999999"/>
  </r>
  <r>
    <s v="AD01-9361"/>
    <x v="2"/>
    <s v="Dec"/>
    <x v="0"/>
    <x v="1"/>
    <x v="0"/>
    <x v="0"/>
    <x v="0"/>
    <x v="1"/>
    <x v="260"/>
    <n v="201.63"/>
  </r>
  <r>
    <s v="AD01-9364"/>
    <x v="2"/>
    <s v="Dec"/>
    <x v="0"/>
    <x v="1"/>
    <x v="0"/>
    <x v="0"/>
    <x v="0"/>
    <x v="1"/>
    <x v="138"/>
    <n v="526.24"/>
  </r>
  <r>
    <s v="AD01-9365"/>
    <x v="2"/>
    <s v="Dec"/>
    <x v="0"/>
    <x v="1"/>
    <x v="0"/>
    <x v="0"/>
    <x v="0"/>
    <x v="1"/>
    <x v="202"/>
    <n v="526.24"/>
  </r>
  <r>
    <s v="AD01-9361"/>
    <x v="2"/>
    <s v="Dec"/>
    <x v="0"/>
    <x v="1"/>
    <x v="0"/>
    <x v="0"/>
    <x v="0"/>
    <x v="1"/>
    <x v="330"/>
    <n v="198.76999999999998"/>
  </r>
  <r>
    <s v="AD01-9362"/>
    <x v="2"/>
    <s v="Dec"/>
    <x v="0"/>
    <x v="1"/>
    <x v="0"/>
    <x v="0"/>
    <x v="0"/>
    <x v="1"/>
    <x v="314"/>
    <n v="447.59000000000003"/>
  </r>
  <r>
    <s v="AD01-9362"/>
    <x v="2"/>
    <s v="Dec"/>
    <x v="0"/>
    <x v="1"/>
    <x v="0"/>
    <x v="0"/>
    <x v="0"/>
    <x v="1"/>
    <x v="295"/>
    <n v="195.91"/>
  </r>
  <r>
    <s v="AD01-9361"/>
    <x v="2"/>
    <s v="Dec"/>
    <x v="0"/>
    <x v="1"/>
    <x v="0"/>
    <x v="0"/>
    <x v="0"/>
    <x v="1"/>
    <x v="270"/>
    <n v="444.73"/>
  </r>
  <r>
    <s v="AD01-9363"/>
    <x v="2"/>
    <s v="Dec"/>
    <x v="0"/>
    <x v="1"/>
    <x v="0"/>
    <x v="0"/>
    <x v="0"/>
    <x v="1"/>
    <x v="97"/>
    <n v="1068.21"/>
  </r>
  <r>
    <s v="AD01-9361"/>
    <x v="2"/>
    <s v="Feb"/>
    <x v="0"/>
    <x v="1"/>
    <x v="0"/>
    <x v="0"/>
    <x v="0"/>
    <x v="1"/>
    <x v="147"/>
    <n v="492.32"/>
  </r>
  <r>
    <s v="AD01-9362"/>
    <x v="2"/>
    <s v="Feb"/>
    <x v="0"/>
    <x v="1"/>
    <x v="0"/>
    <x v="0"/>
    <x v="0"/>
    <x v="1"/>
    <x v="57"/>
    <n v="234.51999999999998"/>
  </r>
  <r>
    <s v="AD01-9364"/>
    <x v="2"/>
    <s v="Feb"/>
    <x v="0"/>
    <x v="1"/>
    <x v="0"/>
    <x v="0"/>
    <x v="0"/>
    <x v="1"/>
    <x v="285"/>
    <n v="520.52"/>
  </r>
  <r>
    <s v="AD01-9361"/>
    <x v="2"/>
    <s v="Feb"/>
    <x v="0"/>
    <x v="1"/>
    <x v="0"/>
    <x v="0"/>
    <x v="0"/>
    <x v="1"/>
    <x v="58"/>
    <n v="237.38"/>
  </r>
  <r>
    <s v="AD01-9361"/>
    <x v="2"/>
    <s v="Feb"/>
    <x v="0"/>
    <x v="1"/>
    <x v="0"/>
    <x v="0"/>
    <x v="0"/>
    <x v="1"/>
    <x v="497"/>
    <n v="995.28"/>
  </r>
  <r>
    <s v="AD01-9364"/>
    <x v="2"/>
    <s v="Feb"/>
    <x v="0"/>
    <x v="1"/>
    <x v="0"/>
    <x v="0"/>
    <x v="0"/>
    <x v="1"/>
    <x v="156"/>
    <n v="519.09"/>
  </r>
  <r>
    <s v="AD01-9361"/>
    <x v="2"/>
    <s v="Feb"/>
    <x v="0"/>
    <x v="1"/>
    <x v="0"/>
    <x v="0"/>
    <x v="0"/>
    <x v="1"/>
    <x v="104"/>
    <n v="526.24"/>
  </r>
  <r>
    <s v="AD01-9361"/>
    <x v="2"/>
    <s v="Feb"/>
    <x v="0"/>
    <x v="1"/>
    <x v="0"/>
    <x v="0"/>
    <x v="0"/>
    <x v="1"/>
    <x v="355"/>
    <n v="524.80999999999995"/>
  </r>
  <r>
    <s v="AD01-9364"/>
    <x v="2"/>
    <s v="Feb"/>
    <x v="0"/>
    <x v="1"/>
    <x v="0"/>
    <x v="0"/>
    <x v="0"/>
    <x v="1"/>
    <x v="324"/>
    <n v="233.09"/>
  </r>
  <r>
    <s v="AD01-9362"/>
    <x v="2"/>
    <s v="Feb"/>
    <x v="0"/>
    <x v="1"/>
    <x v="0"/>
    <x v="0"/>
    <x v="0"/>
    <x v="1"/>
    <x v="289"/>
    <n v="521.95000000000005"/>
  </r>
  <r>
    <s v="AD01-9364"/>
    <x v="2"/>
    <s v="Feb"/>
    <x v="0"/>
    <x v="1"/>
    <x v="0"/>
    <x v="0"/>
    <x v="0"/>
    <x v="1"/>
    <x v="419"/>
    <n v="238.81"/>
  </r>
  <r>
    <s v="AD01-9361"/>
    <x v="2"/>
    <s v="Jan"/>
    <x v="0"/>
    <x v="1"/>
    <x v="0"/>
    <x v="0"/>
    <x v="0"/>
    <x v="1"/>
    <x v="146"/>
    <n v="500.48"/>
  </r>
  <r>
    <s v="AD01-9362"/>
    <x v="2"/>
    <s v="Jan"/>
    <x v="0"/>
    <x v="1"/>
    <x v="0"/>
    <x v="0"/>
    <x v="0"/>
    <x v="1"/>
    <x v="190"/>
    <n v="243.1"/>
  </r>
  <r>
    <s v="AD01-9362"/>
    <x v="2"/>
    <s v="Jan"/>
    <x v="0"/>
    <x v="1"/>
    <x v="0"/>
    <x v="0"/>
    <x v="0"/>
    <x v="1"/>
    <x v="90"/>
    <n v="529.1"/>
  </r>
  <r>
    <s v="AD01-9361"/>
    <x v="2"/>
    <s v="Jan"/>
    <x v="0"/>
    <x v="1"/>
    <x v="0"/>
    <x v="0"/>
    <x v="0"/>
    <x v="1"/>
    <x v="191"/>
    <n v="245.95999999999998"/>
  </r>
  <r>
    <s v="AD01-9362"/>
    <x v="2"/>
    <s v="Jan"/>
    <x v="0"/>
    <x v="1"/>
    <x v="0"/>
    <x v="0"/>
    <x v="0"/>
    <x v="1"/>
    <x v="498"/>
    <n v="993.85"/>
  </r>
  <r>
    <s v="AD01-9361"/>
    <x v="2"/>
    <s v="Jan"/>
    <x v="0"/>
    <x v="1"/>
    <x v="0"/>
    <x v="0"/>
    <x v="0"/>
    <x v="1"/>
    <x v="499"/>
    <n v="1042.47"/>
  </r>
  <r>
    <s v="AD01-9361"/>
    <x v="2"/>
    <s v="Jan"/>
    <x v="0"/>
    <x v="1"/>
    <x v="0"/>
    <x v="0"/>
    <x v="0"/>
    <x v="1"/>
    <x v="155"/>
    <n v="527.66999999999996"/>
  </r>
  <r>
    <s v="AD01-9364"/>
    <x v="2"/>
    <s v="Jan"/>
    <x v="0"/>
    <x v="1"/>
    <x v="0"/>
    <x v="0"/>
    <x v="0"/>
    <x v="1"/>
    <x v="224"/>
    <n v="526.24"/>
  </r>
  <r>
    <s v="AD01-9362"/>
    <x v="2"/>
    <s v="Jan"/>
    <x v="0"/>
    <x v="1"/>
    <x v="0"/>
    <x v="0"/>
    <x v="0"/>
    <x v="1"/>
    <x v="200"/>
    <n v="241.67000000000002"/>
  </r>
  <r>
    <s v="AD01-9362"/>
    <x v="2"/>
    <s v="Jan"/>
    <x v="0"/>
    <x v="1"/>
    <x v="0"/>
    <x v="0"/>
    <x v="0"/>
    <x v="1"/>
    <x v="302"/>
    <n v="530.53"/>
  </r>
  <r>
    <s v="AD01-9361"/>
    <x v="2"/>
    <s v="Jan"/>
    <x v="0"/>
    <x v="1"/>
    <x v="0"/>
    <x v="0"/>
    <x v="0"/>
    <x v="1"/>
    <x v="390"/>
    <n v="247.39"/>
  </r>
  <r>
    <s v="AD01-9361"/>
    <x v="2"/>
    <s v="Jul"/>
    <x v="0"/>
    <x v="1"/>
    <x v="0"/>
    <x v="0"/>
    <x v="0"/>
    <x v="1"/>
    <x v="164"/>
    <n v="459.68"/>
  </r>
  <r>
    <s v="AD01-9365"/>
    <x v="2"/>
    <s v="Jul"/>
    <x v="0"/>
    <x v="1"/>
    <x v="0"/>
    <x v="0"/>
    <x v="0"/>
    <x v="1"/>
    <x v="254"/>
    <n v="200.2"/>
  </r>
  <r>
    <s v="AD01-9362"/>
    <x v="2"/>
    <s v="Jul"/>
    <x v="0"/>
    <x v="1"/>
    <x v="0"/>
    <x v="0"/>
    <x v="0"/>
    <x v="1"/>
    <x v="256"/>
    <n v="486.2"/>
  </r>
  <r>
    <s v="AD01-9362"/>
    <x v="2"/>
    <s v="Jul"/>
    <x v="0"/>
    <x v="1"/>
    <x v="0"/>
    <x v="0"/>
    <x v="0"/>
    <x v="1"/>
    <x v="291"/>
    <n v="194.48"/>
  </r>
  <r>
    <s v="AD01-9361"/>
    <x v="2"/>
    <s v="Jul"/>
    <x v="0"/>
    <x v="1"/>
    <x v="0"/>
    <x v="0"/>
    <x v="0"/>
    <x v="1"/>
    <x v="500"/>
    <n v="1002.4300000000001"/>
  </r>
  <r>
    <s v="AD01-9364"/>
    <x v="2"/>
    <s v="Jul"/>
    <x v="0"/>
    <x v="1"/>
    <x v="0"/>
    <x v="0"/>
    <x v="0"/>
    <x v="1"/>
    <x v="501"/>
    <n v="1049.6199999999999"/>
  </r>
  <r>
    <s v="AD01-9361"/>
    <x v="2"/>
    <s v="Jul"/>
    <x v="0"/>
    <x v="1"/>
    <x v="0"/>
    <x v="0"/>
    <x v="0"/>
    <x v="1"/>
    <x v="15"/>
    <n v="526.24"/>
  </r>
  <r>
    <s v="AD01-9362"/>
    <x v="2"/>
    <s v="Jul"/>
    <x v="0"/>
    <x v="1"/>
    <x v="0"/>
    <x v="0"/>
    <x v="0"/>
    <x v="1"/>
    <x v="189"/>
    <n v="526.24"/>
  </r>
  <r>
    <s v="AD01-9361"/>
    <x v="2"/>
    <s v="Jul"/>
    <x v="0"/>
    <x v="1"/>
    <x v="0"/>
    <x v="0"/>
    <x v="0"/>
    <x v="1"/>
    <x v="316"/>
    <n v="481.90999999999997"/>
  </r>
  <r>
    <s v="AD01-9362"/>
    <x v="2"/>
    <s v="Jul"/>
    <x v="0"/>
    <x v="1"/>
    <x v="0"/>
    <x v="0"/>
    <x v="0"/>
    <x v="1"/>
    <x v="330"/>
    <n v="198.76999999999998"/>
  </r>
  <r>
    <s v="AD01-9365"/>
    <x v="2"/>
    <s v="Jul"/>
    <x v="0"/>
    <x v="1"/>
    <x v="0"/>
    <x v="0"/>
    <x v="0"/>
    <x v="1"/>
    <x v="295"/>
    <n v="195.91"/>
  </r>
  <r>
    <s v="AD01-9365"/>
    <x v="2"/>
    <s v="Jun"/>
    <x v="0"/>
    <x v="1"/>
    <x v="0"/>
    <x v="0"/>
    <x v="0"/>
    <x v="1"/>
    <x v="1"/>
    <n v="467.84"/>
  </r>
  <r>
    <s v="AD01-9361"/>
    <x v="2"/>
    <s v="Jun"/>
    <x v="0"/>
    <x v="1"/>
    <x v="0"/>
    <x v="0"/>
    <x v="0"/>
    <x v="1"/>
    <x v="271"/>
    <n v="208.78"/>
  </r>
  <r>
    <s v="AD01-9362"/>
    <x v="2"/>
    <s v="Jun"/>
    <x v="0"/>
    <x v="1"/>
    <x v="0"/>
    <x v="0"/>
    <x v="0"/>
    <x v="1"/>
    <x v="257"/>
    <n v="203.06"/>
  </r>
  <r>
    <s v="AD01-9361"/>
    <x v="2"/>
    <s v="Jun"/>
    <x v="0"/>
    <x v="1"/>
    <x v="0"/>
    <x v="0"/>
    <x v="0"/>
    <x v="1"/>
    <x v="502"/>
    <n v="1001"/>
  </r>
  <r>
    <s v="AD01-9362"/>
    <x v="2"/>
    <s v="Jun"/>
    <x v="0"/>
    <x v="1"/>
    <x v="0"/>
    <x v="0"/>
    <x v="0"/>
    <x v="1"/>
    <x v="503"/>
    <n v="1048.19"/>
  </r>
  <r>
    <s v="AD01-9362"/>
    <x v="2"/>
    <s v="Jun"/>
    <x v="0"/>
    <x v="1"/>
    <x v="0"/>
    <x v="0"/>
    <x v="0"/>
    <x v="1"/>
    <x v="14"/>
    <n v="526.24"/>
  </r>
  <r>
    <s v="AD01-9362"/>
    <x v="2"/>
    <s v="Jun"/>
    <x v="0"/>
    <x v="1"/>
    <x v="0"/>
    <x v="0"/>
    <x v="0"/>
    <x v="1"/>
    <x v="263"/>
    <n v="490.49"/>
  </r>
  <r>
    <s v="AD01-9362"/>
    <x v="2"/>
    <s v="Jun"/>
    <x v="0"/>
    <x v="1"/>
    <x v="0"/>
    <x v="0"/>
    <x v="0"/>
    <x v="1"/>
    <x v="340"/>
    <n v="207.35"/>
  </r>
  <r>
    <s v="AD01-9362"/>
    <x v="2"/>
    <s v="Jun"/>
    <x v="0"/>
    <x v="1"/>
    <x v="0"/>
    <x v="0"/>
    <x v="0"/>
    <x v="1"/>
    <x v="268"/>
    <n v="487.63"/>
  </r>
  <r>
    <s v="AD01-9361"/>
    <x v="2"/>
    <s v="Jun"/>
    <x v="0"/>
    <x v="1"/>
    <x v="0"/>
    <x v="0"/>
    <x v="0"/>
    <x v="1"/>
    <x v="269"/>
    <n v="204.49"/>
  </r>
  <r>
    <s v="AD01-9365"/>
    <x v="2"/>
    <s v="Mar"/>
    <x v="0"/>
    <x v="1"/>
    <x v="0"/>
    <x v="0"/>
    <x v="0"/>
    <x v="1"/>
    <x v="319"/>
    <n v="225.94"/>
  </r>
  <r>
    <s v="AD01-9364"/>
    <x v="2"/>
    <s v="Mar"/>
    <x v="0"/>
    <x v="1"/>
    <x v="0"/>
    <x v="0"/>
    <x v="0"/>
    <x v="1"/>
    <x v="272"/>
    <n v="511.94"/>
  </r>
  <r>
    <s v="AD01-9364"/>
    <x v="2"/>
    <s v="Mar"/>
    <x v="0"/>
    <x v="1"/>
    <x v="0"/>
    <x v="0"/>
    <x v="0"/>
    <x v="1"/>
    <x v="320"/>
    <n v="228.8"/>
  </r>
  <r>
    <s v="AD01-9363"/>
    <x v="2"/>
    <s v="Mar"/>
    <x v="0"/>
    <x v="1"/>
    <x v="0"/>
    <x v="0"/>
    <x v="0"/>
    <x v="1"/>
    <x v="504"/>
    <n v="996.71"/>
  </r>
  <r>
    <s v="AD01-9363"/>
    <x v="2"/>
    <s v="Mar"/>
    <x v="0"/>
    <x v="1"/>
    <x v="0"/>
    <x v="0"/>
    <x v="0"/>
    <x v="1"/>
    <x v="505"/>
    <n v="1043.9000000000001"/>
  </r>
  <r>
    <s v="AD01-9361"/>
    <x v="2"/>
    <s v="Mar"/>
    <x v="0"/>
    <x v="1"/>
    <x v="0"/>
    <x v="0"/>
    <x v="0"/>
    <x v="1"/>
    <x v="157"/>
    <n v="510.51"/>
  </r>
  <r>
    <s v="AD01-9362"/>
    <x v="2"/>
    <s v="Mar"/>
    <x v="0"/>
    <x v="1"/>
    <x v="0"/>
    <x v="0"/>
    <x v="0"/>
    <x v="1"/>
    <x v="63"/>
    <n v="526.24"/>
  </r>
  <r>
    <s v="AD01-9362"/>
    <x v="2"/>
    <s v="Mar"/>
    <x v="0"/>
    <x v="1"/>
    <x v="0"/>
    <x v="0"/>
    <x v="0"/>
    <x v="1"/>
    <x v="350"/>
    <n v="516.23"/>
  </r>
  <r>
    <s v="AD01-9362"/>
    <x v="2"/>
    <s v="Mar"/>
    <x v="0"/>
    <x v="1"/>
    <x v="0"/>
    <x v="0"/>
    <x v="0"/>
    <x v="1"/>
    <x v="284"/>
    <n v="513.37"/>
  </r>
  <r>
    <s v="AD01-9362"/>
    <x v="2"/>
    <s v="Mar"/>
    <x v="0"/>
    <x v="1"/>
    <x v="0"/>
    <x v="0"/>
    <x v="0"/>
    <x v="1"/>
    <x v="388"/>
    <n v="230.23000000000002"/>
  </r>
  <r>
    <s v="AD01-9362"/>
    <x v="2"/>
    <s v="May"/>
    <x v="0"/>
    <x v="1"/>
    <x v="0"/>
    <x v="0"/>
    <x v="0"/>
    <x v="1"/>
    <x v="0"/>
    <n v="476"/>
  </r>
  <r>
    <s v="AD01-9362"/>
    <x v="2"/>
    <s v="May"/>
    <x v="0"/>
    <x v="1"/>
    <x v="0"/>
    <x v="0"/>
    <x v="0"/>
    <x v="1"/>
    <x v="255"/>
    <n v="494.78"/>
  </r>
  <r>
    <s v="AD01-9364"/>
    <x v="2"/>
    <s v="May"/>
    <x v="0"/>
    <x v="1"/>
    <x v="0"/>
    <x v="0"/>
    <x v="0"/>
    <x v="1"/>
    <x v="273"/>
    <n v="211.64"/>
  </r>
  <r>
    <s v="AD01-9362"/>
    <x v="2"/>
    <s v="May"/>
    <x v="0"/>
    <x v="1"/>
    <x v="0"/>
    <x v="0"/>
    <x v="0"/>
    <x v="1"/>
    <x v="506"/>
    <n v="999.56999999999994"/>
  </r>
  <r>
    <s v="AD01-9361"/>
    <x v="2"/>
    <s v="May"/>
    <x v="0"/>
    <x v="1"/>
    <x v="0"/>
    <x v="0"/>
    <x v="0"/>
    <x v="1"/>
    <x v="507"/>
    <n v="1046.76"/>
  </r>
  <r>
    <s v="AD01-9361"/>
    <x v="2"/>
    <s v="May"/>
    <x v="0"/>
    <x v="1"/>
    <x v="0"/>
    <x v="0"/>
    <x v="0"/>
    <x v="1"/>
    <x v="13"/>
    <n v="526.24"/>
  </r>
  <r>
    <s v="AD01-9362"/>
    <x v="2"/>
    <s v="May"/>
    <x v="0"/>
    <x v="1"/>
    <x v="0"/>
    <x v="0"/>
    <x v="0"/>
    <x v="1"/>
    <x v="26"/>
    <n v="526.24"/>
  </r>
  <r>
    <s v="AD01-9364"/>
    <x v="2"/>
    <s v="May"/>
    <x v="0"/>
    <x v="1"/>
    <x v="0"/>
    <x v="0"/>
    <x v="0"/>
    <x v="1"/>
    <x v="262"/>
    <n v="499.07"/>
  </r>
  <r>
    <s v="AD01-9362"/>
    <x v="2"/>
    <s v="May"/>
    <x v="0"/>
    <x v="1"/>
    <x v="0"/>
    <x v="0"/>
    <x v="0"/>
    <x v="1"/>
    <x v="344"/>
    <n v="215.93"/>
  </r>
  <r>
    <s v="AD01-9364"/>
    <x v="2"/>
    <s v="May"/>
    <x v="0"/>
    <x v="1"/>
    <x v="0"/>
    <x v="0"/>
    <x v="0"/>
    <x v="1"/>
    <x v="280"/>
    <n v="496.21000000000004"/>
  </r>
  <r>
    <s v="AD01-9362"/>
    <x v="2"/>
    <s v="May"/>
    <x v="0"/>
    <x v="1"/>
    <x v="0"/>
    <x v="0"/>
    <x v="0"/>
    <x v="1"/>
    <x v="345"/>
    <n v="213.07"/>
  </r>
  <r>
    <s v="AD01-9364"/>
    <x v="2"/>
    <s v="Nov"/>
    <x v="0"/>
    <x v="1"/>
    <x v="0"/>
    <x v="0"/>
    <x v="0"/>
    <x v="1"/>
    <x v="271"/>
    <n v="208.78"/>
  </r>
  <r>
    <s v="AD01-9365"/>
    <x v="2"/>
    <s v="Nov"/>
    <x v="0"/>
    <x v="1"/>
    <x v="0"/>
    <x v="0"/>
    <x v="0"/>
    <x v="1"/>
    <x v="126"/>
    <n v="449.02"/>
  </r>
  <r>
    <s v="AD01-9361"/>
    <x v="2"/>
    <s v="Nov"/>
    <x v="0"/>
    <x v="1"/>
    <x v="0"/>
    <x v="0"/>
    <x v="0"/>
    <x v="1"/>
    <x v="147"/>
    <n v="517.66"/>
  </r>
  <r>
    <s v="AD01-9364"/>
    <x v="2"/>
    <s v="Nov"/>
    <x v="0"/>
    <x v="1"/>
    <x v="0"/>
    <x v="0"/>
    <x v="0"/>
    <x v="1"/>
    <x v="257"/>
    <n v="203.06"/>
  </r>
  <r>
    <s v="AD01-9361"/>
    <x v="2"/>
    <s v="Nov"/>
    <x v="0"/>
    <x v="1"/>
    <x v="0"/>
    <x v="0"/>
    <x v="0"/>
    <x v="1"/>
    <x v="274"/>
    <n v="451.88"/>
  </r>
  <r>
    <s v="AD01-9362"/>
    <x v="2"/>
    <s v="Nov"/>
    <x v="0"/>
    <x v="1"/>
    <x v="0"/>
    <x v="0"/>
    <x v="0"/>
    <x v="1"/>
    <x v="285"/>
    <n v="520.52"/>
  </r>
  <r>
    <s v="AD01-9361"/>
    <x v="2"/>
    <s v="Nov"/>
    <x v="0"/>
    <x v="1"/>
    <x v="0"/>
    <x v="0"/>
    <x v="0"/>
    <x v="1"/>
    <x v="420"/>
    <n v="205.92000000000002"/>
  </r>
  <r>
    <s v="AD01-9364"/>
    <x v="2"/>
    <s v="Nov"/>
    <x v="0"/>
    <x v="1"/>
    <x v="0"/>
    <x v="0"/>
    <x v="0"/>
    <x v="1"/>
    <x v="508"/>
    <n v="1006.72"/>
  </r>
  <r>
    <s v="AD01-9364"/>
    <x v="2"/>
    <s v="Nov"/>
    <x v="0"/>
    <x v="1"/>
    <x v="0"/>
    <x v="0"/>
    <x v="0"/>
    <x v="1"/>
    <x v="137"/>
    <n v="526.24"/>
  </r>
  <r>
    <s v="AD01-9361"/>
    <x v="2"/>
    <s v="Nov"/>
    <x v="0"/>
    <x v="1"/>
    <x v="0"/>
    <x v="0"/>
    <x v="0"/>
    <x v="1"/>
    <x v="216"/>
    <n v="526.24"/>
  </r>
  <r>
    <s v="AD01-9362"/>
    <x v="2"/>
    <s v="Nov"/>
    <x v="0"/>
    <x v="1"/>
    <x v="0"/>
    <x v="0"/>
    <x v="0"/>
    <x v="1"/>
    <x v="340"/>
    <n v="207.35"/>
  </r>
  <r>
    <s v="AD01-9362"/>
    <x v="2"/>
    <s v="Nov"/>
    <x v="0"/>
    <x v="1"/>
    <x v="0"/>
    <x v="0"/>
    <x v="0"/>
    <x v="1"/>
    <x v="313"/>
    <n v="456.16999999999996"/>
  </r>
  <r>
    <s v="AD01-9364"/>
    <x v="2"/>
    <s v="Nov"/>
    <x v="0"/>
    <x v="1"/>
    <x v="0"/>
    <x v="0"/>
    <x v="0"/>
    <x v="1"/>
    <x v="350"/>
    <n v="516.23"/>
  </r>
  <r>
    <s v="AD01-9361"/>
    <x v="2"/>
    <s v="Nov"/>
    <x v="0"/>
    <x v="1"/>
    <x v="0"/>
    <x v="0"/>
    <x v="0"/>
    <x v="1"/>
    <x v="269"/>
    <n v="204.49"/>
  </r>
  <r>
    <s v="AD01-9361"/>
    <x v="2"/>
    <s v="Nov"/>
    <x v="0"/>
    <x v="1"/>
    <x v="0"/>
    <x v="0"/>
    <x v="0"/>
    <x v="1"/>
    <x v="281"/>
    <n v="453.31"/>
  </r>
  <r>
    <s v="AD01-9364"/>
    <x v="2"/>
    <s v="Nov"/>
    <x v="0"/>
    <x v="1"/>
    <x v="0"/>
    <x v="0"/>
    <x v="0"/>
    <x v="1"/>
    <x v="509"/>
    <n v="1066.78"/>
  </r>
  <r>
    <s v="AD01-9362"/>
    <x v="2"/>
    <s v="Oct"/>
    <x v="0"/>
    <x v="1"/>
    <x v="0"/>
    <x v="0"/>
    <x v="0"/>
    <x v="1"/>
    <x v="352"/>
    <n v="217.36"/>
  </r>
  <r>
    <s v="AD01-9363"/>
    <x v="2"/>
    <s v="Oct"/>
    <x v="0"/>
    <x v="1"/>
    <x v="0"/>
    <x v="0"/>
    <x v="0"/>
    <x v="1"/>
    <x v="125"/>
    <n v="457.6"/>
  </r>
  <r>
    <s v="AD01-9364"/>
    <x v="2"/>
    <s v="Oct"/>
    <x v="0"/>
    <x v="1"/>
    <x v="0"/>
    <x v="0"/>
    <x v="0"/>
    <x v="1"/>
    <x v="146"/>
    <n v="526.24"/>
  </r>
  <r>
    <s v="AD01-9361"/>
    <x v="2"/>
    <s v="Oct"/>
    <x v="0"/>
    <x v="1"/>
    <x v="0"/>
    <x v="0"/>
    <x v="0"/>
    <x v="1"/>
    <x v="273"/>
    <n v="211.64"/>
  </r>
  <r>
    <s v="AD01-9361"/>
    <x v="2"/>
    <s v="Oct"/>
    <x v="0"/>
    <x v="1"/>
    <x v="0"/>
    <x v="0"/>
    <x v="0"/>
    <x v="1"/>
    <x v="297"/>
    <n v="460.46000000000004"/>
  </r>
  <r>
    <s v="AD01-9362"/>
    <x v="2"/>
    <s v="Oct"/>
    <x v="0"/>
    <x v="1"/>
    <x v="0"/>
    <x v="0"/>
    <x v="0"/>
    <x v="1"/>
    <x v="90"/>
    <n v="529.1"/>
  </r>
  <r>
    <s v="AD01-9361"/>
    <x v="2"/>
    <s v="Oct"/>
    <x v="0"/>
    <x v="1"/>
    <x v="0"/>
    <x v="0"/>
    <x v="0"/>
    <x v="1"/>
    <x v="382"/>
    <n v="214.5"/>
  </r>
  <r>
    <s v="AD01-9364"/>
    <x v="2"/>
    <s v="Oct"/>
    <x v="0"/>
    <x v="1"/>
    <x v="0"/>
    <x v="0"/>
    <x v="0"/>
    <x v="1"/>
    <x v="510"/>
    <n v="1005.29"/>
  </r>
  <r>
    <s v="AD01-9365"/>
    <x v="2"/>
    <s v="Oct"/>
    <x v="0"/>
    <x v="1"/>
    <x v="0"/>
    <x v="0"/>
    <x v="0"/>
    <x v="1"/>
    <x v="511"/>
    <n v="1053.9099999999999"/>
  </r>
  <r>
    <s v="AD01-9365"/>
    <x v="2"/>
    <s v="Oct"/>
    <x v="0"/>
    <x v="1"/>
    <x v="0"/>
    <x v="0"/>
    <x v="0"/>
    <x v="1"/>
    <x v="277"/>
    <n v="210.21"/>
  </r>
  <r>
    <s v="AD01-9362"/>
    <x v="2"/>
    <s v="Oct"/>
    <x v="0"/>
    <x v="1"/>
    <x v="0"/>
    <x v="0"/>
    <x v="0"/>
    <x v="1"/>
    <x v="136"/>
    <n v="526.24"/>
  </r>
  <r>
    <s v="AD01-9361"/>
    <x v="2"/>
    <s v="Oct"/>
    <x v="0"/>
    <x v="1"/>
    <x v="0"/>
    <x v="0"/>
    <x v="0"/>
    <x v="1"/>
    <x v="52"/>
    <n v="526.24"/>
  </r>
  <r>
    <s v="AD01-9362"/>
    <x v="2"/>
    <s v="Oct"/>
    <x v="0"/>
    <x v="1"/>
    <x v="0"/>
    <x v="0"/>
    <x v="0"/>
    <x v="1"/>
    <x v="344"/>
    <n v="215.93"/>
  </r>
  <r>
    <s v="AD01-9361"/>
    <x v="2"/>
    <s v="Oct"/>
    <x v="0"/>
    <x v="1"/>
    <x v="0"/>
    <x v="0"/>
    <x v="0"/>
    <x v="1"/>
    <x v="355"/>
    <n v="524.80999999999995"/>
  </r>
  <r>
    <s v="AD01-9364"/>
    <x v="2"/>
    <s v="Oct"/>
    <x v="0"/>
    <x v="1"/>
    <x v="0"/>
    <x v="0"/>
    <x v="0"/>
    <x v="1"/>
    <x v="345"/>
    <n v="213.07"/>
  </r>
  <r>
    <s v="AD01-9364"/>
    <x v="2"/>
    <s v="Oct"/>
    <x v="0"/>
    <x v="1"/>
    <x v="0"/>
    <x v="0"/>
    <x v="0"/>
    <x v="1"/>
    <x v="301"/>
    <n v="461.89"/>
  </r>
  <r>
    <s v="AD01-9362"/>
    <x v="2"/>
    <s v="Oct"/>
    <x v="0"/>
    <x v="1"/>
    <x v="0"/>
    <x v="0"/>
    <x v="0"/>
    <x v="1"/>
    <x v="302"/>
    <n v="530.53"/>
  </r>
  <r>
    <s v="AD01-9361"/>
    <x v="2"/>
    <s v="Sep"/>
    <x v="0"/>
    <x v="1"/>
    <x v="0"/>
    <x v="0"/>
    <x v="0"/>
    <x v="1"/>
    <x v="166"/>
    <n v="443.36"/>
  </r>
  <r>
    <s v="AD01-9363"/>
    <x v="2"/>
    <s v="Sep"/>
    <x v="0"/>
    <x v="1"/>
    <x v="0"/>
    <x v="0"/>
    <x v="0"/>
    <x v="1"/>
    <x v="233"/>
    <n v="183.04"/>
  </r>
  <r>
    <s v="AD01-9361"/>
    <x v="2"/>
    <s v="Sep"/>
    <x v="0"/>
    <x v="1"/>
    <x v="0"/>
    <x v="0"/>
    <x v="0"/>
    <x v="1"/>
    <x v="234"/>
    <n v="469.03999999999996"/>
  </r>
  <r>
    <s v="AD01-9361"/>
    <x v="2"/>
    <s v="Sep"/>
    <x v="0"/>
    <x v="1"/>
    <x v="0"/>
    <x v="0"/>
    <x v="0"/>
    <x v="1"/>
    <x v="235"/>
    <n v="185.9"/>
  </r>
  <r>
    <s v="AD01-9362"/>
    <x v="2"/>
    <s v="Sep"/>
    <x v="0"/>
    <x v="1"/>
    <x v="0"/>
    <x v="0"/>
    <x v="0"/>
    <x v="1"/>
    <x v="512"/>
    <n v="1052.48"/>
  </r>
  <r>
    <s v="AD01-9361"/>
    <x v="2"/>
    <s v="Sep"/>
    <x v="0"/>
    <x v="1"/>
    <x v="0"/>
    <x v="0"/>
    <x v="0"/>
    <x v="1"/>
    <x v="178"/>
    <n v="526.24"/>
  </r>
  <r>
    <s v="AD01-9362"/>
    <x v="2"/>
    <s v="Sep"/>
    <x v="0"/>
    <x v="1"/>
    <x v="0"/>
    <x v="0"/>
    <x v="0"/>
    <x v="1"/>
    <x v="124"/>
    <n v="526.24"/>
  </r>
  <r>
    <s v="AD01-9362"/>
    <x v="2"/>
    <s v="Sep"/>
    <x v="0"/>
    <x v="1"/>
    <x v="0"/>
    <x v="0"/>
    <x v="0"/>
    <x v="1"/>
    <x v="318"/>
    <n v="464.75"/>
  </r>
  <r>
    <s v="AD01-9361"/>
    <x v="2"/>
    <s v="Sep"/>
    <x v="0"/>
    <x v="1"/>
    <x v="0"/>
    <x v="0"/>
    <x v="0"/>
    <x v="1"/>
    <x v="366"/>
    <n v="181.61"/>
  </r>
  <r>
    <s v="AD01-9361"/>
    <x v="2"/>
    <s v="Sep"/>
    <x v="0"/>
    <x v="1"/>
    <x v="0"/>
    <x v="0"/>
    <x v="0"/>
    <x v="1"/>
    <x v="241"/>
    <n v="470.47"/>
  </r>
  <r>
    <s v="AD01-9364"/>
    <x v="2"/>
    <s v="Apr"/>
    <x v="1"/>
    <x v="0"/>
    <x v="0"/>
    <x v="0"/>
    <x v="0"/>
    <x v="1"/>
    <x v="217"/>
    <n v="260.26"/>
  </r>
  <r>
    <s v="AD01-9362"/>
    <x v="2"/>
    <s v="Apr"/>
    <x v="1"/>
    <x v="0"/>
    <x v="0"/>
    <x v="0"/>
    <x v="0"/>
    <x v="1"/>
    <x v="203"/>
    <n v="251.68"/>
  </r>
  <r>
    <s v="AD01-9361"/>
    <x v="2"/>
    <s v="Apr"/>
    <x v="1"/>
    <x v="0"/>
    <x v="0"/>
    <x v="0"/>
    <x v="0"/>
    <x v="0"/>
    <x v="129"/>
    <n v="286"/>
  </r>
  <r>
    <s v="AD01-9362"/>
    <x v="2"/>
    <s v="Apr"/>
    <x v="1"/>
    <x v="0"/>
    <x v="0"/>
    <x v="0"/>
    <x v="0"/>
    <x v="0"/>
    <x v="74"/>
    <n v="354.64"/>
  </r>
  <r>
    <s v="AD01-9361"/>
    <x v="2"/>
    <s v="Apr"/>
    <x v="1"/>
    <x v="0"/>
    <x v="0"/>
    <x v="0"/>
    <x v="0"/>
    <x v="0"/>
    <x v="219"/>
    <n v="263.12"/>
  </r>
  <r>
    <s v="AD01-9361"/>
    <x v="2"/>
    <s v="Apr"/>
    <x v="1"/>
    <x v="0"/>
    <x v="0"/>
    <x v="0"/>
    <x v="0"/>
    <x v="0"/>
    <x v="204"/>
    <n v="254.54"/>
  </r>
  <r>
    <s v="AD01-9362"/>
    <x v="2"/>
    <s v="Apr"/>
    <x v="1"/>
    <x v="0"/>
    <x v="0"/>
    <x v="0"/>
    <x v="0"/>
    <x v="0"/>
    <x v="191"/>
    <n v="245.95999999999998"/>
  </r>
  <r>
    <s v="AD01-9361"/>
    <x v="2"/>
    <s v="Apr"/>
    <x v="1"/>
    <x v="0"/>
    <x v="0"/>
    <x v="0"/>
    <x v="0"/>
    <x v="0"/>
    <x v="170"/>
    <n v="526.24"/>
  </r>
  <r>
    <s v="AD01-9362"/>
    <x v="2"/>
    <s v="Apr"/>
    <x v="1"/>
    <x v="0"/>
    <x v="0"/>
    <x v="0"/>
    <x v="0"/>
    <x v="0"/>
    <x v="91"/>
    <n v="526.24"/>
  </r>
  <r>
    <s v="AD01-9363"/>
    <x v="2"/>
    <s v="Apr"/>
    <x v="1"/>
    <x v="0"/>
    <x v="0"/>
    <x v="0"/>
    <x v="0"/>
    <x v="0"/>
    <x v="207"/>
    <n v="351.78"/>
  </r>
  <r>
    <s v="AD01-9361"/>
    <x v="2"/>
    <s v="Apr"/>
    <x v="1"/>
    <x v="0"/>
    <x v="0"/>
    <x v="0"/>
    <x v="0"/>
    <x v="0"/>
    <x v="197"/>
    <n v="287.43"/>
  </r>
  <r>
    <s v="AD01-9364"/>
    <x v="2"/>
    <s v="Apr"/>
    <x v="1"/>
    <x v="0"/>
    <x v="0"/>
    <x v="0"/>
    <x v="0"/>
    <x v="0"/>
    <x v="81"/>
    <n v="356.07"/>
  </r>
  <r>
    <s v="AD01-9361"/>
    <x v="2"/>
    <s v="Apr"/>
    <x v="1"/>
    <x v="0"/>
    <x v="0"/>
    <x v="0"/>
    <x v="0"/>
    <x v="0"/>
    <x v="231"/>
    <n v="258.83"/>
  </r>
  <r>
    <s v="AD01-9361"/>
    <x v="2"/>
    <s v="Apr"/>
    <x v="1"/>
    <x v="0"/>
    <x v="0"/>
    <x v="0"/>
    <x v="0"/>
    <x v="0"/>
    <x v="213"/>
    <n v="250.25"/>
  </r>
  <r>
    <s v="AD01-9362"/>
    <x v="2"/>
    <s v="Apr"/>
    <x v="1"/>
    <x v="0"/>
    <x v="0"/>
    <x v="0"/>
    <x v="0"/>
    <x v="0"/>
    <x v="513"/>
    <n v="1132.56"/>
  </r>
  <r>
    <s v="AD01-9362"/>
    <x v="2"/>
    <s v="Apr"/>
    <x v="1"/>
    <x v="0"/>
    <x v="0"/>
    <x v="0"/>
    <x v="0"/>
    <x v="0"/>
    <x v="331"/>
    <n v="1179.75"/>
  </r>
  <r>
    <s v="AD01-9361"/>
    <x v="2"/>
    <s v="Apr"/>
    <x v="1"/>
    <x v="0"/>
    <x v="0"/>
    <x v="0"/>
    <x v="0"/>
    <x v="1"/>
    <x v="402"/>
    <n v="264.55"/>
  </r>
  <r>
    <s v="AD01-9365"/>
    <x v="2"/>
    <s v="Apr"/>
    <x v="1"/>
    <x v="0"/>
    <x v="0"/>
    <x v="0"/>
    <x v="0"/>
    <x v="1"/>
    <x v="403"/>
    <n v="255.97"/>
  </r>
  <r>
    <s v="AD01-9364"/>
    <x v="2"/>
    <s v="Apr"/>
    <x v="1"/>
    <x v="0"/>
    <x v="0"/>
    <x v="0"/>
    <x v="0"/>
    <x v="1"/>
    <x v="390"/>
    <n v="247.39"/>
  </r>
  <r>
    <s v="AD01-9361"/>
    <x v="2"/>
    <s v="Apr"/>
    <x v="1"/>
    <x v="0"/>
    <x v="0"/>
    <x v="0"/>
    <x v="0"/>
    <x v="0"/>
    <x v="215"/>
    <n v="290.28999999999996"/>
  </r>
  <r>
    <s v="AD01-9363"/>
    <x v="2"/>
    <s v="Aug"/>
    <x v="1"/>
    <x v="0"/>
    <x v="0"/>
    <x v="0"/>
    <x v="0"/>
    <x v="1"/>
    <x v="146"/>
    <n v="526.24"/>
  </r>
  <r>
    <s v="AD01-9362"/>
    <x v="2"/>
    <s v="Aug"/>
    <x v="1"/>
    <x v="0"/>
    <x v="0"/>
    <x v="0"/>
    <x v="0"/>
    <x v="1"/>
    <x v="147"/>
    <n v="517.66"/>
  </r>
  <r>
    <s v="AD01-9362"/>
    <x v="2"/>
    <s v="Aug"/>
    <x v="1"/>
    <x v="0"/>
    <x v="0"/>
    <x v="0"/>
    <x v="0"/>
    <x v="1"/>
    <x v="148"/>
    <n v="509.08"/>
  </r>
  <r>
    <s v="AD01-9362"/>
    <x v="2"/>
    <s v="Aug"/>
    <x v="1"/>
    <x v="0"/>
    <x v="0"/>
    <x v="0"/>
    <x v="0"/>
    <x v="0"/>
    <x v="217"/>
    <n v="260.26"/>
  </r>
  <r>
    <s v="AD01-9364"/>
    <x v="2"/>
    <s v="Aug"/>
    <x v="1"/>
    <x v="0"/>
    <x v="0"/>
    <x v="0"/>
    <x v="0"/>
    <x v="0"/>
    <x v="53"/>
    <n v="320.32"/>
  </r>
  <r>
    <s v="AD01-9364"/>
    <x v="2"/>
    <s v="Aug"/>
    <x v="1"/>
    <x v="0"/>
    <x v="0"/>
    <x v="0"/>
    <x v="0"/>
    <x v="0"/>
    <x v="285"/>
    <n v="520.52"/>
  </r>
  <r>
    <s v="AD01-9362"/>
    <x v="2"/>
    <s v="Aug"/>
    <x v="1"/>
    <x v="0"/>
    <x v="0"/>
    <x v="0"/>
    <x v="0"/>
    <x v="0"/>
    <x v="272"/>
    <n v="511.94"/>
  </r>
  <r>
    <s v="AD01-9365"/>
    <x v="2"/>
    <s v="Aug"/>
    <x v="1"/>
    <x v="0"/>
    <x v="0"/>
    <x v="0"/>
    <x v="0"/>
    <x v="0"/>
    <x v="204"/>
    <n v="526.24"/>
  </r>
  <r>
    <s v="AD01-9364"/>
    <x v="2"/>
    <s v="Aug"/>
    <x v="1"/>
    <x v="0"/>
    <x v="0"/>
    <x v="0"/>
    <x v="0"/>
    <x v="0"/>
    <x v="93"/>
    <n v="526.24"/>
  </r>
  <r>
    <s v="AD01-9362"/>
    <x v="2"/>
    <s v="Aug"/>
    <x v="1"/>
    <x v="0"/>
    <x v="0"/>
    <x v="0"/>
    <x v="0"/>
    <x v="0"/>
    <x v="514"/>
    <n v="1450.02"/>
  </r>
  <r>
    <s v="AD01-9362"/>
    <x v="2"/>
    <s v="Aug"/>
    <x v="1"/>
    <x v="0"/>
    <x v="0"/>
    <x v="0"/>
    <x v="0"/>
    <x v="0"/>
    <x v="194"/>
    <n v="326.03999999999996"/>
  </r>
  <r>
    <s v="AD01-9362"/>
    <x v="2"/>
    <s v="Aug"/>
    <x v="1"/>
    <x v="0"/>
    <x v="0"/>
    <x v="0"/>
    <x v="0"/>
    <x v="0"/>
    <x v="64"/>
    <n v="321.75"/>
  </r>
  <r>
    <s v="AD01-9362"/>
    <x v="2"/>
    <s v="Aug"/>
    <x v="1"/>
    <x v="0"/>
    <x v="0"/>
    <x v="0"/>
    <x v="0"/>
    <x v="0"/>
    <x v="355"/>
    <n v="524.80999999999995"/>
  </r>
  <r>
    <s v="AD01-9362"/>
    <x v="2"/>
    <s v="Aug"/>
    <x v="1"/>
    <x v="0"/>
    <x v="0"/>
    <x v="0"/>
    <x v="0"/>
    <x v="0"/>
    <x v="350"/>
    <n v="516.23"/>
  </r>
  <r>
    <s v="AD01-9365"/>
    <x v="2"/>
    <s v="Aug"/>
    <x v="1"/>
    <x v="0"/>
    <x v="0"/>
    <x v="0"/>
    <x v="0"/>
    <x v="0"/>
    <x v="261"/>
    <n v="507.65"/>
  </r>
  <r>
    <s v="AD01-9364"/>
    <x v="2"/>
    <s v="Aug"/>
    <x v="1"/>
    <x v="0"/>
    <x v="0"/>
    <x v="0"/>
    <x v="0"/>
    <x v="0"/>
    <x v="515"/>
    <n v="1136.8499999999999"/>
  </r>
  <r>
    <s v="AD01-9362"/>
    <x v="2"/>
    <s v="Aug"/>
    <x v="1"/>
    <x v="0"/>
    <x v="0"/>
    <x v="0"/>
    <x v="0"/>
    <x v="0"/>
    <x v="336"/>
    <n v="1184.04"/>
  </r>
  <r>
    <s v="AD01-9361"/>
    <x v="2"/>
    <s v="Aug"/>
    <x v="1"/>
    <x v="0"/>
    <x v="0"/>
    <x v="0"/>
    <x v="0"/>
    <x v="1"/>
    <x v="289"/>
    <n v="521.95000000000005"/>
  </r>
  <r>
    <s v="AD01-9362"/>
    <x v="2"/>
    <s v="Aug"/>
    <x v="1"/>
    <x v="0"/>
    <x v="0"/>
    <x v="0"/>
    <x v="0"/>
    <x v="1"/>
    <x v="284"/>
    <n v="513.37"/>
  </r>
  <r>
    <s v="AD01-9362"/>
    <x v="2"/>
    <s v="Aug"/>
    <x v="1"/>
    <x v="0"/>
    <x v="0"/>
    <x v="0"/>
    <x v="0"/>
    <x v="1"/>
    <x v="248"/>
    <n v="504.78999999999996"/>
  </r>
  <r>
    <s v="AD01-9362"/>
    <x v="2"/>
    <s v="Aug"/>
    <x v="1"/>
    <x v="0"/>
    <x v="0"/>
    <x v="0"/>
    <x v="0"/>
    <x v="0"/>
    <x v="403"/>
    <n v="255.97"/>
  </r>
  <r>
    <s v="AD01-9361"/>
    <x v="2"/>
    <s v="Aug"/>
    <x v="1"/>
    <x v="0"/>
    <x v="0"/>
    <x v="0"/>
    <x v="0"/>
    <x v="0"/>
    <x v="144"/>
    <n v="324.61"/>
  </r>
  <r>
    <s v="AD01-9362"/>
    <x v="2"/>
    <s v="Dec"/>
    <x v="1"/>
    <x v="0"/>
    <x v="0"/>
    <x v="0"/>
    <x v="0"/>
    <x v="1"/>
    <x v="105"/>
    <n v="431.86"/>
  </r>
  <r>
    <s v="AD01-9361"/>
    <x v="2"/>
    <s v="Dec"/>
    <x v="1"/>
    <x v="0"/>
    <x v="0"/>
    <x v="0"/>
    <x v="0"/>
    <x v="1"/>
    <x v="89"/>
    <n v="423.28"/>
  </r>
  <r>
    <s v="AD01-9364"/>
    <x v="2"/>
    <s v="Dec"/>
    <x v="1"/>
    <x v="0"/>
    <x v="0"/>
    <x v="0"/>
    <x v="0"/>
    <x v="1"/>
    <x v="27"/>
    <n v="414.7"/>
  </r>
  <r>
    <s v="AD01-9362"/>
    <x v="2"/>
    <s v="Dec"/>
    <x v="1"/>
    <x v="0"/>
    <x v="0"/>
    <x v="0"/>
    <x v="0"/>
    <x v="0"/>
    <x v="167"/>
    <n v="328.9"/>
  </r>
  <r>
    <s v="AD01-9364"/>
    <x v="2"/>
    <s v="Dec"/>
    <x v="1"/>
    <x v="0"/>
    <x v="0"/>
    <x v="0"/>
    <x v="0"/>
    <x v="0"/>
    <x v="319"/>
    <n v="225.94"/>
  </r>
  <r>
    <s v="AD01-9361"/>
    <x v="2"/>
    <s v="Dec"/>
    <x v="1"/>
    <x v="0"/>
    <x v="0"/>
    <x v="0"/>
    <x v="0"/>
    <x v="0"/>
    <x v="168"/>
    <n v="294.58"/>
  </r>
  <r>
    <s v="AD01-9361"/>
    <x v="2"/>
    <s v="Dec"/>
    <x v="1"/>
    <x v="0"/>
    <x v="0"/>
    <x v="0"/>
    <x v="0"/>
    <x v="0"/>
    <x v="236"/>
    <n v="434.72"/>
  </r>
  <r>
    <s v="AD01-9362"/>
    <x v="2"/>
    <s v="Dec"/>
    <x v="1"/>
    <x v="0"/>
    <x v="0"/>
    <x v="0"/>
    <x v="0"/>
    <x v="0"/>
    <x v="92"/>
    <n v="426.14"/>
  </r>
  <r>
    <s v="AD01-9364"/>
    <x v="2"/>
    <s v="Dec"/>
    <x v="1"/>
    <x v="0"/>
    <x v="0"/>
    <x v="0"/>
    <x v="0"/>
    <x v="0"/>
    <x v="76"/>
    <n v="417.56"/>
  </r>
  <r>
    <s v="AD01-9362"/>
    <x v="2"/>
    <s v="Dec"/>
    <x v="1"/>
    <x v="0"/>
    <x v="0"/>
    <x v="0"/>
    <x v="0"/>
    <x v="0"/>
    <x v="169"/>
    <n v="526.24"/>
  </r>
  <r>
    <s v="AD01-9361"/>
    <x v="2"/>
    <s v="Dec"/>
    <x v="1"/>
    <x v="0"/>
    <x v="0"/>
    <x v="0"/>
    <x v="0"/>
    <x v="0"/>
    <x v="320"/>
    <n v="526.24"/>
  </r>
  <r>
    <s v="AD01-9362"/>
    <x v="2"/>
    <s v="Dec"/>
    <x v="1"/>
    <x v="0"/>
    <x v="0"/>
    <x v="0"/>
    <x v="0"/>
    <x v="0"/>
    <x v="516"/>
    <n v="1378.52"/>
  </r>
  <r>
    <s v="AD01-9361"/>
    <x v="2"/>
    <s v="Dec"/>
    <x v="1"/>
    <x v="0"/>
    <x v="0"/>
    <x v="0"/>
    <x v="0"/>
    <x v="0"/>
    <x v="517"/>
    <n v="1455.74"/>
  </r>
  <r>
    <s v="AD01-9364"/>
    <x v="2"/>
    <s v="Dec"/>
    <x v="1"/>
    <x v="0"/>
    <x v="0"/>
    <x v="0"/>
    <x v="0"/>
    <x v="0"/>
    <x v="405"/>
    <n v="291.72000000000003"/>
  </r>
  <r>
    <s v="AD01-9364"/>
    <x v="2"/>
    <s v="Dec"/>
    <x v="1"/>
    <x v="0"/>
    <x v="0"/>
    <x v="0"/>
    <x v="0"/>
    <x v="0"/>
    <x v="179"/>
    <n v="330.33"/>
  </r>
  <r>
    <s v="AD01-9362"/>
    <x v="2"/>
    <s v="Dec"/>
    <x v="1"/>
    <x v="0"/>
    <x v="0"/>
    <x v="0"/>
    <x v="0"/>
    <x v="0"/>
    <x v="385"/>
    <n v="227.37"/>
  </r>
  <r>
    <s v="AD01-9362"/>
    <x v="2"/>
    <s v="Dec"/>
    <x v="1"/>
    <x v="0"/>
    <x v="0"/>
    <x v="0"/>
    <x v="0"/>
    <x v="0"/>
    <x v="228"/>
    <n v="296.01"/>
  </r>
  <r>
    <s v="AD01-9361"/>
    <x v="2"/>
    <s v="Dec"/>
    <x v="1"/>
    <x v="0"/>
    <x v="0"/>
    <x v="0"/>
    <x v="0"/>
    <x v="0"/>
    <x v="312"/>
    <n v="430.43"/>
  </r>
  <r>
    <s v="AD01-9364"/>
    <x v="2"/>
    <s v="Dec"/>
    <x v="1"/>
    <x v="0"/>
    <x v="0"/>
    <x v="0"/>
    <x v="0"/>
    <x v="0"/>
    <x v="85"/>
    <n v="421.85"/>
  </r>
  <r>
    <s v="AD01-9361"/>
    <x v="2"/>
    <s v="Dec"/>
    <x v="1"/>
    <x v="0"/>
    <x v="0"/>
    <x v="0"/>
    <x v="0"/>
    <x v="0"/>
    <x v="160"/>
    <n v="413.27"/>
  </r>
  <r>
    <s v="AD01-9364"/>
    <x v="2"/>
    <s v="Dec"/>
    <x v="1"/>
    <x v="0"/>
    <x v="0"/>
    <x v="0"/>
    <x v="0"/>
    <x v="0"/>
    <x v="518"/>
    <n v="1142.57"/>
  </r>
  <r>
    <s v="AD01-9362"/>
    <x v="2"/>
    <s v="Dec"/>
    <x v="1"/>
    <x v="0"/>
    <x v="0"/>
    <x v="0"/>
    <x v="0"/>
    <x v="0"/>
    <x v="463"/>
    <n v="1189.76"/>
  </r>
  <r>
    <s v="AD01-9364"/>
    <x v="2"/>
    <s v="Dec"/>
    <x v="1"/>
    <x v="0"/>
    <x v="0"/>
    <x v="0"/>
    <x v="0"/>
    <x v="1"/>
    <x v="103"/>
    <n v="427.57"/>
  </r>
  <r>
    <s v="AD01-9362"/>
    <x v="2"/>
    <s v="Dec"/>
    <x v="1"/>
    <x v="0"/>
    <x v="0"/>
    <x v="0"/>
    <x v="0"/>
    <x v="1"/>
    <x v="87"/>
    <n v="418.99"/>
  </r>
  <r>
    <s v="AD01-9361"/>
    <x v="2"/>
    <s v="Dec"/>
    <x v="1"/>
    <x v="0"/>
    <x v="0"/>
    <x v="0"/>
    <x v="0"/>
    <x v="0"/>
    <x v="188"/>
    <n v="333.19"/>
  </r>
  <r>
    <s v="AD01-9361"/>
    <x v="2"/>
    <s v="Dec"/>
    <x v="1"/>
    <x v="0"/>
    <x v="0"/>
    <x v="0"/>
    <x v="0"/>
    <x v="0"/>
    <x v="388"/>
    <n v="230.23000000000002"/>
  </r>
  <r>
    <s v="AD01-9362"/>
    <x v="2"/>
    <s v="Dec"/>
    <x v="1"/>
    <x v="0"/>
    <x v="0"/>
    <x v="0"/>
    <x v="0"/>
    <x v="0"/>
    <x v="215"/>
    <n v="290.28999999999996"/>
  </r>
  <r>
    <s v="AD01-9361"/>
    <x v="2"/>
    <s v="Feb"/>
    <x v="1"/>
    <x v="0"/>
    <x v="0"/>
    <x v="0"/>
    <x v="0"/>
    <x v="1"/>
    <x v="54"/>
    <n v="311.74"/>
  </r>
  <r>
    <s v="AD01-9362"/>
    <x v="2"/>
    <s v="Feb"/>
    <x v="1"/>
    <x v="0"/>
    <x v="0"/>
    <x v="0"/>
    <x v="0"/>
    <x v="1"/>
    <x v="29"/>
    <n v="303.15999999999997"/>
  </r>
  <r>
    <s v="AD01-9364"/>
    <x v="2"/>
    <s v="Feb"/>
    <x v="1"/>
    <x v="0"/>
    <x v="0"/>
    <x v="0"/>
    <x v="0"/>
    <x v="1"/>
    <x v="168"/>
    <n v="294.58"/>
  </r>
  <r>
    <s v="AD01-9361"/>
    <x v="2"/>
    <s v="Feb"/>
    <x v="1"/>
    <x v="0"/>
    <x v="0"/>
    <x v="0"/>
    <x v="0"/>
    <x v="0"/>
    <x v="29"/>
    <n v="303.15999999999997"/>
  </r>
  <r>
    <s v="AD01-9364"/>
    <x v="2"/>
    <s v="Feb"/>
    <x v="1"/>
    <x v="0"/>
    <x v="0"/>
    <x v="0"/>
    <x v="0"/>
    <x v="0"/>
    <x v="30"/>
    <n v="371.8"/>
  </r>
  <r>
    <s v="AD01-9361"/>
    <x v="2"/>
    <s v="Feb"/>
    <x v="1"/>
    <x v="0"/>
    <x v="0"/>
    <x v="0"/>
    <x v="0"/>
    <x v="0"/>
    <x v="32"/>
    <n v="306.02"/>
  </r>
  <r>
    <s v="AD01-9361"/>
    <x v="2"/>
    <s v="Feb"/>
    <x v="1"/>
    <x v="0"/>
    <x v="0"/>
    <x v="0"/>
    <x v="0"/>
    <x v="0"/>
    <x v="6"/>
    <n v="297.44"/>
  </r>
  <r>
    <s v="AD01-9362"/>
    <x v="2"/>
    <s v="Feb"/>
    <x v="1"/>
    <x v="0"/>
    <x v="0"/>
    <x v="0"/>
    <x v="0"/>
    <x v="0"/>
    <x v="32"/>
    <n v="526.24"/>
  </r>
  <r>
    <s v="AD01-9362"/>
    <x v="2"/>
    <s v="Feb"/>
    <x v="1"/>
    <x v="0"/>
    <x v="0"/>
    <x v="0"/>
    <x v="0"/>
    <x v="0"/>
    <x v="218"/>
    <n v="526.24"/>
  </r>
  <r>
    <s v="AD01-9361"/>
    <x v="2"/>
    <s v="Feb"/>
    <x v="1"/>
    <x v="0"/>
    <x v="0"/>
    <x v="0"/>
    <x v="0"/>
    <x v="0"/>
    <x v="519"/>
    <n v="1442.87"/>
  </r>
  <r>
    <s v="AD01-9362"/>
    <x v="2"/>
    <s v="Feb"/>
    <x v="1"/>
    <x v="0"/>
    <x v="0"/>
    <x v="0"/>
    <x v="0"/>
    <x v="0"/>
    <x v="205"/>
    <n v="368.94"/>
  </r>
  <r>
    <s v="AD01-9361"/>
    <x v="2"/>
    <s v="Feb"/>
    <x v="1"/>
    <x v="0"/>
    <x v="0"/>
    <x v="0"/>
    <x v="0"/>
    <x v="0"/>
    <x v="42"/>
    <n v="304.59000000000003"/>
  </r>
  <r>
    <s v="AD01-9363"/>
    <x v="2"/>
    <s v="Feb"/>
    <x v="1"/>
    <x v="0"/>
    <x v="0"/>
    <x v="0"/>
    <x v="0"/>
    <x v="0"/>
    <x v="227"/>
    <n v="373.23"/>
  </r>
  <r>
    <s v="AD01-9362"/>
    <x v="2"/>
    <s v="Feb"/>
    <x v="1"/>
    <x v="0"/>
    <x v="0"/>
    <x v="0"/>
    <x v="0"/>
    <x v="0"/>
    <x v="45"/>
    <n v="310.31"/>
  </r>
  <r>
    <s v="AD01-9361"/>
    <x v="2"/>
    <s v="Feb"/>
    <x v="1"/>
    <x v="0"/>
    <x v="0"/>
    <x v="0"/>
    <x v="0"/>
    <x v="0"/>
    <x v="21"/>
    <n v="301.73"/>
  </r>
  <r>
    <s v="AD01-9361"/>
    <x v="2"/>
    <s v="Feb"/>
    <x v="1"/>
    <x v="0"/>
    <x v="0"/>
    <x v="0"/>
    <x v="0"/>
    <x v="0"/>
    <x v="184"/>
    <n v="293.14999999999998"/>
  </r>
  <r>
    <s v="AD01-9361"/>
    <x v="2"/>
    <s v="Feb"/>
    <x v="1"/>
    <x v="0"/>
    <x v="0"/>
    <x v="0"/>
    <x v="0"/>
    <x v="0"/>
    <x v="266"/>
    <n v="1129.7"/>
  </r>
  <r>
    <s v="AD01-9362"/>
    <x v="2"/>
    <s v="Feb"/>
    <x v="1"/>
    <x v="0"/>
    <x v="0"/>
    <x v="0"/>
    <x v="0"/>
    <x v="0"/>
    <x v="356"/>
    <n v="1176.8899999999999"/>
  </r>
  <r>
    <s v="AD01-9361"/>
    <x v="2"/>
    <s v="Feb"/>
    <x v="1"/>
    <x v="0"/>
    <x v="0"/>
    <x v="0"/>
    <x v="0"/>
    <x v="1"/>
    <x v="50"/>
    <n v="307.45"/>
  </r>
  <r>
    <s v="AD01-9364"/>
    <x v="2"/>
    <s v="Feb"/>
    <x v="1"/>
    <x v="0"/>
    <x v="0"/>
    <x v="0"/>
    <x v="0"/>
    <x v="1"/>
    <x v="232"/>
    <n v="298.87"/>
  </r>
  <r>
    <s v="AD01-9361"/>
    <x v="2"/>
    <s v="Feb"/>
    <x v="1"/>
    <x v="0"/>
    <x v="0"/>
    <x v="0"/>
    <x v="0"/>
    <x v="1"/>
    <x v="215"/>
    <n v="290.28999999999996"/>
  </r>
  <r>
    <s v="AD01-9364"/>
    <x v="2"/>
    <s v="Feb"/>
    <x v="1"/>
    <x v="0"/>
    <x v="0"/>
    <x v="0"/>
    <x v="0"/>
    <x v="0"/>
    <x v="214"/>
    <n v="367.51"/>
  </r>
  <r>
    <s v="AD01-9362"/>
    <x v="2"/>
    <s v="Jan"/>
    <x v="1"/>
    <x v="0"/>
    <x v="0"/>
    <x v="0"/>
    <x v="0"/>
    <x v="1"/>
    <x v="167"/>
    <n v="328.9"/>
  </r>
  <r>
    <s v="AD01-9361"/>
    <x v="2"/>
    <s v="Jan"/>
    <x v="1"/>
    <x v="0"/>
    <x v="0"/>
    <x v="0"/>
    <x v="0"/>
    <x v="1"/>
    <x v="53"/>
    <n v="320.32"/>
  </r>
  <r>
    <s v="AD01-9365"/>
    <x v="2"/>
    <s v="Jan"/>
    <x v="1"/>
    <x v="0"/>
    <x v="0"/>
    <x v="0"/>
    <x v="0"/>
    <x v="0"/>
    <x v="54"/>
    <n v="311.74"/>
  </r>
  <r>
    <s v="AD01-9363"/>
    <x v="2"/>
    <s v="Jan"/>
    <x v="1"/>
    <x v="0"/>
    <x v="0"/>
    <x v="0"/>
    <x v="0"/>
    <x v="0"/>
    <x v="106"/>
    <n v="380.38"/>
  </r>
  <r>
    <s v="AD01-9362"/>
    <x v="2"/>
    <s v="Jan"/>
    <x v="1"/>
    <x v="0"/>
    <x v="0"/>
    <x v="0"/>
    <x v="0"/>
    <x v="0"/>
    <x v="169"/>
    <n v="331.76"/>
  </r>
  <r>
    <s v="AD01-9362"/>
    <x v="2"/>
    <s v="Jan"/>
    <x v="1"/>
    <x v="0"/>
    <x v="0"/>
    <x v="0"/>
    <x v="0"/>
    <x v="0"/>
    <x v="93"/>
    <n v="323.18"/>
  </r>
  <r>
    <s v="AD01-9362"/>
    <x v="2"/>
    <s v="Jan"/>
    <x v="1"/>
    <x v="0"/>
    <x v="0"/>
    <x v="0"/>
    <x v="0"/>
    <x v="0"/>
    <x v="77"/>
    <n v="314.60000000000002"/>
  </r>
  <r>
    <s v="AD01-9361"/>
    <x v="2"/>
    <s v="Jan"/>
    <x v="1"/>
    <x v="0"/>
    <x v="0"/>
    <x v="0"/>
    <x v="0"/>
    <x v="0"/>
    <x v="33"/>
    <n v="526.24"/>
  </r>
  <r>
    <s v="AD01-9361"/>
    <x v="2"/>
    <s v="Jan"/>
    <x v="1"/>
    <x v="0"/>
    <x v="0"/>
    <x v="0"/>
    <x v="0"/>
    <x v="0"/>
    <x v="520"/>
    <n v="1441.44"/>
  </r>
  <r>
    <s v="AD01-9362"/>
    <x v="2"/>
    <s v="Jan"/>
    <x v="1"/>
    <x v="0"/>
    <x v="0"/>
    <x v="0"/>
    <x v="0"/>
    <x v="0"/>
    <x v="521"/>
    <n v="1488.63"/>
  </r>
  <r>
    <s v="AD01-9362"/>
    <x v="2"/>
    <s v="Jan"/>
    <x v="1"/>
    <x v="0"/>
    <x v="0"/>
    <x v="0"/>
    <x v="0"/>
    <x v="0"/>
    <x v="65"/>
    <n v="313.17"/>
  </r>
  <r>
    <s v="AD01-9365"/>
    <x v="2"/>
    <s v="Jan"/>
    <x v="1"/>
    <x v="0"/>
    <x v="0"/>
    <x v="0"/>
    <x v="0"/>
    <x v="0"/>
    <x v="182"/>
    <n v="327.47000000000003"/>
  </r>
  <r>
    <s v="AD01-9361"/>
    <x v="2"/>
    <s v="Jan"/>
    <x v="1"/>
    <x v="0"/>
    <x v="0"/>
    <x v="0"/>
    <x v="0"/>
    <x v="0"/>
    <x v="100"/>
    <n v="318.89"/>
  </r>
  <r>
    <s v="AD01-9362"/>
    <x v="2"/>
    <s v="Jan"/>
    <x v="1"/>
    <x v="0"/>
    <x v="0"/>
    <x v="0"/>
    <x v="0"/>
    <x v="0"/>
    <x v="265"/>
    <n v="1128.27"/>
  </r>
  <r>
    <s v="AD01-9362"/>
    <x v="2"/>
    <s v="Jan"/>
    <x v="1"/>
    <x v="0"/>
    <x v="0"/>
    <x v="0"/>
    <x v="0"/>
    <x v="0"/>
    <x v="367"/>
    <n v="1175.46"/>
  </r>
  <r>
    <s v="AD01-9362"/>
    <x v="2"/>
    <s v="Jan"/>
    <x v="1"/>
    <x v="0"/>
    <x v="0"/>
    <x v="0"/>
    <x v="0"/>
    <x v="1"/>
    <x v="188"/>
    <n v="333.19"/>
  </r>
  <r>
    <s v="AD01-9362"/>
    <x v="2"/>
    <s v="Jan"/>
    <x v="1"/>
    <x v="0"/>
    <x v="0"/>
    <x v="0"/>
    <x v="0"/>
    <x v="1"/>
    <x v="144"/>
    <n v="324.61"/>
  </r>
  <r>
    <s v="AD01-9361"/>
    <x v="2"/>
    <s v="Jan"/>
    <x v="1"/>
    <x v="0"/>
    <x v="0"/>
    <x v="0"/>
    <x v="0"/>
    <x v="1"/>
    <x v="70"/>
    <n v="316.02999999999997"/>
  </r>
  <r>
    <s v="AD01-9362"/>
    <x v="2"/>
    <s v="Jan"/>
    <x v="1"/>
    <x v="0"/>
    <x v="0"/>
    <x v="0"/>
    <x v="0"/>
    <x v="0"/>
    <x v="50"/>
    <n v="307.45"/>
  </r>
  <r>
    <s v="AD01-9364"/>
    <x v="2"/>
    <s v="Jan"/>
    <x v="1"/>
    <x v="0"/>
    <x v="0"/>
    <x v="0"/>
    <x v="0"/>
    <x v="0"/>
    <x v="51"/>
    <n v="376.09000000000003"/>
  </r>
  <r>
    <s v="AD01-9361"/>
    <x v="2"/>
    <s v="Jul"/>
    <x v="1"/>
    <x v="0"/>
    <x v="0"/>
    <x v="0"/>
    <x v="0"/>
    <x v="1"/>
    <x v="290"/>
    <n v="191.62"/>
  </r>
  <r>
    <s v="AD01-9361"/>
    <x v="2"/>
    <s v="Jul"/>
    <x v="1"/>
    <x v="0"/>
    <x v="0"/>
    <x v="0"/>
    <x v="0"/>
    <x v="1"/>
    <x v="233"/>
    <n v="183.04"/>
  </r>
  <r>
    <s v="AD01-9362"/>
    <x v="2"/>
    <s v="Jul"/>
    <x v="1"/>
    <x v="0"/>
    <x v="0"/>
    <x v="0"/>
    <x v="0"/>
    <x v="0"/>
    <x v="167"/>
    <n v="328.9"/>
  </r>
  <r>
    <s v="AD01-9362"/>
    <x v="2"/>
    <s v="Jul"/>
    <x v="1"/>
    <x v="0"/>
    <x v="0"/>
    <x v="0"/>
    <x v="0"/>
    <x v="0"/>
    <x v="291"/>
    <n v="194.48"/>
  </r>
  <r>
    <s v="AD01-9361"/>
    <x v="2"/>
    <s v="Jul"/>
    <x v="1"/>
    <x v="0"/>
    <x v="0"/>
    <x v="0"/>
    <x v="0"/>
    <x v="0"/>
    <x v="235"/>
    <n v="185.9"/>
  </r>
  <r>
    <s v="AD01-9364"/>
    <x v="2"/>
    <s v="Jul"/>
    <x v="1"/>
    <x v="0"/>
    <x v="0"/>
    <x v="0"/>
    <x v="0"/>
    <x v="0"/>
    <x v="90"/>
    <n v="529.1"/>
  </r>
  <r>
    <s v="AD01-9362"/>
    <x v="2"/>
    <s v="Jul"/>
    <x v="1"/>
    <x v="0"/>
    <x v="0"/>
    <x v="0"/>
    <x v="0"/>
    <x v="0"/>
    <x v="219"/>
    <n v="526.24"/>
  </r>
  <r>
    <s v="AD01-9362"/>
    <x v="2"/>
    <s v="Jul"/>
    <x v="1"/>
    <x v="0"/>
    <x v="0"/>
    <x v="0"/>
    <x v="0"/>
    <x v="0"/>
    <x v="169"/>
    <n v="526.24"/>
  </r>
  <r>
    <s v="AD01-9364"/>
    <x v="2"/>
    <s v="Jul"/>
    <x v="1"/>
    <x v="0"/>
    <x v="0"/>
    <x v="0"/>
    <x v="0"/>
    <x v="0"/>
    <x v="522"/>
    <n v="1448.59"/>
  </r>
  <r>
    <s v="AD01-9363"/>
    <x v="2"/>
    <s v="Jul"/>
    <x v="1"/>
    <x v="0"/>
    <x v="0"/>
    <x v="0"/>
    <x v="0"/>
    <x v="0"/>
    <x v="193"/>
    <n v="334.62"/>
  </r>
  <r>
    <s v="AD01-9364"/>
    <x v="2"/>
    <s v="Jul"/>
    <x v="1"/>
    <x v="0"/>
    <x v="0"/>
    <x v="0"/>
    <x v="0"/>
    <x v="0"/>
    <x v="376"/>
    <n v="261.69"/>
  </r>
  <r>
    <s v="AD01-9362"/>
    <x v="2"/>
    <s v="Jul"/>
    <x v="1"/>
    <x v="0"/>
    <x v="0"/>
    <x v="0"/>
    <x v="0"/>
    <x v="0"/>
    <x v="179"/>
    <n v="330.33"/>
  </r>
  <r>
    <s v="AD01-9364"/>
    <x v="2"/>
    <s v="Jul"/>
    <x v="1"/>
    <x v="0"/>
    <x v="0"/>
    <x v="0"/>
    <x v="0"/>
    <x v="0"/>
    <x v="325"/>
    <n v="190.19"/>
  </r>
  <r>
    <s v="AD01-9362"/>
    <x v="2"/>
    <s v="Jul"/>
    <x v="1"/>
    <x v="0"/>
    <x v="0"/>
    <x v="0"/>
    <x v="0"/>
    <x v="0"/>
    <x v="366"/>
    <n v="181.61"/>
  </r>
  <r>
    <s v="AD01-9362"/>
    <x v="2"/>
    <s v="Jul"/>
    <x v="1"/>
    <x v="0"/>
    <x v="0"/>
    <x v="0"/>
    <x v="0"/>
    <x v="0"/>
    <x v="523"/>
    <n v="1135.42"/>
  </r>
  <r>
    <s v="AD01-9362"/>
    <x v="2"/>
    <s v="Jul"/>
    <x v="1"/>
    <x v="0"/>
    <x v="0"/>
    <x v="0"/>
    <x v="0"/>
    <x v="1"/>
    <x v="295"/>
    <n v="195.91"/>
  </r>
  <r>
    <s v="AD01-9361"/>
    <x v="2"/>
    <s v="Jul"/>
    <x v="1"/>
    <x v="0"/>
    <x v="0"/>
    <x v="0"/>
    <x v="0"/>
    <x v="1"/>
    <x v="242"/>
    <n v="187.32999999999998"/>
  </r>
  <r>
    <s v="AD01-9361"/>
    <x v="2"/>
    <s v="Jul"/>
    <x v="1"/>
    <x v="0"/>
    <x v="0"/>
    <x v="0"/>
    <x v="0"/>
    <x v="1"/>
    <x v="302"/>
    <n v="530.53"/>
  </r>
  <r>
    <s v="AD01-9361"/>
    <x v="2"/>
    <s v="Jul"/>
    <x v="1"/>
    <x v="0"/>
    <x v="0"/>
    <x v="0"/>
    <x v="0"/>
    <x v="0"/>
    <x v="402"/>
    <n v="264.55"/>
  </r>
  <r>
    <s v="AD01-9362"/>
    <x v="2"/>
    <s v="Jul"/>
    <x v="1"/>
    <x v="0"/>
    <x v="0"/>
    <x v="0"/>
    <x v="0"/>
    <x v="0"/>
    <x v="188"/>
    <n v="333.19"/>
  </r>
  <r>
    <s v="AD01-9362"/>
    <x v="2"/>
    <s v="Jun"/>
    <x v="1"/>
    <x v="0"/>
    <x v="0"/>
    <x v="0"/>
    <x v="0"/>
    <x v="1"/>
    <x v="352"/>
    <n v="217.36"/>
  </r>
  <r>
    <s v="AD01-9362"/>
    <x v="2"/>
    <s v="Jun"/>
    <x v="1"/>
    <x v="0"/>
    <x v="0"/>
    <x v="0"/>
    <x v="0"/>
    <x v="1"/>
    <x v="271"/>
    <n v="208.78"/>
  </r>
  <r>
    <s v="AD01-9362"/>
    <x v="2"/>
    <s v="Jun"/>
    <x v="1"/>
    <x v="0"/>
    <x v="0"/>
    <x v="0"/>
    <x v="0"/>
    <x v="1"/>
    <x v="254"/>
    <n v="200.2"/>
  </r>
  <r>
    <s v="AD01-9365"/>
    <x v="2"/>
    <s v="Jun"/>
    <x v="1"/>
    <x v="0"/>
    <x v="0"/>
    <x v="0"/>
    <x v="0"/>
    <x v="0"/>
    <x v="31"/>
    <n v="268.84000000000003"/>
  </r>
  <r>
    <s v="AD01-9361"/>
    <x v="2"/>
    <s v="Jun"/>
    <x v="1"/>
    <x v="0"/>
    <x v="0"/>
    <x v="0"/>
    <x v="0"/>
    <x v="0"/>
    <x v="2"/>
    <n v="337.48"/>
  </r>
  <r>
    <s v="AD01-9362"/>
    <x v="2"/>
    <s v="Jun"/>
    <x v="1"/>
    <x v="0"/>
    <x v="0"/>
    <x v="0"/>
    <x v="0"/>
    <x v="0"/>
    <x v="361"/>
    <n v="220.22"/>
  </r>
  <r>
    <s v="AD01-9361"/>
    <x v="2"/>
    <s v="Jun"/>
    <x v="1"/>
    <x v="0"/>
    <x v="0"/>
    <x v="0"/>
    <x v="0"/>
    <x v="0"/>
    <x v="273"/>
    <n v="211.64"/>
  </r>
  <r>
    <s v="AD01-9364"/>
    <x v="2"/>
    <s v="Jun"/>
    <x v="1"/>
    <x v="0"/>
    <x v="0"/>
    <x v="0"/>
    <x v="0"/>
    <x v="0"/>
    <x v="257"/>
    <n v="203.06"/>
  </r>
  <r>
    <s v="AD01-9361"/>
    <x v="2"/>
    <s v="Jun"/>
    <x v="1"/>
    <x v="0"/>
    <x v="0"/>
    <x v="0"/>
    <x v="0"/>
    <x v="0"/>
    <x v="34"/>
    <n v="526.24"/>
  </r>
  <r>
    <s v="AD01-9363"/>
    <x v="2"/>
    <s v="Jun"/>
    <x v="1"/>
    <x v="0"/>
    <x v="0"/>
    <x v="0"/>
    <x v="0"/>
    <x v="0"/>
    <x v="4"/>
    <n v="526.24"/>
  </r>
  <r>
    <s v="AD01-9364"/>
    <x v="2"/>
    <s v="Jun"/>
    <x v="1"/>
    <x v="0"/>
    <x v="0"/>
    <x v="0"/>
    <x v="0"/>
    <x v="0"/>
    <x v="524"/>
    <n v="1447.1599999999999"/>
  </r>
  <r>
    <s v="AD01-9364"/>
    <x v="2"/>
    <s v="Jun"/>
    <x v="1"/>
    <x v="0"/>
    <x v="0"/>
    <x v="0"/>
    <x v="0"/>
    <x v="0"/>
    <x v="349"/>
    <n v="270.27"/>
  </r>
  <r>
    <s v="AD01-9362"/>
    <x v="2"/>
    <s v="Jun"/>
    <x v="1"/>
    <x v="0"/>
    <x v="0"/>
    <x v="0"/>
    <x v="0"/>
    <x v="0"/>
    <x v="16"/>
    <n v="338.90999999999997"/>
  </r>
  <r>
    <s v="AD01-9364"/>
    <x v="2"/>
    <s v="Jun"/>
    <x v="1"/>
    <x v="0"/>
    <x v="0"/>
    <x v="0"/>
    <x v="0"/>
    <x v="0"/>
    <x v="344"/>
    <n v="215.93"/>
  </r>
  <r>
    <s v="AD01-9361"/>
    <x v="2"/>
    <s v="Jun"/>
    <x v="1"/>
    <x v="0"/>
    <x v="0"/>
    <x v="0"/>
    <x v="0"/>
    <x v="0"/>
    <x v="340"/>
    <n v="207.35"/>
  </r>
  <r>
    <s v="AD01-9365"/>
    <x v="2"/>
    <s v="Jun"/>
    <x v="1"/>
    <x v="0"/>
    <x v="0"/>
    <x v="0"/>
    <x v="0"/>
    <x v="0"/>
    <x v="330"/>
    <n v="198.76999999999998"/>
  </r>
  <r>
    <s v="AD01-9362"/>
    <x v="2"/>
    <s v="Jun"/>
    <x v="1"/>
    <x v="0"/>
    <x v="0"/>
    <x v="0"/>
    <x v="0"/>
    <x v="0"/>
    <x v="525"/>
    <n v="1133.99"/>
  </r>
  <r>
    <s v="AD01-9362"/>
    <x v="2"/>
    <s v="Jun"/>
    <x v="1"/>
    <x v="0"/>
    <x v="0"/>
    <x v="0"/>
    <x v="0"/>
    <x v="0"/>
    <x v="370"/>
    <n v="1182.6100000000001"/>
  </r>
  <r>
    <s v="AD01-9365"/>
    <x v="2"/>
    <s v="Jun"/>
    <x v="1"/>
    <x v="0"/>
    <x v="0"/>
    <x v="0"/>
    <x v="0"/>
    <x v="1"/>
    <x v="345"/>
    <n v="213.07"/>
  </r>
  <r>
    <s v="AD01-9361"/>
    <x v="2"/>
    <s v="Jun"/>
    <x v="1"/>
    <x v="0"/>
    <x v="0"/>
    <x v="0"/>
    <x v="0"/>
    <x v="1"/>
    <x v="269"/>
    <n v="204.49"/>
  </r>
  <r>
    <s v="AD01-9361"/>
    <x v="2"/>
    <s v="Jun"/>
    <x v="1"/>
    <x v="0"/>
    <x v="0"/>
    <x v="0"/>
    <x v="0"/>
    <x v="0"/>
    <x v="71"/>
    <n v="273.13"/>
  </r>
  <r>
    <s v="AD01-9362"/>
    <x v="2"/>
    <s v="Jun"/>
    <x v="1"/>
    <x v="0"/>
    <x v="0"/>
    <x v="0"/>
    <x v="0"/>
    <x v="0"/>
    <x v="72"/>
    <n v="341.77"/>
  </r>
  <r>
    <s v="AD01-9362"/>
    <x v="2"/>
    <s v="Mar"/>
    <x v="1"/>
    <x v="0"/>
    <x v="0"/>
    <x v="0"/>
    <x v="0"/>
    <x v="1"/>
    <x v="129"/>
    <n v="286"/>
  </r>
  <r>
    <s v="AD01-9362"/>
    <x v="2"/>
    <s v="Mar"/>
    <x v="1"/>
    <x v="0"/>
    <x v="0"/>
    <x v="0"/>
    <x v="0"/>
    <x v="1"/>
    <x v="55"/>
    <n v="277.42"/>
  </r>
  <r>
    <s v="AD01-9361"/>
    <x v="2"/>
    <s v="Mar"/>
    <x v="1"/>
    <x v="0"/>
    <x v="0"/>
    <x v="0"/>
    <x v="0"/>
    <x v="1"/>
    <x v="31"/>
    <n v="268.84000000000003"/>
  </r>
  <r>
    <s v="AD01-9362"/>
    <x v="2"/>
    <s v="Mar"/>
    <x v="1"/>
    <x v="0"/>
    <x v="0"/>
    <x v="0"/>
    <x v="0"/>
    <x v="0"/>
    <x v="168"/>
    <n v="294.58"/>
  </r>
  <r>
    <s v="AD01-9361"/>
    <x v="2"/>
    <s v="Mar"/>
    <x v="1"/>
    <x v="0"/>
    <x v="0"/>
    <x v="0"/>
    <x v="0"/>
    <x v="0"/>
    <x v="88"/>
    <n v="363.22"/>
  </r>
  <r>
    <s v="AD01-9363"/>
    <x v="2"/>
    <s v="Mar"/>
    <x v="1"/>
    <x v="0"/>
    <x v="0"/>
    <x v="0"/>
    <x v="0"/>
    <x v="0"/>
    <x v="170"/>
    <n v="288.86"/>
  </r>
  <r>
    <s v="AD01-9362"/>
    <x v="2"/>
    <s v="Mar"/>
    <x v="1"/>
    <x v="0"/>
    <x v="0"/>
    <x v="0"/>
    <x v="0"/>
    <x v="0"/>
    <x v="131"/>
    <n v="280.27999999999997"/>
  </r>
  <r>
    <s v="AD01-9362"/>
    <x v="2"/>
    <s v="Mar"/>
    <x v="1"/>
    <x v="0"/>
    <x v="0"/>
    <x v="0"/>
    <x v="0"/>
    <x v="0"/>
    <x v="34"/>
    <n v="271.7"/>
  </r>
  <r>
    <s v="AD01-9361"/>
    <x v="2"/>
    <s v="Mar"/>
    <x v="1"/>
    <x v="0"/>
    <x v="0"/>
    <x v="0"/>
    <x v="0"/>
    <x v="0"/>
    <x v="6"/>
    <n v="526.24"/>
  </r>
  <r>
    <s v="AD01-9362"/>
    <x v="2"/>
    <s v="Mar"/>
    <x v="1"/>
    <x v="0"/>
    <x v="0"/>
    <x v="0"/>
    <x v="0"/>
    <x v="0"/>
    <x v="526"/>
    <n v="1444.3"/>
  </r>
  <r>
    <s v="AD01-9361"/>
    <x v="2"/>
    <s v="Mar"/>
    <x v="1"/>
    <x v="0"/>
    <x v="0"/>
    <x v="0"/>
    <x v="0"/>
    <x v="0"/>
    <x v="206"/>
    <n v="360.36"/>
  </r>
  <r>
    <s v="AD01-9362"/>
    <x v="2"/>
    <s v="Mar"/>
    <x v="1"/>
    <x v="0"/>
    <x v="0"/>
    <x v="0"/>
    <x v="0"/>
    <x v="0"/>
    <x v="228"/>
    <n v="296.01"/>
  </r>
  <r>
    <s v="AD01-9361"/>
    <x v="2"/>
    <s v="Mar"/>
    <x v="1"/>
    <x v="0"/>
    <x v="0"/>
    <x v="0"/>
    <x v="0"/>
    <x v="0"/>
    <x v="210"/>
    <n v="364.65"/>
  </r>
  <r>
    <s v="AD01-9361"/>
    <x v="2"/>
    <s v="Mar"/>
    <x v="1"/>
    <x v="0"/>
    <x v="0"/>
    <x v="0"/>
    <x v="0"/>
    <x v="0"/>
    <x v="141"/>
    <n v="284.57"/>
  </r>
  <r>
    <s v="AD01-9362"/>
    <x v="2"/>
    <s v="Mar"/>
    <x v="1"/>
    <x v="0"/>
    <x v="0"/>
    <x v="0"/>
    <x v="0"/>
    <x v="0"/>
    <x v="68"/>
    <n v="275.99"/>
  </r>
  <r>
    <s v="AD01-9362"/>
    <x v="2"/>
    <s v="Mar"/>
    <x v="1"/>
    <x v="0"/>
    <x v="0"/>
    <x v="0"/>
    <x v="0"/>
    <x v="0"/>
    <x v="47"/>
    <n v="267.40999999999997"/>
  </r>
  <r>
    <s v="AD01-9362"/>
    <x v="2"/>
    <s v="Mar"/>
    <x v="1"/>
    <x v="0"/>
    <x v="0"/>
    <x v="0"/>
    <x v="0"/>
    <x v="0"/>
    <x v="267"/>
    <n v="1131.1300000000001"/>
  </r>
  <r>
    <s v="AD01-9362"/>
    <x v="2"/>
    <s v="Mar"/>
    <x v="1"/>
    <x v="0"/>
    <x v="0"/>
    <x v="0"/>
    <x v="0"/>
    <x v="0"/>
    <x v="351"/>
    <n v="1178.32"/>
  </r>
  <r>
    <s v="AD01-9363"/>
    <x v="2"/>
    <s v="Mar"/>
    <x v="1"/>
    <x v="0"/>
    <x v="0"/>
    <x v="0"/>
    <x v="0"/>
    <x v="1"/>
    <x v="201"/>
    <n v="281.70999999999998"/>
  </r>
  <r>
    <s v="AD01-9364"/>
    <x v="2"/>
    <s v="Mar"/>
    <x v="1"/>
    <x v="0"/>
    <x v="0"/>
    <x v="0"/>
    <x v="0"/>
    <x v="1"/>
    <x v="71"/>
    <n v="273.13"/>
  </r>
  <r>
    <s v="AD01-9363"/>
    <x v="2"/>
    <s v="Mar"/>
    <x v="1"/>
    <x v="0"/>
    <x v="0"/>
    <x v="0"/>
    <x v="0"/>
    <x v="0"/>
    <x v="232"/>
    <n v="298.87"/>
  </r>
  <r>
    <s v="AD01-9363"/>
    <x v="2"/>
    <s v="Mar"/>
    <x v="1"/>
    <x v="0"/>
    <x v="0"/>
    <x v="0"/>
    <x v="0"/>
    <x v="0"/>
    <x v="102"/>
    <n v="358.93"/>
  </r>
  <r>
    <s v="AD01-9361"/>
    <x v="2"/>
    <s v="May"/>
    <x v="1"/>
    <x v="0"/>
    <x v="0"/>
    <x v="0"/>
    <x v="0"/>
    <x v="1"/>
    <x v="190"/>
    <n v="243.1"/>
  </r>
  <r>
    <s v="AD01-9364"/>
    <x v="2"/>
    <s v="May"/>
    <x v="1"/>
    <x v="0"/>
    <x v="0"/>
    <x v="0"/>
    <x v="0"/>
    <x v="1"/>
    <x v="57"/>
    <n v="234.51999999999998"/>
  </r>
  <r>
    <s v="AD01-9364"/>
    <x v="2"/>
    <s v="May"/>
    <x v="1"/>
    <x v="0"/>
    <x v="0"/>
    <x v="0"/>
    <x v="0"/>
    <x v="1"/>
    <x v="319"/>
    <n v="225.94"/>
  </r>
  <r>
    <s v="AD01-9363"/>
    <x v="2"/>
    <s v="May"/>
    <x v="1"/>
    <x v="0"/>
    <x v="0"/>
    <x v="0"/>
    <x v="0"/>
    <x v="0"/>
    <x v="55"/>
    <n v="277.42"/>
  </r>
  <r>
    <s v="AD01-9364"/>
    <x v="2"/>
    <s v="May"/>
    <x v="1"/>
    <x v="0"/>
    <x v="0"/>
    <x v="0"/>
    <x v="0"/>
    <x v="0"/>
    <x v="56"/>
    <n v="346.06"/>
  </r>
  <r>
    <s v="AD01-9364"/>
    <x v="2"/>
    <s v="May"/>
    <x v="1"/>
    <x v="0"/>
    <x v="0"/>
    <x v="0"/>
    <x v="0"/>
    <x v="0"/>
    <x v="58"/>
    <n v="237.38"/>
  </r>
  <r>
    <s v="AD01-9362"/>
    <x v="2"/>
    <s v="May"/>
    <x v="1"/>
    <x v="0"/>
    <x v="0"/>
    <x v="0"/>
    <x v="0"/>
    <x v="0"/>
    <x v="320"/>
    <n v="228.8"/>
  </r>
  <r>
    <s v="AD01-9361"/>
    <x v="2"/>
    <s v="May"/>
    <x v="1"/>
    <x v="0"/>
    <x v="0"/>
    <x v="0"/>
    <x v="0"/>
    <x v="0"/>
    <x v="131"/>
    <n v="526.24"/>
  </r>
  <r>
    <s v="AD01-9364"/>
    <x v="2"/>
    <s v="May"/>
    <x v="1"/>
    <x v="0"/>
    <x v="0"/>
    <x v="0"/>
    <x v="0"/>
    <x v="0"/>
    <x v="75"/>
    <n v="526.24"/>
  </r>
  <r>
    <s v="AD01-9364"/>
    <x v="2"/>
    <s v="May"/>
    <x v="1"/>
    <x v="0"/>
    <x v="0"/>
    <x v="0"/>
    <x v="0"/>
    <x v="0"/>
    <x v="527"/>
    <n v="1445.73"/>
  </r>
  <r>
    <s v="AD01-9364"/>
    <x v="2"/>
    <s v="May"/>
    <x v="1"/>
    <x v="0"/>
    <x v="0"/>
    <x v="0"/>
    <x v="0"/>
    <x v="0"/>
    <x v="192"/>
    <n v="343.2"/>
  </r>
  <r>
    <s v="AD01-9362"/>
    <x v="2"/>
    <s v="May"/>
    <x v="1"/>
    <x v="0"/>
    <x v="0"/>
    <x v="0"/>
    <x v="0"/>
    <x v="0"/>
    <x v="66"/>
    <n v="278.85000000000002"/>
  </r>
  <r>
    <s v="AD01-9362"/>
    <x v="2"/>
    <s v="May"/>
    <x v="1"/>
    <x v="0"/>
    <x v="0"/>
    <x v="0"/>
    <x v="0"/>
    <x v="0"/>
    <x v="158"/>
    <n v="347.49"/>
  </r>
  <r>
    <s v="AD01-9364"/>
    <x v="2"/>
    <s v="May"/>
    <x v="1"/>
    <x v="0"/>
    <x v="0"/>
    <x v="0"/>
    <x v="0"/>
    <x v="0"/>
    <x v="200"/>
    <n v="241.67000000000002"/>
  </r>
  <r>
    <s v="AD01-9361"/>
    <x v="2"/>
    <s v="May"/>
    <x v="1"/>
    <x v="0"/>
    <x v="0"/>
    <x v="0"/>
    <x v="0"/>
    <x v="0"/>
    <x v="324"/>
    <n v="233.09"/>
  </r>
  <r>
    <s v="AD01-9363"/>
    <x v="2"/>
    <s v="May"/>
    <x v="1"/>
    <x v="0"/>
    <x v="0"/>
    <x v="0"/>
    <x v="0"/>
    <x v="0"/>
    <x v="365"/>
    <n v="224.51"/>
  </r>
  <r>
    <s v="AD01-9362"/>
    <x v="2"/>
    <s v="May"/>
    <x v="1"/>
    <x v="0"/>
    <x v="0"/>
    <x v="0"/>
    <x v="0"/>
    <x v="0"/>
    <x v="373"/>
    <n v="1181.18"/>
  </r>
  <r>
    <s v="AD01-9362"/>
    <x v="2"/>
    <s v="May"/>
    <x v="1"/>
    <x v="0"/>
    <x v="0"/>
    <x v="0"/>
    <x v="0"/>
    <x v="1"/>
    <x v="419"/>
    <n v="238.81"/>
  </r>
  <r>
    <s v="AD01-9362"/>
    <x v="2"/>
    <s v="May"/>
    <x v="1"/>
    <x v="0"/>
    <x v="0"/>
    <x v="0"/>
    <x v="0"/>
    <x v="1"/>
    <x v="388"/>
    <n v="230.23000000000002"/>
  </r>
  <r>
    <s v="AD01-9362"/>
    <x v="2"/>
    <s v="May"/>
    <x v="1"/>
    <x v="0"/>
    <x v="0"/>
    <x v="0"/>
    <x v="0"/>
    <x v="1"/>
    <x v="389"/>
    <n v="221.65"/>
  </r>
  <r>
    <s v="AD01-9364"/>
    <x v="2"/>
    <s v="May"/>
    <x v="1"/>
    <x v="0"/>
    <x v="0"/>
    <x v="0"/>
    <x v="0"/>
    <x v="0"/>
    <x v="201"/>
    <n v="281.70999999999998"/>
  </r>
  <r>
    <s v="AD01-9361"/>
    <x v="2"/>
    <s v="May"/>
    <x v="1"/>
    <x v="0"/>
    <x v="0"/>
    <x v="0"/>
    <x v="0"/>
    <x v="0"/>
    <x v="86"/>
    <n v="350.35"/>
  </r>
  <r>
    <s v="AD01-9362"/>
    <x v="2"/>
    <s v="Nov"/>
    <x v="1"/>
    <x v="0"/>
    <x v="0"/>
    <x v="0"/>
    <x v="0"/>
    <x v="1"/>
    <x v="125"/>
    <n v="457.6"/>
  </r>
  <r>
    <s v="AD01-9361"/>
    <x v="2"/>
    <s v="Nov"/>
    <x v="1"/>
    <x v="0"/>
    <x v="0"/>
    <x v="0"/>
    <x v="0"/>
    <x v="1"/>
    <x v="126"/>
    <n v="449.02"/>
  </r>
  <r>
    <s v="AD01-9364"/>
    <x v="2"/>
    <s v="Nov"/>
    <x v="1"/>
    <x v="0"/>
    <x v="0"/>
    <x v="0"/>
    <x v="0"/>
    <x v="1"/>
    <x v="127"/>
    <n v="440.44"/>
  </r>
  <r>
    <s v="AD01-9361"/>
    <x v="2"/>
    <s v="Nov"/>
    <x v="1"/>
    <x v="0"/>
    <x v="0"/>
    <x v="0"/>
    <x v="0"/>
    <x v="0"/>
    <x v="2"/>
    <n v="337.48"/>
  </r>
  <r>
    <s v="AD01-9362"/>
    <x v="2"/>
    <s v="Nov"/>
    <x v="1"/>
    <x v="0"/>
    <x v="0"/>
    <x v="0"/>
    <x v="0"/>
    <x v="0"/>
    <x v="57"/>
    <n v="234.51999999999998"/>
  </r>
  <r>
    <s v="AD01-9361"/>
    <x v="2"/>
    <s v="Nov"/>
    <x v="1"/>
    <x v="0"/>
    <x v="0"/>
    <x v="0"/>
    <x v="0"/>
    <x v="0"/>
    <x v="29"/>
    <n v="303.15999999999997"/>
  </r>
  <r>
    <s v="AD01-9362"/>
    <x v="2"/>
    <s v="Nov"/>
    <x v="1"/>
    <x v="0"/>
    <x v="0"/>
    <x v="0"/>
    <x v="0"/>
    <x v="0"/>
    <x v="274"/>
    <n v="451.88"/>
  </r>
  <r>
    <s v="AD01-9361"/>
    <x v="2"/>
    <s v="Nov"/>
    <x v="1"/>
    <x v="0"/>
    <x v="0"/>
    <x v="0"/>
    <x v="0"/>
    <x v="0"/>
    <x v="243"/>
    <n v="443.3"/>
  </r>
  <r>
    <s v="AD01-9362"/>
    <x v="2"/>
    <s v="Nov"/>
    <x v="1"/>
    <x v="0"/>
    <x v="0"/>
    <x v="0"/>
    <x v="0"/>
    <x v="0"/>
    <x v="4"/>
    <n v="526.24"/>
  </r>
  <r>
    <s v="AD01-9362"/>
    <x v="2"/>
    <s v="Nov"/>
    <x v="1"/>
    <x v="0"/>
    <x v="0"/>
    <x v="0"/>
    <x v="0"/>
    <x v="0"/>
    <x v="58"/>
    <n v="526.24"/>
  </r>
  <r>
    <s v="AD01-9361"/>
    <x v="2"/>
    <s v="Nov"/>
    <x v="1"/>
    <x v="0"/>
    <x v="0"/>
    <x v="0"/>
    <x v="0"/>
    <x v="0"/>
    <x v="6"/>
    <n v="526.24"/>
  </r>
  <r>
    <s v="AD01-9364"/>
    <x v="2"/>
    <s v="Nov"/>
    <x v="1"/>
    <x v="0"/>
    <x v="0"/>
    <x v="0"/>
    <x v="0"/>
    <x v="0"/>
    <x v="528"/>
    <n v="1377.09"/>
  </r>
  <r>
    <s v="AD01-9361"/>
    <x v="2"/>
    <s v="Nov"/>
    <x v="1"/>
    <x v="0"/>
    <x v="0"/>
    <x v="0"/>
    <x v="0"/>
    <x v="0"/>
    <x v="529"/>
    <n v="1454.31"/>
  </r>
  <r>
    <s v="AD01-9361"/>
    <x v="2"/>
    <s v="Nov"/>
    <x v="1"/>
    <x v="0"/>
    <x v="0"/>
    <x v="0"/>
    <x v="0"/>
    <x v="0"/>
    <x v="404"/>
    <n v="300.3"/>
  </r>
  <r>
    <s v="AD01-9361"/>
    <x v="2"/>
    <s v="Nov"/>
    <x v="1"/>
    <x v="0"/>
    <x v="0"/>
    <x v="0"/>
    <x v="0"/>
    <x v="0"/>
    <x v="16"/>
    <n v="338.90999999999997"/>
  </r>
  <r>
    <s v="AD01-9362"/>
    <x v="2"/>
    <s v="Nov"/>
    <x v="1"/>
    <x v="0"/>
    <x v="0"/>
    <x v="0"/>
    <x v="0"/>
    <x v="0"/>
    <x v="335"/>
    <n v="235.95"/>
  </r>
  <r>
    <s v="AD01-9364"/>
    <x v="2"/>
    <s v="Nov"/>
    <x v="1"/>
    <x v="0"/>
    <x v="0"/>
    <x v="0"/>
    <x v="0"/>
    <x v="0"/>
    <x v="42"/>
    <n v="304.59000000000003"/>
  </r>
  <r>
    <s v="AD01-9362"/>
    <x v="2"/>
    <s v="Nov"/>
    <x v="1"/>
    <x v="0"/>
    <x v="0"/>
    <x v="0"/>
    <x v="0"/>
    <x v="0"/>
    <x v="313"/>
    <n v="456.16999999999996"/>
  </r>
  <r>
    <s v="AD01-9362"/>
    <x v="2"/>
    <s v="Nov"/>
    <x v="1"/>
    <x v="0"/>
    <x v="0"/>
    <x v="0"/>
    <x v="0"/>
    <x v="0"/>
    <x v="314"/>
    <n v="447.59000000000003"/>
  </r>
  <r>
    <s v="AD01-9361"/>
    <x v="2"/>
    <s v="Nov"/>
    <x v="1"/>
    <x v="0"/>
    <x v="0"/>
    <x v="0"/>
    <x v="0"/>
    <x v="0"/>
    <x v="315"/>
    <n v="439.01"/>
  </r>
  <r>
    <s v="AD01-9361"/>
    <x v="2"/>
    <s v="Nov"/>
    <x v="1"/>
    <x v="0"/>
    <x v="0"/>
    <x v="0"/>
    <x v="0"/>
    <x v="0"/>
    <x v="19"/>
    <n v="336.05"/>
  </r>
  <r>
    <s v="AD01-9361"/>
    <x v="2"/>
    <s v="Nov"/>
    <x v="1"/>
    <x v="0"/>
    <x v="0"/>
    <x v="0"/>
    <x v="0"/>
    <x v="0"/>
    <x v="530"/>
    <n v="1141.1399999999999"/>
  </r>
  <r>
    <s v="AD01-9362"/>
    <x v="2"/>
    <s v="Nov"/>
    <x v="1"/>
    <x v="0"/>
    <x v="0"/>
    <x v="0"/>
    <x v="0"/>
    <x v="0"/>
    <x v="476"/>
    <n v="1188.33"/>
  </r>
  <r>
    <s v="AD01-9364"/>
    <x v="2"/>
    <s v="Nov"/>
    <x v="1"/>
    <x v="0"/>
    <x v="0"/>
    <x v="0"/>
    <x v="0"/>
    <x v="1"/>
    <x v="281"/>
    <n v="453.31"/>
  </r>
  <r>
    <s v="AD01-9361"/>
    <x v="2"/>
    <s v="Nov"/>
    <x v="1"/>
    <x v="0"/>
    <x v="0"/>
    <x v="0"/>
    <x v="0"/>
    <x v="1"/>
    <x v="270"/>
    <n v="444.73"/>
  </r>
  <r>
    <s v="AD01-9365"/>
    <x v="2"/>
    <s v="Nov"/>
    <x v="1"/>
    <x v="0"/>
    <x v="0"/>
    <x v="0"/>
    <x v="0"/>
    <x v="1"/>
    <x v="296"/>
    <n v="436.15"/>
  </r>
  <r>
    <s v="AD01-9361"/>
    <x v="2"/>
    <s v="Nov"/>
    <x v="1"/>
    <x v="0"/>
    <x v="0"/>
    <x v="0"/>
    <x v="0"/>
    <x v="0"/>
    <x v="72"/>
    <n v="341.77"/>
  </r>
  <r>
    <s v="AD01-9361"/>
    <x v="2"/>
    <s v="Nov"/>
    <x v="1"/>
    <x v="0"/>
    <x v="0"/>
    <x v="0"/>
    <x v="0"/>
    <x v="0"/>
    <x v="232"/>
    <n v="298.87"/>
  </r>
  <r>
    <s v="AD01-9364"/>
    <x v="2"/>
    <s v="Oct"/>
    <x v="1"/>
    <x v="0"/>
    <x v="0"/>
    <x v="0"/>
    <x v="0"/>
    <x v="1"/>
    <x v="165"/>
    <n v="474.76"/>
  </r>
  <r>
    <s v="AD01-9362"/>
    <x v="2"/>
    <s v="Oct"/>
    <x v="1"/>
    <x v="0"/>
    <x v="0"/>
    <x v="0"/>
    <x v="0"/>
    <x v="1"/>
    <x v="166"/>
    <n v="466.18"/>
  </r>
  <r>
    <s v="AD01-9361"/>
    <x v="2"/>
    <s v="Oct"/>
    <x v="1"/>
    <x v="0"/>
    <x v="0"/>
    <x v="0"/>
    <x v="0"/>
    <x v="0"/>
    <x v="56"/>
    <n v="346.06"/>
  </r>
  <r>
    <s v="AD01-9361"/>
    <x v="2"/>
    <s v="Oct"/>
    <x v="1"/>
    <x v="0"/>
    <x v="0"/>
    <x v="0"/>
    <x v="0"/>
    <x v="0"/>
    <x v="190"/>
    <n v="243.1"/>
  </r>
  <r>
    <s v="AD01-9361"/>
    <x v="2"/>
    <s v="Oct"/>
    <x v="1"/>
    <x v="0"/>
    <x v="0"/>
    <x v="0"/>
    <x v="0"/>
    <x v="0"/>
    <x v="54"/>
    <n v="311.74"/>
  </r>
  <r>
    <s v="AD01-9361"/>
    <x v="2"/>
    <s v="Oct"/>
    <x v="1"/>
    <x v="0"/>
    <x v="0"/>
    <x v="0"/>
    <x v="0"/>
    <x v="0"/>
    <x v="249"/>
    <n v="477.62"/>
  </r>
  <r>
    <s v="AD01-9363"/>
    <x v="2"/>
    <s v="Oct"/>
    <x v="1"/>
    <x v="0"/>
    <x v="0"/>
    <x v="0"/>
    <x v="0"/>
    <x v="0"/>
    <x v="234"/>
    <n v="469.03999999999996"/>
  </r>
  <r>
    <s v="AD01-9362"/>
    <x v="2"/>
    <s v="Oct"/>
    <x v="1"/>
    <x v="0"/>
    <x v="0"/>
    <x v="0"/>
    <x v="0"/>
    <x v="0"/>
    <x v="297"/>
    <n v="460.46000000000004"/>
  </r>
  <r>
    <s v="AD01-9362"/>
    <x v="2"/>
    <s v="Oct"/>
    <x v="1"/>
    <x v="0"/>
    <x v="0"/>
    <x v="0"/>
    <x v="0"/>
    <x v="0"/>
    <x v="75"/>
    <n v="526.24"/>
  </r>
  <r>
    <s v="AD01-9362"/>
    <x v="2"/>
    <s v="Oct"/>
    <x v="1"/>
    <x v="0"/>
    <x v="0"/>
    <x v="0"/>
    <x v="0"/>
    <x v="0"/>
    <x v="32"/>
    <n v="526.24"/>
  </r>
  <r>
    <s v="AD01-9361"/>
    <x v="2"/>
    <s v="Oct"/>
    <x v="1"/>
    <x v="0"/>
    <x v="0"/>
    <x v="0"/>
    <x v="0"/>
    <x v="0"/>
    <x v="531"/>
    <n v="1452.88"/>
  </r>
  <r>
    <s v="AD01-9362"/>
    <x v="2"/>
    <s v="Oct"/>
    <x v="1"/>
    <x v="0"/>
    <x v="0"/>
    <x v="0"/>
    <x v="0"/>
    <x v="0"/>
    <x v="60"/>
    <n v="308.88"/>
  </r>
  <r>
    <s v="AD01-9362"/>
    <x v="2"/>
    <s v="Oct"/>
    <x v="1"/>
    <x v="0"/>
    <x v="0"/>
    <x v="0"/>
    <x v="0"/>
    <x v="0"/>
    <x v="158"/>
    <n v="347.49"/>
  </r>
  <r>
    <s v="AD01-9361"/>
    <x v="2"/>
    <s v="Oct"/>
    <x v="1"/>
    <x v="0"/>
    <x v="0"/>
    <x v="0"/>
    <x v="0"/>
    <x v="0"/>
    <x v="369"/>
    <n v="244.53"/>
  </r>
  <r>
    <s v="AD01-9361"/>
    <x v="2"/>
    <s v="Oct"/>
    <x v="1"/>
    <x v="0"/>
    <x v="0"/>
    <x v="0"/>
    <x v="0"/>
    <x v="0"/>
    <x v="317"/>
    <n v="473.33"/>
  </r>
  <r>
    <s v="AD01-9361"/>
    <x v="2"/>
    <s v="Oct"/>
    <x v="1"/>
    <x v="0"/>
    <x v="0"/>
    <x v="0"/>
    <x v="0"/>
    <x v="0"/>
    <x v="318"/>
    <n v="464.75"/>
  </r>
  <r>
    <s v="AD01-9362"/>
    <x v="2"/>
    <s v="Oct"/>
    <x v="1"/>
    <x v="0"/>
    <x v="0"/>
    <x v="0"/>
    <x v="0"/>
    <x v="0"/>
    <x v="69"/>
    <n v="344.63"/>
  </r>
  <r>
    <s v="AD01-9363"/>
    <x v="2"/>
    <s v="Oct"/>
    <x v="1"/>
    <x v="0"/>
    <x v="0"/>
    <x v="0"/>
    <x v="0"/>
    <x v="0"/>
    <x v="532"/>
    <n v="1139.71"/>
  </r>
  <r>
    <s v="AD01-9362"/>
    <x v="2"/>
    <s v="Oct"/>
    <x v="1"/>
    <x v="0"/>
    <x v="0"/>
    <x v="0"/>
    <x v="0"/>
    <x v="0"/>
    <x v="466"/>
    <n v="1186.9000000000001"/>
  </r>
  <r>
    <s v="AD01-9364"/>
    <x v="2"/>
    <s v="Oct"/>
    <x v="1"/>
    <x v="0"/>
    <x v="0"/>
    <x v="0"/>
    <x v="0"/>
    <x v="1"/>
    <x v="253"/>
    <n v="479.05"/>
  </r>
  <r>
    <s v="AD01-9361"/>
    <x v="2"/>
    <s v="Oct"/>
    <x v="1"/>
    <x v="0"/>
    <x v="0"/>
    <x v="0"/>
    <x v="0"/>
    <x v="1"/>
    <x v="241"/>
    <n v="470.47"/>
  </r>
  <r>
    <s v="AD01-9363"/>
    <x v="2"/>
    <s v="Oct"/>
    <x v="1"/>
    <x v="0"/>
    <x v="0"/>
    <x v="0"/>
    <x v="0"/>
    <x v="1"/>
    <x v="301"/>
    <n v="461.89"/>
  </r>
  <r>
    <s v="AD01-9361"/>
    <x v="2"/>
    <s v="Oct"/>
    <x v="1"/>
    <x v="0"/>
    <x v="0"/>
    <x v="0"/>
    <x v="0"/>
    <x v="0"/>
    <x v="86"/>
    <n v="350.35"/>
  </r>
  <r>
    <s v="AD01-9362"/>
    <x v="2"/>
    <s v="Oct"/>
    <x v="1"/>
    <x v="0"/>
    <x v="0"/>
    <x v="0"/>
    <x v="0"/>
    <x v="0"/>
    <x v="419"/>
    <n v="238.81"/>
  </r>
  <r>
    <s v="AD01-9361"/>
    <x v="2"/>
    <s v="Oct"/>
    <x v="1"/>
    <x v="0"/>
    <x v="0"/>
    <x v="0"/>
    <x v="0"/>
    <x v="0"/>
    <x v="50"/>
    <n v="307.45"/>
  </r>
  <r>
    <s v="AD01-9361"/>
    <x v="2"/>
    <s v="Sep"/>
    <x v="1"/>
    <x v="0"/>
    <x v="0"/>
    <x v="0"/>
    <x v="0"/>
    <x v="1"/>
    <x v="0"/>
    <n v="500.5"/>
  </r>
  <r>
    <s v="AD01-9361"/>
    <x v="2"/>
    <s v="Sep"/>
    <x v="1"/>
    <x v="0"/>
    <x v="0"/>
    <x v="0"/>
    <x v="0"/>
    <x v="1"/>
    <x v="1"/>
    <n v="491.91999999999996"/>
  </r>
  <r>
    <s v="AD01-9362"/>
    <x v="2"/>
    <s v="Sep"/>
    <x v="1"/>
    <x v="0"/>
    <x v="0"/>
    <x v="0"/>
    <x v="0"/>
    <x v="1"/>
    <x v="164"/>
    <n v="483.34000000000003"/>
  </r>
  <r>
    <s v="AD01-9361"/>
    <x v="2"/>
    <s v="Sep"/>
    <x v="1"/>
    <x v="0"/>
    <x v="0"/>
    <x v="0"/>
    <x v="0"/>
    <x v="0"/>
    <x v="203"/>
    <n v="251.68"/>
  </r>
  <r>
    <s v="AD01-9362"/>
    <x v="2"/>
    <s v="Sep"/>
    <x v="1"/>
    <x v="0"/>
    <x v="0"/>
    <x v="0"/>
    <x v="0"/>
    <x v="0"/>
    <x v="244"/>
    <n v="503.36"/>
  </r>
  <r>
    <s v="AD01-9362"/>
    <x v="2"/>
    <s v="Sep"/>
    <x v="1"/>
    <x v="0"/>
    <x v="0"/>
    <x v="0"/>
    <x v="0"/>
    <x v="0"/>
    <x v="255"/>
    <n v="494.78"/>
  </r>
  <r>
    <s v="AD01-9361"/>
    <x v="2"/>
    <s v="Sep"/>
    <x v="1"/>
    <x v="0"/>
    <x v="0"/>
    <x v="0"/>
    <x v="0"/>
    <x v="0"/>
    <x v="256"/>
    <n v="486.2"/>
  </r>
  <r>
    <s v="AD01-9361"/>
    <x v="2"/>
    <s v="Sep"/>
    <x v="1"/>
    <x v="0"/>
    <x v="0"/>
    <x v="0"/>
    <x v="0"/>
    <x v="0"/>
    <x v="191"/>
    <n v="526.24"/>
  </r>
  <r>
    <s v="AD01-9361"/>
    <x v="2"/>
    <s v="Sep"/>
    <x v="1"/>
    <x v="0"/>
    <x v="0"/>
    <x v="0"/>
    <x v="0"/>
    <x v="0"/>
    <x v="77"/>
    <n v="526.24"/>
  </r>
  <r>
    <s v="AD01-9362"/>
    <x v="2"/>
    <s v="Sep"/>
    <x v="1"/>
    <x v="0"/>
    <x v="0"/>
    <x v="0"/>
    <x v="0"/>
    <x v="0"/>
    <x v="533"/>
    <n v="1375.6599999999999"/>
  </r>
  <r>
    <s v="AD01-9362"/>
    <x v="2"/>
    <s v="Sep"/>
    <x v="1"/>
    <x v="0"/>
    <x v="0"/>
    <x v="0"/>
    <x v="0"/>
    <x v="0"/>
    <x v="534"/>
    <n v="1451.45"/>
  </r>
  <r>
    <s v="AD01-9362"/>
    <x v="2"/>
    <s v="Sep"/>
    <x v="1"/>
    <x v="0"/>
    <x v="0"/>
    <x v="0"/>
    <x v="0"/>
    <x v="0"/>
    <x v="59"/>
    <n v="317.45999999999998"/>
  </r>
  <r>
    <s v="AD01-9362"/>
    <x v="2"/>
    <s v="Sep"/>
    <x v="1"/>
    <x v="0"/>
    <x v="0"/>
    <x v="0"/>
    <x v="0"/>
    <x v="0"/>
    <x v="372"/>
    <n v="253.11"/>
  </r>
  <r>
    <s v="AD01-9362"/>
    <x v="2"/>
    <s v="Sep"/>
    <x v="1"/>
    <x v="0"/>
    <x v="0"/>
    <x v="0"/>
    <x v="0"/>
    <x v="0"/>
    <x v="65"/>
    <n v="313.17"/>
  </r>
  <r>
    <s v="AD01-9361"/>
    <x v="2"/>
    <s v="Sep"/>
    <x v="1"/>
    <x v="0"/>
    <x v="0"/>
    <x v="0"/>
    <x v="0"/>
    <x v="0"/>
    <x v="262"/>
    <n v="499.07"/>
  </r>
  <r>
    <s v="AD01-9362"/>
    <x v="2"/>
    <s v="Sep"/>
    <x v="1"/>
    <x v="0"/>
    <x v="0"/>
    <x v="0"/>
    <x v="0"/>
    <x v="0"/>
    <x v="263"/>
    <n v="490.49"/>
  </r>
  <r>
    <s v="AD01-9361"/>
    <x v="2"/>
    <s v="Sep"/>
    <x v="1"/>
    <x v="0"/>
    <x v="0"/>
    <x v="0"/>
    <x v="0"/>
    <x v="0"/>
    <x v="316"/>
    <n v="481.90999999999997"/>
  </r>
  <r>
    <s v="AD01-9362"/>
    <x v="2"/>
    <s v="Sep"/>
    <x v="1"/>
    <x v="0"/>
    <x v="0"/>
    <x v="0"/>
    <x v="0"/>
    <x v="0"/>
    <x v="535"/>
    <n v="1138.28"/>
  </r>
  <r>
    <s v="AD01-9364"/>
    <x v="2"/>
    <s v="Sep"/>
    <x v="1"/>
    <x v="0"/>
    <x v="0"/>
    <x v="0"/>
    <x v="0"/>
    <x v="0"/>
    <x v="472"/>
    <n v="1185.47"/>
  </r>
  <r>
    <s v="AD01-9361"/>
    <x v="2"/>
    <s v="Sep"/>
    <x v="1"/>
    <x v="0"/>
    <x v="0"/>
    <x v="0"/>
    <x v="0"/>
    <x v="1"/>
    <x v="280"/>
    <n v="496.21000000000004"/>
  </r>
  <r>
    <s v="AD01-9361"/>
    <x v="2"/>
    <s v="Sep"/>
    <x v="1"/>
    <x v="0"/>
    <x v="0"/>
    <x v="0"/>
    <x v="0"/>
    <x v="1"/>
    <x v="268"/>
    <n v="487.63"/>
  </r>
  <r>
    <s v="AD01-9361"/>
    <x v="2"/>
    <s v="Sep"/>
    <x v="1"/>
    <x v="0"/>
    <x v="0"/>
    <x v="0"/>
    <x v="0"/>
    <x v="0"/>
    <x v="390"/>
    <n v="247.39"/>
  </r>
  <r>
    <s v="AD01-9361"/>
    <x v="2"/>
    <s v="Sep"/>
    <x v="1"/>
    <x v="0"/>
    <x v="0"/>
    <x v="0"/>
    <x v="0"/>
    <x v="0"/>
    <x v="70"/>
    <n v="316.02999999999997"/>
  </r>
  <r>
    <s v="AD01-9361"/>
    <x v="2"/>
    <s v="Apr"/>
    <x v="0"/>
    <x v="1"/>
    <x v="1"/>
    <x v="1"/>
    <x v="0"/>
    <x v="2"/>
    <x v="32"/>
    <n v="306.02"/>
  </r>
  <r>
    <s v="AD01-9364"/>
    <x v="2"/>
    <s v="Apr"/>
    <x v="0"/>
    <x v="1"/>
    <x v="1"/>
    <x v="1"/>
    <x v="0"/>
    <x v="2"/>
    <x v="6"/>
    <n v="297.44"/>
  </r>
  <r>
    <s v="AD01-9362"/>
    <x v="2"/>
    <s v="Apr"/>
    <x v="0"/>
    <x v="1"/>
    <x v="1"/>
    <x v="1"/>
    <x v="0"/>
    <x v="2"/>
    <x v="170"/>
    <n v="288.86"/>
  </r>
  <r>
    <s v="AD01-9365"/>
    <x v="2"/>
    <s v="Apr"/>
    <x v="0"/>
    <x v="1"/>
    <x v="1"/>
    <x v="1"/>
    <x v="0"/>
    <x v="2"/>
    <x v="21"/>
    <n v="301.73"/>
  </r>
  <r>
    <s v="AD01-9361"/>
    <x v="2"/>
    <s v="Apr"/>
    <x v="0"/>
    <x v="1"/>
    <x v="1"/>
    <x v="1"/>
    <x v="0"/>
    <x v="2"/>
    <x v="184"/>
    <n v="293.14999999999998"/>
  </r>
  <r>
    <s v="AD01-9362"/>
    <x v="2"/>
    <s v="Feb"/>
    <x v="0"/>
    <x v="1"/>
    <x v="1"/>
    <x v="1"/>
    <x v="0"/>
    <x v="2"/>
    <x v="75"/>
    <n v="348.92"/>
  </r>
  <r>
    <s v="AD01-9361"/>
    <x v="2"/>
    <s v="Feb"/>
    <x v="0"/>
    <x v="1"/>
    <x v="1"/>
    <x v="1"/>
    <x v="0"/>
    <x v="2"/>
    <x v="4"/>
    <n v="340.34000000000003"/>
  </r>
  <r>
    <s v="AD01-9361"/>
    <x v="2"/>
    <s v="Feb"/>
    <x v="0"/>
    <x v="1"/>
    <x v="1"/>
    <x v="1"/>
    <x v="0"/>
    <x v="2"/>
    <x v="84"/>
    <n v="353.21"/>
  </r>
  <r>
    <s v="AD01-9362"/>
    <x v="2"/>
    <s v="Feb"/>
    <x v="0"/>
    <x v="1"/>
    <x v="1"/>
    <x v="1"/>
    <x v="0"/>
    <x v="2"/>
    <x v="69"/>
    <n v="344.63"/>
  </r>
  <r>
    <s v="AD01-9364"/>
    <x v="2"/>
    <s v="Feb"/>
    <x v="0"/>
    <x v="1"/>
    <x v="1"/>
    <x v="1"/>
    <x v="0"/>
    <x v="2"/>
    <x v="19"/>
    <n v="336.05"/>
  </r>
  <r>
    <s v="AD01-9362"/>
    <x v="2"/>
    <s v="Jan"/>
    <x v="0"/>
    <x v="1"/>
    <x v="1"/>
    <x v="1"/>
    <x v="0"/>
    <x v="0"/>
    <x v="33"/>
    <n v="374.65999999999997"/>
  </r>
  <r>
    <s v="AD01-9362"/>
    <x v="2"/>
    <s v="Jan"/>
    <x v="0"/>
    <x v="1"/>
    <x v="1"/>
    <x v="1"/>
    <x v="0"/>
    <x v="2"/>
    <x v="218"/>
    <n v="366.08"/>
  </r>
  <r>
    <s v="AD01-9362"/>
    <x v="2"/>
    <s v="Jan"/>
    <x v="0"/>
    <x v="1"/>
    <x v="1"/>
    <x v="1"/>
    <x v="0"/>
    <x v="2"/>
    <x v="91"/>
    <n v="357.5"/>
  </r>
  <r>
    <s v="AD01-9362"/>
    <x v="2"/>
    <s v="Jan"/>
    <x v="0"/>
    <x v="1"/>
    <x v="1"/>
    <x v="1"/>
    <x v="0"/>
    <x v="2"/>
    <x v="46"/>
    <n v="370.37"/>
  </r>
  <r>
    <s v="AD01-9364"/>
    <x v="2"/>
    <s v="Jan"/>
    <x v="0"/>
    <x v="1"/>
    <x v="1"/>
    <x v="1"/>
    <x v="0"/>
    <x v="2"/>
    <x v="99"/>
    <n v="361.78999999999996"/>
  </r>
  <r>
    <s v="AD01-9362"/>
    <x v="2"/>
    <s v="Jun"/>
    <x v="0"/>
    <x v="1"/>
    <x v="1"/>
    <x v="1"/>
    <x v="0"/>
    <x v="2"/>
    <x v="219"/>
    <n v="263.12"/>
  </r>
  <r>
    <s v="AD01-9363"/>
    <x v="2"/>
    <s v="Jun"/>
    <x v="0"/>
    <x v="1"/>
    <x v="1"/>
    <x v="1"/>
    <x v="0"/>
    <x v="2"/>
    <x v="204"/>
    <n v="254.54"/>
  </r>
  <r>
    <s v="AD01-9364"/>
    <x v="2"/>
    <s v="Jun"/>
    <x v="0"/>
    <x v="1"/>
    <x v="1"/>
    <x v="1"/>
    <x v="0"/>
    <x v="2"/>
    <x v="191"/>
    <n v="245.95999999999998"/>
  </r>
  <r>
    <s v="AD01-9361"/>
    <x v="2"/>
    <s v="Jun"/>
    <x v="0"/>
    <x v="1"/>
    <x v="1"/>
    <x v="1"/>
    <x v="0"/>
    <x v="2"/>
    <x v="231"/>
    <n v="258.83"/>
  </r>
  <r>
    <s v="AD01-9363"/>
    <x v="2"/>
    <s v="Jun"/>
    <x v="0"/>
    <x v="1"/>
    <x v="1"/>
    <x v="1"/>
    <x v="0"/>
    <x v="2"/>
    <x v="213"/>
    <n v="250.25"/>
  </r>
  <r>
    <s v="AD01-9362"/>
    <x v="2"/>
    <s v="Jun"/>
    <x v="0"/>
    <x v="1"/>
    <x v="1"/>
    <x v="1"/>
    <x v="0"/>
    <x v="2"/>
    <x v="200"/>
    <n v="241.67000000000002"/>
  </r>
  <r>
    <s v="AD01-9361"/>
    <x v="2"/>
    <s v="Mar"/>
    <x v="0"/>
    <x v="1"/>
    <x v="1"/>
    <x v="1"/>
    <x v="0"/>
    <x v="2"/>
    <x v="169"/>
    <n v="331.76"/>
  </r>
  <r>
    <s v="AD01-9362"/>
    <x v="2"/>
    <s v="Mar"/>
    <x v="0"/>
    <x v="1"/>
    <x v="1"/>
    <x v="1"/>
    <x v="0"/>
    <x v="2"/>
    <x v="93"/>
    <n v="323.18"/>
  </r>
  <r>
    <s v="AD01-9362"/>
    <x v="2"/>
    <s v="Mar"/>
    <x v="0"/>
    <x v="1"/>
    <x v="1"/>
    <x v="1"/>
    <x v="0"/>
    <x v="2"/>
    <x v="77"/>
    <n v="314.60000000000002"/>
  </r>
  <r>
    <s v="AD01-9364"/>
    <x v="2"/>
    <s v="Mar"/>
    <x v="0"/>
    <x v="1"/>
    <x v="1"/>
    <x v="1"/>
    <x v="0"/>
    <x v="2"/>
    <x v="182"/>
    <n v="327.47000000000003"/>
  </r>
  <r>
    <s v="AD01-9361"/>
    <x v="2"/>
    <s v="Mar"/>
    <x v="0"/>
    <x v="1"/>
    <x v="1"/>
    <x v="1"/>
    <x v="0"/>
    <x v="2"/>
    <x v="100"/>
    <n v="318.89"/>
  </r>
  <r>
    <s v="AD01-9361"/>
    <x v="2"/>
    <s v="Mar"/>
    <x v="0"/>
    <x v="1"/>
    <x v="1"/>
    <x v="1"/>
    <x v="0"/>
    <x v="2"/>
    <x v="45"/>
    <n v="310.31"/>
  </r>
  <r>
    <s v="AD01-9362"/>
    <x v="2"/>
    <s v="May"/>
    <x v="0"/>
    <x v="1"/>
    <x v="1"/>
    <x v="1"/>
    <x v="0"/>
    <x v="2"/>
    <x v="131"/>
    <n v="280.27999999999997"/>
  </r>
  <r>
    <s v="AD01-9361"/>
    <x v="2"/>
    <s v="May"/>
    <x v="0"/>
    <x v="1"/>
    <x v="1"/>
    <x v="1"/>
    <x v="0"/>
    <x v="2"/>
    <x v="34"/>
    <n v="271.7"/>
  </r>
  <r>
    <s v="AD01-9361"/>
    <x v="2"/>
    <s v="May"/>
    <x v="0"/>
    <x v="1"/>
    <x v="1"/>
    <x v="1"/>
    <x v="0"/>
    <x v="2"/>
    <x v="141"/>
    <n v="284.57"/>
  </r>
  <r>
    <s v="AD01-9361"/>
    <x v="2"/>
    <s v="May"/>
    <x v="0"/>
    <x v="1"/>
    <x v="1"/>
    <x v="1"/>
    <x v="0"/>
    <x v="2"/>
    <x v="68"/>
    <n v="275.99"/>
  </r>
  <r>
    <s v="AD01-9361"/>
    <x v="2"/>
    <s v="May"/>
    <x v="0"/>
    <x v="1"/>
    <x v="1"/>
    <x v="1"/>
    <x v="0"/>
    <x v="2"/>
    <x v="47"/>
    <n v="267.40999999999997"/>
  </r>
  <r>
    <s v="AD01-9362"/>
    <x v="2"/>
    <s v="Apr"/>
    <x v="1"/>
    <x v="1"/>
    <x v="1"/>
    <x v="1"/>
    <x v="0"/>
    <x v="2"/>
    <x v="28"/>
    <n v="397.53999999999996"/>
  </r>
  <r>
    <s v="AD01-9365"/>
    <x v="2"/>
    <s v="Apr"/>
    <x v="1"/>
    <x v="1"/>
    <x v="1"/>
    <x v="1"/>
    <x v="0"/>
    <x v="2"/>
    <x v="166"/>
    <n v="466.18"/>
  </r>
  <r>
    <s v="AD01-9361"/>
    <x v="2"/>
    <s v="Apr"/>
    <x v="1"/>
    <x v="1"/>
    <x v="1"/>
    <x v="1"/>
    <x v="0"/>
    <x v="2"/>
    <x v="5"/>
    <n v="400.4"/>
  </r>
  <r>
    <s v="AD01-9361"/>
    <x v="2"/>
    <s v="Apr"/>
    <x v="1"/>
    <x v="1"/>
    <x v="1"/>
    <x v="1"/>
    <x v="0"/>
    <x v="2"/>
    <x v="474"/>
    <n v="1192.6199999999999"/>
  </r>
  <r>
    <s v="AD01-9361"/>
    <x v="2"/>
    <s v="Apr"/>
    <x v="1"/>
    <x v="1"/>
    <x v="1"/>
    <x v="1"/>
    <x v="0"/>
    <x v="2"/>
    <x v="452"/>
    <n v="1239.81"/>
  </r>
  <r>
    <s v="AD01-9362"/>
    <x v="2"/>
    <s v="Apr"/>
    <x v="1"/>
    <x v="1"/>
    <x v="1"/>
    <x v="1"/>
    <x v="0"/>
    <x v="2"/>
    <x v="536"/>
    <n v="1331.33"/>
  </r>
  <r>
    <s v="AD01-9362"/>
    <x v="2"/>
    <s v="Apr"/>
    <x v="1"/>
    <x v="1"/>
    <x v="1"/>
    <x v="1"/>
    <x v="0"/>
    <x v="2"/>
    <x v="537"/>
    <n v="1332.76"/>
  </r>
  <r>
    <s v="AD01-9361"/>
    <x v="2"/>
    <s v="Apr"/>
    <x v="1"/>
    <x v="1"/>
    <x v="1"/>
    <x v="1"/>
    <x v="0"/>
    <x v="2"/>
    <x v="538"/>
    <n v="1334.19"/>
  </r>
  <r>
    <s v="AD01-9362"/>
    <x v="2"/>
    <s v="Apr"/>
    <x v="1"/>
    <x v="1"/>
    <x v="1"/>
    <x v="1"/>
    <x v="0"/>
    <x v="2"/>
    <x v="101"/>
    <n v="526.24"/>
  </r>
  <r>
    <s v="AD01-9361"/>
    <x v="2"/>
    <s v="Apr"/>
    <x v="1"/>
    <x v="1"/>
    <x v="1"/>
    <x v="1"/>
    <x v="0"/>
    <x v="2"/>
    <x v="178"/>
    <n v="467.61"/>
  </r>
  <r>
    <s v="AD01-9361"/>
    <x v="2"/>
    <s v="Apr"/>
    <x v="1"/>
    <x v="1"/>
    <x v="1"/>
    <x v="1"/>
    <x v="0"/>
    <x v="2"/>
    <x v="376"/>
    <n v="261.69"/>
  </r>
  <r>
    <s v="AD01-9362"/>
    <x v="2"/>
    <s v="Apr"/>
    <x v="1"/>
    <x v="1"/>
    <x v="1"/>
    <x v="1"/>
    <x v="0"/>
    <x v="2"/>
    <x v="372"/>
    <n v="253.11"/>
  </r>
  <r>
    <s v="AD01-9361"/>
    <x v="2"/>
    <s v="Apr"/>
    <x v="1"/>
    <x v="1"/>
    <x v="1"/>
    <x v="1"/>
    <x v="0"/>
    <x v="2"/>
    <x v="369"/>
    <n v="244.53"/>
  </r>
  <r>
    <s v="AD01-9361"/>
    <x v="2"/>
    <s v="Apr"/>
    <x v="1"/>
    <x v="1"/>
    <x v="1"/>
    <x v="1"/>
    <x v="0"/>
    <x v="2"/>
    <x v="183"/>
    <n v="396.11"/>
  </r>
  <r>
    <s v="AD01-9364"/>
    <x v="2"/>
    <s v="Apr"/>
    <x v="1"/>
    <x v="1"/>
    <x v="1"/>
    <x v="1"/>
    <x v="0"/>
    <x v="2"/>
    <x v="318"/>
    <n v="464.75"/>
  </r>
  <r>
    <s v="AD01-9362"/>
    <x v="2"/>
    <s v="Apr"/>
    <x v="1"/>
    <x v="1"/>
    <x v="1"/>
    <x v="1"/>
    <x v="0"/>
    <x v="2"/>
    <x v="539"/>
    <n v="1204.06"/>
  </r>
  <r>
    <s v="AD01-9362"/>
    <x v="2"/>
    <s v="Apr"/>
    <x v="1"/>
    <x v="1"/>
    <x v="1"/>
    <x v="1"/>
    <x v="0"/>
    <x v="2"/>
    <x v="22"/>
    <n v="1252.68"/>
  </r>
  <r>
    <s v="AD01-9362"/>
    <x v="2"/>
    <s v="Aug"/>
    <x v="1"/>
    <x v="1"/>
    <x v="1"/>
    <x v="1"/>
    <x v="0"/>
    <x v="2"/>
    <x v="165"/>
    <n v="474.76"/>
  </r>
  <r>
    <s v="AD01-9362"/>
    <x v="2"/>
    <s v="Aug"/>
    <x v="1"/>
    <x v="1"/>
    <x v="1"/>
    <x v="1"/>
    <x v="0"/>
    <x v="2"/>
    <x v="105"/>
    <n v="431.86"/>
  </r>
  <r>
    <s v="AD01-9364"/>
    <x v="2"/>
    <s v="Aug"/>
    <x v="1"/>
    <x v="1"/>
    <x v="1"/>
    <x v="1"/>
    <x v="0"/>
    <x v="2"/>
    <x v="218"/>
    <n v="366.08"/>
  </r>
  <r>
    <s v="AD01-9363"/>
    <x v="2"/>
    <s v="Aug"/>
    <x v="1"/>
    <x v="1"/>
    <x v="1"/>
    <x v="1"/>
    <x v="0"/>
    <x v="2"/>
    <x v="236"/>
    <n v="434.72"/>
  </r>
  <r>
    <s v="AD01-9361"/>
    <x v="2"/>
    <s v="Aug"/>
    <x v="1"/>
    <x v="1"/>
    <x v="1"/>
    <x v="1"/>
    <x v="0"/>
    <x v="2"/>
    <x v="424"/>
    <n v="1121.1199999999999"/>
  </r>
  <r>
    <s v="AD01-9363"/>
    <x v="2"/>
    <s v="Aug"/>
    <x v="1"/>
    <x v="1"/>
    <x v="1"/>
    <x v="1"/>
    <x v="0"/>
    <x v="2"/>
    <x v="486"/>
    <n v="1196.9099999999999"/>
  </r>
  <r>
    <s v="AD01-9362"/>
    <x v="2"/>
    <s v="Aug"/>
    <x v="1"/>
    <x v="1"/>
    <x v="1"/>
    <x v="1"/>
    <x v="0"/>
    <x v="2"/>
    <x v="446"/>
    <n v="1244.0999999999999"/>
  </r>
  <r>
    <s v="AD01-9362"/>
    <x v="2"/>
    <s v="Aug"/>
    <x v="1"/>
    <x v="1"/>
    <x v="1"/>
    <x v="1"/>
    <x v="0"/>
    <x v="2"/>
    <x v="540"/>
    <n v="1347.06"/>
  </r>
  <r>
    <s v="AD01-9362"/>
    <x v="2"/>
    <s v="Aug"/>
    <x v="1"/>
    <x v="1"/>
    <x v="1"/>
    <x v="1"/>
    <x v="0"/>
    <x v="2"/>
    <x v="541"/>
    <n v="1348.49"/>
  </r>
  <r>
    <s v="AD01-9361"/>
    <x v="2"/>
    <s v="Aug"/>
    <x v="1"/>
    <x v="1"/>
    <x v="1"/>
    <x v="1"/>
    <x v="0"/>
    <x v="2"/>
    <x v="542"/>
    <n v="1349.92"/>
  </r>
  <r>
    <s v="AD01-9362"/>
    <x v="2"/>
    <s v="Aug"/>
    <x v="1"/>
    <x v="1"/>
    <x v="1"/>
    <x v="1"/>
    <x v="0"/>
    <x v="2"/>
    <x v="356"/>
    <n v="526.24"/>
  </r>
  <r>
    <s v="AD01-9361"/>
    <x v="2"/>
    <s v="Aug"/>
    <x v="1"/>
    <x v="1"/>
    <x v="1"/>
    <x v="1"/>
    <x v="0"/>
    <x v="2"/>
    <x v="23"/>
    <n v="526.24"/>
  </r>
  <r>
    <s v="AD01-9361"/>
    <x v="2"/>
    <s v="Aug"/>
    <x v="1"/>
    <x v="1"/>
    <x v="1"/>
    <x v="1"/>
    <x v="0"/>
    <x v="2"/>
    <x v="114"/>
    <n v="433.28999999999996"/>
  </r>
  <r>
    <s v="AD01-9363"/>
    <x v="2"/>
    <s v="Aug"/>
    <x v="1"/>
    <x v="1"/>
    <x v="1"/>
    <x v="1"/>
    <x v="0"/>
    <x v="2"/>
    <x v="156"/>
    <n v="519.09"/>
  </r>
  <r>
    <s v="AD01-9364"/>
    <x v="2"/>
    <s v="Aug"/>
    <x v="1"/>
    <x v="1"/>
    <x v="1"/>
    <x v="1"/>
    <x v="0"/>
    <x v="2"/>
    <x v="157"/>
    <n v="510.51"/>
  </r>
  <r>
    <s v="AD01-9363"/>
    <x v="2"/>
    <s v="Aug"/>
    <x v="1"/>
    <x v="1"/>
    <x v="1"/>
    <x v="1"/>
    <x v="0"/>
    <x v="2"/>
    <x v="317"/>
    <n v="473.33"/>
  </r>
  <r>
    <s v="AD01-9362"/>
    <x v="2"/>
    <s v="Aug"/>
    <x v="1"/>
    <x v="1"/>
    <x v="1"/>
    <x v="1"/>
    <x v="0"/>
    <x v="2"/>
    <x v="46"/>
    <n v="370.37"/>
  </r>
  <r>
    <s v="AD01-9362"/>
    <x v="2"/>
    <s v="Aug"/>
    <x v="1"/>
    <x v="1"/>
    <x v="1"/>
    <x v="1"/>
    <x v="0"/>
    <x v="2"/>
    <x v="525"/>
    <n v="1133.99"/>
  </r>
  <r>
    <s v="AD01-9362"/>
    <x v="2"/>
    <s v="Aug"/>
    <x v="1"/>
    <x v="1"/>
    <x v="1"/>
    <x v="1"/>
    <x v="0"/>
    <x v="2"/>
    <x v="363"/>
    <n v="1209.78"/>
  </r>
  <r>
    <s v="AD01-9362"/>
    <x v="2"/>
    <s v="Aug"/>
    <x v="1"/>
    <x v="1"/>
    <x v="1"/>
    <x v="1"/>
    <x v="0"/>
    <x v="2"/>
    <x v="185"/>
    <n v="1256.97"/>
  </r>
  <r>
    <s v="AD01-9362"/>
    <x v="2"/>
    <s v="Dec"/>
    <x v="1"/>
    <x v="1"/>
    <x v="1"/>
    <x v="1"/>
    <x v="0"/>
    <x v="2"/>
    <x v="127"/>
    <n v="440.44"/>
  </r>
  <r>
    <s v="AD01-9361"/>
    <x v="2"/>
    <s v="Dec"/>
    <x v="1"/>
    <x v="1"/>
    <x v="1"/>
    <x v="1"/>
    <x v="0"/>
    <x v="2"/>
    <x v="2"/>
    <n v="337.48"/>
  </r>
  <r>
    <s v="AD01-9362"/>
    <x v="2"/>
    <s v="Dec"/>
    <x v="1"/>
    <x v="1"/>
    <x v="1"/>
    <x v="1"/>
    <x v="0"/>
    <x v="2"/>
    <x v="3"/>
    <n v="406.12"/>
  </r>
  <r>
    <s v="AD01-9362"/>
    <x v="2"/>
    <s v="Dec"/>
    <x v="1"/>
    <x v="1"/>
    <x v="1"/>
    <x v="1"/>
    <x v="0"/>
    <x v="2"/>
    <x v="243"/>
    <n v="443.3"/>
  </r>
  <r>
    <s v="AD01-9362"/>
    <x v="2"/>
    <s v="Dec"/>
    <x v="1"/>
    <x v="1"/>
    <x v="1"/>
    <x v="1"/>
    <x v="0"/>
    <x v="2"/>
    <x v="4"/>
    <n v="340.34000000000003"/>
  </r>
  <r>
    <s v="AD01-9362"/>
    <x v="2"/>
    <s v="Dec"/>
    <x v="1"/>
    <x v="1"/>
    <x v="1"/>
    <x v="1"/>
    <x v="0"/>
    <x v="2"/>
    <x v="5"/>
    <n v="400.4"/>
  </r>
  <r>
    <s v="AD01-9361"/>
    <x v="2"/>
    <s v="Dec"/>
    <x v="1"/>
    <x v="1"/>
    <x v="1"/>
    <x v="1"/>
    <x v="0"/>
    <x v="2"/>
    <x v="431"/>
    <n v="1125.4099999999999"/>
  </r>
  <r>
    <s v="AD01-9361"/>
    <x v="2"/>
    <s v="Dec"/>
    <x v="1"/>
    <x v="1"/>
    <x v="1"/>
    <x v="1"/>
    <x v="0"/>
    <x v="2"/>
    <x v="543"/>
    <n v="1202.6300000000001"/>
  </r>
  <r>
    <s v="AD01-9364"/>
    <x v="2"/>
    <s v="Dec"/>
    <x v="1"/>
    <x v="1"/>
    <x v="1"/>
    <x v="1"/>
    <x v="0"/>
    <x v="2"/>
    <x v="161"/>
    <n v="1249.82"/>
  </r>
  <r>
    <s v="AD01-9361"/>
    <x v="2"/>
    <s v="Dec"/>
    <x v="1"/>
    <x v="1"/>
    <x v="1"/>
    <x v="1"/>
    <x v="0"/>
    <x v="2"/>
    <x v="544"/>
    <n v="1362.79"/>
  </r>
  <r>
    <s v="AD01-9361"/>
    <x v="2"/>
    <s v="Dec"/>
    <x v="1"/>
    <x v="1"/>
    <x v="1"/>
    <x v="1"/>
    <x v="0"/>
    <x v="2"/>
    <x v="545"/>
    <n v="1364.22"/>
  </r>
  <r>
    <s v="AD01-9364"/>
    <x v="2"/>
    <s v="Dec"/>
    <x v="1"/>
    <x v="1"/>
    <x v="1"/>
    <x v="1"/>
    <x v="0"/>
    <x v="2"/>
    <x v="370"/>
    <n v="526.24"/>
  </r>
  <r>
    <s v="AD01-9361"/>
    <x v="2"/>
    <s v="Dec"/>
    <x v="1"/>
    <x v="1"/>
    <x v="1"/>
    <x v="1"/>
    <x v="0"/>
    <x v="2"/>
    <x v="186"/>
    <n v="526.24"/>
  </r>
  <r>
    <s v="AD01-9361"/>
    <x v="2"/>
    <s v="Dec"/>
    <x v="1"/>
    <x v="1"/>
    <x v="1"/>
    <x v="1"/>
    <x v="0"/>
    <x v="2"/>
    <x v="40"/>
    <n v="407.55"/>
  </r>
  <r>
    <s v="AD01-9362"/>
    <x v="2"/>
    <s v="Dec"/>
    <x v="1"/>
    <x v="1"/>
    <x v="1"/>
    <x v="1"/>
    <x v="0"/>
    <x v="2"/>
    <x v="114"/>
    <n v="433.28999999999996"/>
  </r>
  <r>
    <s v="AD01-9361"/>
    <x v="2"/>
    <s v="Dec"/>
    <x v="1"/>
    <x v="1"/>
    <x v="1"/>
    <x v="1"/>
    <x v="0"/>
    <x v="2"/>
    <x v="115"/>
    <n v="424.71"/>
  </r>
  <r>
    <s v="AD01-9361"/>
    <x v="2"/>
    <s v="Dec"/>
    <x v="1"/>
    <x v="1"/>
    <x v="1"/>
    <x v="1"/>
    <x v="0"/>
    <x v="2"/>
    <x v="116"/>
    <n v="416.13"/>
  </r>
  <r>
    <s v="AD01-9362"/>
    <x v="2"/>
    <s v="Dec"/>
    <x v="1"/>
    <x v="1"/>
    <x v="1"/>
    <x v="1"/>
    <x v="0"/>
    <x v="2"/>
    <x v="315"/>
    <n v="439.01"/>
  </r>
  <r>
    <s v="AD01-9361"/>
    <x v="2"/>
    <s v="Dec"/>
    <x v="1"/>
    <x v="1"/>
    <x v="1"/>
    <x v="1"/>
    <x v="0"/>
    <x v="2"/>
    <x v="19"/>
    <n v="336.05"/>
  </r>
  <r>
    <s v="AD01-9362"/>
    <x v="2"/>
    <s v="Dec"/>
    <x v="1"/>
    <x v="1"/>
    <x v="1"/>
    <x v="1"/>
    <x v="0"/>
    <x v="2"/>
    <x v="20"/>
    <n v="404.69"/>
  </r>
  <r>
    <s v="AD01-9362"/>
    <x v="2"/>
    <s v="Dec"/>
    <x v="1"/>
    <x v="1"/>
    <x v="1"/>
    <x v="1"/>
    <x v="0"/>
    <x v="2"/>
    <x v="535"/>
    <n v="1138.28"/>
  </r>
  <r>
    <s v="AD01-9362"/>
    <x v="2"/>
    <s v="Dec"/>
    <x v="1"/>
    <x v="1"/>
    <x v="1"/>
    <x v="1"/>
    <x v="0"/>
    <x v="2"/>
    <x v="143"/>
    <n v="1262.69"/>
  </r>
  <r>
    <s v="AD01-9364"/>
    <x v="2"/>
    <s v="Feb"/>
    <x v="1"/>
    <x v="1"/>
    <x v="1"/>
    <x v="1"/>
    <x v="0"/>
    <x v="2"/>
    <x v="27"/>
    <n v="414.7"/>
  </r>
  <r>
    <s v="AD01-9361"/>
    <x v="2"/>
    <s v="Feb"/>
    <x v="1"/>
    <x v="1"/>
    <x v="1"/>
    <x v="1"/>
    <x v="0"/>
    <x v="2"/>
    <x v="164"/>
    <n v="483.34000000000003"/>
  </r>
  <r>
    <s v="AD01-9364"/>
    <x v="2"/>
    <s v="Feb"/>
    <x v="1"/>
    <x v="1"/>
    <x v="1"/>
    <x v="1"/>
    <x v="0"/>
    <x v="2"/>
    <x v="249"/>
    <n v="477.62"/>
  </r>
  <r>
    <s v="AD01-9362"/>
    <x v="2"/>
    <s v="Feb"/>
    <x v="1"/>
    <x v="1"/>
    <x v="1"/>
    <x v="1"/>
    <x v="0"/>
    <x v="2"/>
    <x v="463"/>
    <n v="1189.76"/>
  </r>
  <r>
    <s v="AD01-9362"/>
    <x v="2"/>
    <s v="Feb"/>
    <x v="1"/>
    <x v="1"/>
    <x v="1"/>
    <x v="1"/>
    <x v="0"/>
    <x v="2"/>
    <x v="444"/>
    <n v="1236.95"/>
  </r>
  <r>
    <s v="AD01-9362"/>
    <x v="2"/>
    <s v="Feb"/>
    <x v="1"/>
    <x v="1"/>
    <x v="1"/>
    <x v="1"/>
    <x v="0"/>
    <x v="2"/>
    <x v="546"/>
    <n v="1324.18"/>
  </r>
  <r>
    <s v="AD01-9361"/>
    <x v="2"/>
    <s v="Feb"/>
    <x v="1"/>
    <x v="1"/>
    <x v="1"/>
    <x v="1"/>
    <x v="0"/>
    <x v="2"/>
    <x v="547"/>
    <n v="1325.6100000000001"/>
  </r>
  <r>
    <s v="AD01-9364"/>
    <x v="2"/>
    <s v="Feb"/>
    <x v="1"/>
    <x v="1"/>
    <x v="1"/>
    <x v="1"/>
    <x v="0"/>
    <x v="2"/>
    <x v="548"/>
    <n v="1327.04"/>
  </r>
  <r>
    <s v="AD01-9362"/>
    <x v="2"/>
    <s v="Feb"/>
    <x v="1"/>
    <x v="1"/>
    <x v="1"/>
    <x v="1"/>
    <x v="0"/>
    <x v="2"/>
    <x v="436"/>
    <n v="526.24"/>
  </r>
  <r>
    <s v="AD01-9364"/>
    <x v="2"/>
    <s v="Feb"/>
    <x v="1"/>
    <x v="1"/>
    <x v="1"/>
    <x v="1"/>
    <x v="0"/>
    <x v="2"/>
    <x v="42"/>
    <n v="304.59000000000003"/>
  </r>
  <r>
    <s v="AD01-9362"/>
    <x v="2"/>
    <s v="Feb"/>
    <x v="1"/>
    <x v="1"/>
    <x v="1"/>
    <x v="1"/>
    <x v="0"/>
    <x v="2"/>
    <x v="228"/>
    <n v="296.01"/>
  </r>
  <r>
    <s v="AD01-9361"/>
    <x v="2"/>
    <s v="Feb"/>
    <x v="1"/>
    <x v="1"/>
    <x v="1"/>
    <x v="1"/>
    <x v="0"/>
    <x v="2"/>
    <x v="160"/>
    <n v="413.27"/>
  </r>
  <r>
    <s v="AD01-9362"/>
    <x v="2"/>
    <s v="Feb"/>
    <x v="1"/>
    <x v="1"/>
    <x v="1"/>
    <x v="1"/>
    <x v="0"/>
    <x v="2"/>
    <x v="316"/>
    <n v="481.90999999999997"/>
  </r>
  <r>
    <s v="AD01-9364"/>
    <x v="2"/>
    <s v="Feb"/>
    <x v="1"/>
    <x v="1"/>
    <x v="1"/>
    <x v="1"/>
    <x v="0"/>
    <x v="2"/>
    <x v="543"/>
    <n v="1202.6300000000001"/>
  </r>
  <r>
    <s v="AD01-9361"/>
    <x v="2"/>
    <s v="Feb"/>
    <x v="1"/>
    <x v="1"/>
    <x v="1"/>
    <x v="1"/>
    <x v="0"/>
    <x v="2"/>
    <x v="161"/>
    <n v="1249.82"/>
  </r>
  <r>
    <s v="AD01-9364"/>
    <x v="2"/>
    <s v="Jan"/>
    <x v="1"/>
    <x v="1"/>
    <x v="1"/>
    <x v="1"/>
    <x v="0"/>
    <x v="2"/>
    <x v="89"/>
    <n v="423.28"/>
  </r>
  <r>
    <s v="AD01-9365"/>
    <x v="2"/>
    <s v="Jan"/>
    <x v="1"/>
    <x v="1"/>
    <x v="1"/>
    <x v="1"/>
    <x v="0"/>
    <x v="2"/>
    <x v="76"/>
    <n v="417.56"/>
  </r>
  <r>
    <s v="AD01-9364"/>
    <x v="2"/>
    <s v="Jan"/>
    <x v="1"/>
    <x v="1"/>
    <x v="1"/>
    <x v="1"/>
    <x v="0"/>
    <x v="2"/>
    <x v="256"/>
    <n v="486.2"/>
  </r>
  <r>
    <s v="AD01-9361"/>
    <x v="2"/>
    <s v="Jan"/>
    <x v="1"/>
    <x v="1"/>
    <x v="1"/>
    <x v="1"/>
    <x v="0"/>
    <x v="2"/>
    <x v="476"/>
    <n v="1188.33"/>
  </r>
  <r>
    <s v="AD01-9362"/>
    <x v="2"/>
    <s v="Jan"/>
    <x v="1"/>
    <x v="1"/>
    <x v="1"/>
    <x v="1"/>
    <x v="0"/>
    <x v="2"/>
    <x v="252"/>
    <n v="1235.52"/>
  </r>
  <r>
    <s v="AD01-9362"/>
    <x v="2"/>
    <s v="Jan"/>
    <x v="1"/>
    <x v="1"/>
    <x v="1"/>
    <x v="1"/>
    <x v="0"/>
    <x v="2"/>
    <x v="549"/>
    <n v="1319.8899999999999"/>
  </r>
  <r>
    <s v="AD01-9361"/>
    <x v="2"/>
    <s v="Jan"/>
    <x v="1"/>
    <x v="1"/>
    <x v="1"/>
    <x v="1"/>
    <x v="0"/>
    <x v="2"/>
    <x v="550"/>
    <n v="1321.32"/>
  </r>
  <r>
    <s v="AD01-9364"/>
    <x v="2"/>
    <s v="Jan"/>
    <x v="1"/>
    <x v="1"/>
    <x v="1"/>
    <x v="1"/>
    <x v="0"/>
    <x v="2"/>
    <x v="551"/>
    <n v="1322.75"/>
  </r>
  <r>
    <s v="AD01-9362"/>
    <x v="2"/>
    <s v="Jan"/>
    <x v="1"/>
    <x v="1"/>
    <x v="1"/>
    <x v="1"/>
    <x v="0"/>
    <x v="2"/>
    <x v="446"/>
    <n v="526.24"/>
  </r>
  <r>
    <s v="AD01-9362"/>
    <x v="2"/>
    <s v="Jan"/>
    <x v="1"/>
    <x v="1"/>
    <x v="1"/>
    <x v="1"/>
    <x v="0"/>
    <x v="2"/>
    <x v="15"/>
    <n v="484.77"/>
  </r>
  <r>
    <s v="AD01-9364"/>
    <x v="2"/>
    <s v="Jan"/>
    <x v="1"/>
    <x v="1"/>
    <x v="1"/>
    <x v="1"/>
    <x v="0"/>
    <x v="2"/>
    <x v="179"/>
    <n v="330.33"/>
  </r>
  <r>
    <s v="AD01-9361"/>
    <x v="2"/>
    <s v="Jan"/>
    <x v="1"/>
    <x v="1"/>
    <x v="1"/>
    <x v="1"/>
    <x v="0"/>
    <x v="2"/>
    <x v="64"/>
    <n v="321.75"/>
  </r>
  <r>
    <s v="AD01-9365"/>
    <x v="2"/>
    <s v="Jan"/>
    <x v="1"/>
    <x v="1"/>
    <x v="1"/>
    <x v="1"/>
    <x v="0"/>
    <x v="2"/>
    <x v="65"/>
    <n v="313.17"/>
  </r>
  <r>
    <s v="AD01-9361"/>
    <x v="2"/>
    <s v="Jan"/>
    <x v="1"/>
    <x v="1"/>
    <x v="1"/>
    <x v="1"/>
    <x v="0"/>
    <x v="2"/>
    <x v="85"/>
    <n v="421.85"/>
  </r>
  <r>
    <s v="AD01-9362"/>
    <x v="2"/>
    <s v="Jan"/>
    <x v="1"/>
    <x v="1"/>
    <x v="1"/>
    <x v="1"/>
    <x v="0"/>
    <x v="2"/>
    <x v="263"/>
    <n v="490.49"/>
  </r>
  <r>
    <s v="AD01-9364"/>
    <x v="2"/>
    <s v="Jan"/>
    <x v="1"/>
    <x v="1"/>
    <x v="1"/>
    <x v="1"/>
    <x v="0"/>
    <x v="2"/>
    <x v="552"/>
    <n v="1201.2"/>
  </r>
  <r>
    <s v="AD01-9362"/>
    <x v="2"/>
    <s v="Jan"/>
    <x v="1"/>
    <x v="1"/>
    <x v="1"/>
    <x v="1"/>
    <x v="1"/>
    <x v="2"/>
    <x v="101"/>
    <n v="1248.3899999999999"/>
  </r>
  <r>
    <s v="AD01-9363"/>
    <x v="2"/>
    <s v="Jul"/>
    <x v="1"/>
    <x v="1"/>
    <x v="1"/>
    <x v="1"/>
    <x v="1"/>
    <x v="2"/>
    <x v="164"/>
    <n v="483.34000000000003"/>
  </r>
  <r>
    <s v="AD01-9361"/>
    <x v="2"/>
    <s v="Jul"/>
    <x v="1"/>
    <x v="1"/>
    <x v="1"/>
    <x v="1"/>
    <x v="1"/>
    <x v="2"/>
    <x v="30"/>
    <n v="371.8"/>
  </r>
  <r>
    <s v="AD01-9364"/>
    <x v="2"/>
    <s v="Jul"/>
    <x v="1"/>
    <x v="1"/>
    <x v="1"/>
    <x v="1"/>
    <x v="1"/>
    <x v="2"/>
    <x v="127"/>
    <n v="440.44"/>
  </r>
  <r>
    <s v="AD01-9365"/>
    <x v="2"/>
    <s v="Jul"/>
    <x v="1"/>
    <x v="1"/>
    <x v="1"/>
    <x v="1"/>
    <x v="1"/>
    <x v="2"/>
    <x v="249"/>
    <n v="477.62"/>
  </r>
  <r>
    <s v="AD01-9364"/>
    <x v="2"/>
    <s v="Jul"/>
    <x v="1"/>
    <x v="1"/>
    <x v="1"/>
    <x v="1"/>
    <x v="1"/>
    <x v="2"/>
    <x v="33"/>
    <n v="374.65999999999997"/>
  </r>
  <r>
    <s v="AD01-9362"/>
    <x v="2"/>
    <s v="Jul"/>
    <x v="1"/>
    <x v="1"/>
    <x v="1"/>
    <x v="1"/>
    <x v="1"/>
    <x v="2"/>
    <x v="243"/>
    <n v="443.3"/>
  </r>
  <r>
    <s v="AD01-9362"/>
    <x v="2"/>
    <s v="Jul"/>
    <x v="1"/>
    <x v="1"/>
    <x v="1"/>
    <x v="1"/>
    <x v="1"/>
    <x v="2"/>
    <x v="391"/>
    <n v="1119.69"/>
  </r>
  <r>
    <s v="AD01-9361"/>
    <x v="2"/>
    <s v="Jul"/>
    <x v="1"/>
    <x v="1"/>
    <x v="1"/>
    <x v="1"/>
    <x v="1"/>
    <x v="2"/>
    <x v="488"/>
    <n v="1195.48"/>
  </r>
  <r>
    <s v="AD01-9361"/>
    <x v="2"/>
    <s v="Jul"/>
    <x v="1"/>
    <x v="1"/>
    <x v="1"/>
    <x v="1"/>
    <x v="1"/>
    <x v="2"/>
    <x v="553"/>
    <n v="1342.77"/>
  </r>
  <r>
    <s v="AD01-9362"/>
    <x v="2"/>
    <s v="Jul"/>
    <x v="1"/>
    <x v="1"/>
    <x v="1"/>
    <x v="1"/>
    <x v="1"/>
    <x v="2"/>
    <x v="554"/>
    <n v="1344.2"/>
  </r>
  <r>
    <s v="AD01-9364"/>
    <x v="2"/>
    <s v="Jul"/>
    <x v="1"/>
    <x v="1"/>
    <x v="1"/>
    <x v="1"/>
    <x v="1"/>
    <x v="2"/>
    <x v="555"/>
    <n v="1345.63"/>
  </r>
  <r>
    <s v="AD01-9364"/>
    <x v="2"/>
    <s v="Jul"/>
    <x v="1"/>
    <x v="1"/>
    <x v="1"/>
    <x v="1"/>
    <x v="1"/>
    <x v="2"/>
    <x v="22"/>
    <n v="526.24"/>
  </r>
  <r>
    <s v="AD01-9362"/>
    <x v="2"/>
    <s v="Jul"/>
    <x v="1"/>
    <x v="1"/>
    <x v="1"/>
    <x v="1"/>
    <x v="1"/>
    <x v="2"/>
    <x v="138"/>
    <n v="441.87"/>
  </r>
  <r>
    <s v="AD01-9361"/>
    <x v="2"/>
    <s v="Jul"/>
    <x v="1"/>
    <x v="1"/>
    <x v="1"/>
    <x v="1"/>
    <x v="1"/>
    <x v="2"/>
    <x v="293"/>
    <n v="193.05"/>
  </r>
  <r>
    <s v="AD01-9364"/>
    <x v="2"/>
    <s v="Jul"/>
    <x v="1"/>
    <x v="1"/>
    <x v="1"/>
    <x v="1"/>
    <x v="1"/>
    <x v="2"/>
    <x v="239"/>
    <n v="184.47"/>
  </r>
  <r>
    <s v="AD01-9361"/>
    <x v="2"/>
    <s v="Jul"/>
    <x v="1"/>
    <x v="1"/>
    <x v="1"/>
    <x v="1"/>
    <x v="1"/>
    <x v="2"/>
    <x v="155"/>
    <n v="527.66999999999996"/>
  </r>
  <r>
    <s v="AD01-9362"/>
    <x v="2"/>
    <s v="Jul"/>
    <x v="1"/>
    <x v="1"/>
    <x v="1"/>
    <x v="1"/>
    <x v="1"/>
    <x v="2"/>
    <x v="316"/>
    <n v="481.90999999999997"/>
  </r>
  <r>
    <s v="AD01-9361"/>
    <x v="2"/>
    <s v="Jul"/>
    <x v="1"/>
    <x v="1"/>
    <x v="1"/>
    <x v="1"/>
    <x v="1"/>
    <x v="2"/>
    <x v="119"/>
    <n v="378.95"/>
  </r>
  <r>
    <s v="AD01-9365"/>
    <x v="2"/>
    <s v="Jul"/>
    <x v="1"/>
    <x v="1"/>
    <x v="1"/>
    <x v="1"/>
    <x v="1"/>
    <x v="2"/>
    <x v="315"/>
    <n v="439.01"/>
  </r>
  <r>
    <s v="AD01-9364"/>
    <x v="2"/>
    <s v="Jul"/>
    <x v="1"/>
    <x v="1"/>
    <x v="1"/>
    <x v="1"/>
    <x v="1"/>
    <x v="2"/>
    <x v="513"/>
    <n v="1132.56"/>
  </r>
  <r>
    <s v="AD01-9362"/>
    <x v="2"/>
    <s v="Jul"/>
    <x v="1"/>
    <x v="1"/>
    <x v="1"/>
    <x v="1"/>
    <x v="1"/>
    <x v="2"/>
    <x v="357"/>
    <n v="1208.3499999999999"/>
  </r>
  <r>
    <s v="AD01-9363"/>
    <x v="2"/>
    <s v="Jul"/>
    <x v="1"/>
    <x v="1"/>
    <x v="1"/>
    <x v="1"/>
    <x v="1"/>
    <x v="2"/>
    <x v="24"/>
    <n v="1255.54"/>
  </r>
  <r>
    <s v="AD01-9361"/>
    <x v="2"/>
    <s v="Jun"/>
    <x v="1"/>
    <x v="1"/>
    <x v="1"/>
    <x v="1"/>
    <x v="1"/>
    <x v="2"/>
    <x v="106"/>
    <n v="380.38"/>
  </r>
  <r>
    <s v="AD01-9363"/>
    <x v="2"/>
    <s v="Jun"/>
    <x v="1"/>
    <x v="1"/>
    <x v="1"/>
    <x v="1"/>
    <x v="1"/>
    <x v="2"/>
    <x v="126"/>
    <n v="449.02"/>
  </r>
  <r>
    <s v="AD01-9362"/>
    <x v="2"/>
    <s v="Jun"/>
    <x v="1"/>
    <x v="1"/>
    <x v="1"/>
    <x v="1"/>
    <x v="1"/>
    <x v="2"/>
    <x v="107"/>
    <n v="383.24"/>
  </r>
  <r>
    <s v="AD01-9361"/>
    <x v="2"/>
    <s v="Jun"/>
    <x v="1"/>
    <x v="1"/>
    <x v="1"/>
    <x v="1"/>
    <x v="1"/>
    <x v="2"/>
    <x v="274"/>
    <n v="451.88"/>
  </r>
  <r>
    <s v="AD01-9362"/>
    <x v="2"/>
    <s v="Jun"/>
    <x v="1"/>
    <x v="1"/>
    <x v="1"/>
    <x v="1"/>
    <x v="1"/>
    <x v="2"/>
    <x v="465"/>
    <n v="1194.05"/>
  </r>
  <r>
    <s v="AD01-9362"/>
    <x v="2"/>
    <s v="Jun"/>
    <x v="1"/>
    <x v="1"/>
    <x v="1"/>
    <x v="1"/>
    <x v="1"/>
    <x v="2"/>
    <x v="449"/>
    <n v="1242.67"/>
  </r>
  <r>
    <s v="AD01-9362"/>
    <x v="2"/>
    <s v="Jun"/>
    <x v="1"/>
    <x v="1"/>
    <x v="1"/>
    <x v="1"/>
    <x v="1"/>
    <x v="2"/>
    <x v="556"/>
    <n v="1339.9099999999999"/>
  </r>
  <r>
    <s v="AD01-9361"/>
    <x v="2"/>
    <s v="Jun"/>
    <x v="1"/>
    <x v="1"/>
    <x v="1"/>
    <x v="1"/>
    <x v="1"/>
    <x v="2"/>
    <x v="557"/>
    <n v="1341.34"/>
  </r>
  <r>
    <s v="AD01-9361"/>
    <x v="2"/>
    <s v="Jun"/>
    <x v="1"/>
    <x v="1"/>
    <x v="1"/>
    <x v="1"/>
    <x v="1"/>
    <x v="2"/>
    <x v="162"/>
    <n v="526.24"/>
  </r>
  <r>
    <s v="AD01-9363"/>
    <x v="2"/>
    <s v="Jun"/>
    <x v="1"/>
    <x v="1"/>
    <x v="1"/>
    <x v="1"/>
    <x v="1"/>
    <x v="2"/>
    <x v="137"/>
    <n v="450.45"/>
  </r>
  <r>
    <s v="AD01-9362"/>
    <x v="2"/>
    <s v="Jun"/>
    <x v="1"/>
    <x v="1"/>
    <x v="1"/>
    <x v="1"/>
    <x v="1"/>
    <x v="2"/>
    <x v="386"/>
    <n v="218.79"/>
  </r>
  <r>
    <s v="AD01-9362"/>
    <x v="2"/>
    <s v="Jun"/>
    <x v="1"/>
    <x v="1"/>
    <x v="1"/>
    <x v="1"/>
    <x v="1"/>
    <x v="2"/>
    <x v="277"/>
    <n v="210.21"/>
  </r>
  <r>
    <s v="AD01-9361"/>
    <x v="2"/>
    <s v="Jun"/>
    <x v="1"/>
    <x v="1"/>
    <x v="1"/>
    <x v="1"/>
    <x v="1"/>
    <x v="2"/>
    <x v="260"/>
    <n v="201.63"/>
  </r>
  <r>
    <s v="AD01-9364"/>
    <x v="2"/>
    <s v="Jun"/>
    <x v="1"/>
    <x v="1"/>
    <x v="1"/>
    <x v="1"/>
    <x v="1"/>
    <x v="2"/>
    <x v="314"/>
    <n v="447.59000000000003"/>
  </r>
  <r>
    <s v="AD01-9362"/>
    <x v="2"/>
    <s v="Jun"/>
    <x v="1"/>
    <x v="1"/>
    <x v="1"/>
    <x v="1"/>
    <x v="1"/>
    <x v="2"/>
    <x v="337"/>
    <n v="1206.92"/>
  </r>
  <r>
    <s v="AD01-9362"/>
    <x v="2"/>
    <s v="Jun"/>
    <x v="1"/>
    <x v="1"/>
    <x v="1"/>
    <x v="1"/>
    <x v="1"/>
    <x v="2"/>
    <x v="23"/>
    <n v="1254.1100000000001"/>
  </r>
  <r>
    <s v="AD01-9362"/>
    <x v="2"/>
    <s v="Mar"/>
    <x v="1"/>
    <x v="1"/>
    <x v="1"/>
    <x v="1"/>
    <x v="1"/>
    <x v="2"/>
    <x v="3"/>
    <n v="406.12"/>
  </r>
  <r>
    <s v="AD01-9364"/>
    <x v="2"/>
    <s v="Mar"/>
    <x v="1"/>
    <x v="1"/>
    <x v="1"/>
    <x v="1"/>
    <x v="1"/>
    <x v="2"/>
    <x v="165"/>
    <n v="474.76"/>
  </r>
  <r>
    <s v="AD01-9362"/>
    <x v="2"/>
    <s v="Mar"/>
    <x v="1"/>
    <x v="1"/>
    <x v="1"/>
    <x v="1"/>
    <x v="1"/>
    <x v="2"/>
    <x v="149"/>
    <n v="408.98"/>
  </r>
  <r>
    <s v="AD01-9361"/>
    <x v="2"/>
    <s v="Mar"/>
    <x v="1"/>
    <x v="1"/>
    <x v="1"/>
    <x v="1"/>
    <x v="1"/>
    <x v="2"/>
    <x v="234"/>
    <n v="469.03999999999996"/>
  </r>
  <r>
    <s v="AD01-9365"/>
    <x v="2"/>
    <s v="Mar"/>
    <x v="1"/>
    <x v="1"/>
    <x v="1"/>
    <x v="1"/>
    <x v="1"/>
    <x v="2"/>
    <x v="478"/>
    <n v="1191.19"/>
  </r>
  <r>
    <s v="AD01-9361"/>
    <x v="2"/>
    <s v="Mar"/>
    <x v="1"/>
    <x v="1"/>
    <x v="1"/>
    <x v="1"/>
    <x v="1"/>
    <x v="2"/>
    <x v="441"/>
    <n v="1238.3800000000001"/>
  </r>
  <r>
    <s v="AD01-9364"/>
    <x v="2"/>
    <s v="Mar"/>
    <x v="1"/>
    <x v="1"/>
    <x v="1"/>
    <x v="1"/>
    <x v="1"/>
    <x v="2"/>
    <x v="558"/>
    <n v="1328.47"/>
  </r>
  <r>
    <s v="AD01-9362"/>
    <x v="2"/>
    <s v="Mar"/>
    <x v="1"/>
    <x v="1"/>
    <x v="1"/>
    <x v="1"/>
    <x v="1"/>
    <x v="2"/>
    <x v="559"/>
    <n v="1329.9"/>
  </r>
  <r>
    <s v="AD01-9364"/>
    <x v="2"/>
    <s v="Mar"/>
    <x v="1"/>
    <x v="1"/>
    <x v="1"/>
    <x v="1"/>
    <x v="1"/>
    <x v="2"/>
    <x v="461"/>
    <n v="526.24"/>
  </r>
  <r>
    <s v="AD01-9361"/>
    <x v="2"/>
    <s v="Mar"/>
    <x v="1"/>
    <x v="1"/>
    <x v="1"/>
    <x v="1"/>
    <x v="1"/>
    <x v="2"/>
    <x v="177"/>
    <n v="476.19"/>
  </r>
  <r>
    <s v="AD01-9362"/>
    <x v="2"/>
    <s v="Mar"/>
    <x v="1"/>
    <x v="1"/>
    <x v="1"/>
    <x v="1"/>
    <x v="1"/>
    <x v="2"/>
    <x v="197"/>
    <n v="287.43"/>
  </r>
  <r>
    <s v="AD01-9362"/>
    <x v="2"/>
    <s v="Mar"/>
    <x v="1"/>
    <x v="1"/>
    <x v="1"/>
    <x v="1"/>
    <x v="1"/>
    <x v="2"/>
    <x v="66"/>
    <n v="278.85000000000002"/>
  </r>
  <r>
    <s v="AD01-9365"/>
    <x v="2"/>
    <s v="Mar"/>
    <x v="1"/>
    <x v="1"/>
    <x v="1"/>
    <x v="1"/>
    <x v="1"/>
    <x v="2"/>
    <x v="349"/>
    <n v="270.27"/>
  </r>
  <r>
    <s v="AD01-9362"/>
    <x v="2"/>
    <s v="Mar"/>
    <x v="1"/>
    <x v="1"/>
    <x v="1"/>
    <x v="1"/>
    <x v="1"/>
    <x v="2"/>
    <x v="20"/>
    <n v="404.69"/>
  </r>
  <r>
    <s v="AD01-9362"/>
    <x v="2"/>
    <s v="Mar"/>
    <x v="1"/>
    <x v="1"/>
    <x v="1"/>
    <x v="1"/>
    <x v="1"/>
    <x v="2"/>
    <x v="317"/>
    <n v="473.33"/>
  </r>
  <r>
    <s v="AD01-9362"/>
    <x v="2"/>
    <s v="Mar"/>
    <x v="1"/>
    <x v="1"/>
    <x v="1"/>
    <x v="1"/>
    <x v="1"/>
    <x v="2"/>
    <x v="162"/>
    <n v="1251.25"/>
  </r>
  <r>
    <s v="AD01-9361"/>
    <x v="2"/>
    <s v="May"/>
    <x v="1"/>
    <x v="1"/>
    <x v="1"/>
    <x v="1"/>
    <x v="1"/>
    <x v="2"/>
    <x v="128"/>
    <n v="388.96"/>
  </r>
  <r>
    <s v="AD01-9361"/>
    <x v="2"/>
    <s v="May"/>
    <x v="1"/>
    <x v="1"/>
    <x v="1"/>
    <x v="1"/>
    <x v="1"/>
    <x v="2"/>
    <x v="125"/>
    <n v="457.6"/>
  </r>
  <r>
    <s v="AD01-9361"/>
    <x v="2"/>
    <s v="May"/>
    <x v="1"/>
    <x v="1"/>
    <x v="1"/>
    <x v="1"/>
    <x v="1"/>
    <x v="2"/>
    <x v="130"/>
    <n v="391.82"/>
  </r>
  <r>
    <s v="AD01-9361"/>
    <x v="2"/>
    <s v="May"/>
    <x v="1"/>
    <x v="1"/>
    <x v="1"/>
    <x v="1"/>
    <x v="1"/>
    <x v="2"/>
    <x v="297"/>
    <n v="460.46000000000004"/>
  </r>
  <r>
    <s v="AD01-9361"/>
    <x v="2"/>
    <s v="May"/>
    <x v="1"/>
    <x v="1"/>
    <x v="1"/>
    <x v="1"/>
    <x v="1"/>
    <x v="2"/>
    <x v="455"/>
    <n v="1241.24"/>
  </r>
  <r>
    <s v="AD01-9361"/>
    <x v="2"/>
    <s v="May"/>
    <x v="1"/>
    <x v="1"/>
    <x v="1"/>
    <x v="1"/>
    <x v="1"/>
    <x v="2"/>
    <x v="560"/>
    <n v="1335.62"/>
  </r>
  <r>
    <s v="AD01-9363"/>
    <x v="2"/>
    <s v="May"/>
    <x v="1"/>
    <x v="1"/>
    <x v="1"/>
    <x v="1"/>
    <x v="1"/>
    <x v="2"/>
    <x v="561"/>
    <n v="1337.05"/>
  </r>
  <r>
    <s v="AD01-9362"/>
    <x v="2"/>
    <s v="May"/>
    <x v="1"/>
    <x v="1"/>
    <x v="1"/>
    <x v="1"/>
    <x v="1"/>
    <x v="2"/>
    <x v="562"/>
    <n v="1338.48"/>
  </r>
  <r>
    <s v="AD01-9363"/>
    <x v="2"/>
    <s v="May"/>
    <x v="1"/>
    <x v="1"/>
    <x v="1"/>
    <x v="1"/>
    <x v="1"/>
    <x v="2"/>
    <x v="161"/>
    <n v="526.24"/>
  </r>
  <r>
    <s v="AD01-9362"/>
    <x v="2"/>
    <s v="May"/>
    <x v="1"/>
    <x v="1"/>
    <x v="1"/>
    <x v="1"/>
    <x v="1"/>
    <x v="2"/>
    <x v="136"/>
    <n v="459.03"/>
  </r>
  <r>
    <s v="AD01-9361"/>
    <x v="2"/>
    <s v="May"/>
    <x v="1"/>
    <x v="1"/>
    <x v="1"/>
    <x v="1"/>
    <x v="1"/>
    <x v="2"/>
    <x v="335"/>
    <n v="235.95"/>
  </r>
  <r>
    <s v="AD01-9361"/>
    <x v="2"/>
    <s v="May"/>
    <x v="1"/>
    <x v="1"/>
    <x v="1"/>
    <x v="1"/>
    <x v="1"/>
    <x v="2"/>
    <x v="385"/>
    <n v="227.37"/>
  </r>
  <r>
    <s v="AD01-9362"/>
    <x v="2"/>
    <s v="May"/>
    <x v="1"/>
    <x v="1"/>
    <x v="1"/>
    <x v="1"/>
    <x v="1"/>
    <x v="2"/>
    <x v="140"/>
    <n v="387.53"/>
  </r>
  <r>
    <s v="AD01-9361"/>
    <x v="2"/>
    <s v="May"/>
    <x v="1"/>
    <x v="1"/>
    <x v="1"/>
    <x v="1"/>
    <x v="1"/>
    <x v="2"/>
    <x v="313"/>
    <n v="456.16999999999996"/>
  </r>
  <r>
    <s v="AD01-9361"/>
    <x v="2"/>
    <s v="May"/>
    <x v="1"/>
    <x v="1"/>
    <x v="1"/>
    <x v="1"/>
    <x v="1"/>
    <x v="2"/>
    <x v="341"/>
    <n v="1205.49"/>
  </r>
  <r>
    <s v="AD01-9362"/>
    <x v="2"/>
    <s v="Nov"/>
    <x v="1"/>
    <x v="1"/>
    <x v="1"/>
    <x v="1"/>
    <x v="1"/>
    <x v="2"/>
    <x v="126"/>
    <n v="449.02"/>
  </r>
  <r>
    <s v="AD01-9365"/>
    <x v="2"/>
    <s v="Nov"/>
    <x v="1"/>
    <x v="1"/>
    <x v="1"/>
    <x v="1"/>
    <x v="1"/>
    <x v="2"/>
    <x v="56"/>
    <n v="346.06"/>
  </r>
  <r>
    <s v="AD01-9362"/>
    <x v="2"/>
    <s v="Nov"/>
    <x v="1"/>
    <x v="1"/>
    <x v="1"/>
    <x v="1"/>
    <x v="1"/>
    <x v="2"/>
    <x v="27"/>
    <n v="414.7"/>
  </r>
  <r>
    <s v="AD01-9362"/>
    <x v="2"/>
    <s v="Nov"/>
    <x v="1"/>
    <x v="1"/>
    <x v="1"/>
    <x v="1"/>
    <x v="1"/>
    <x v="2"/>
    <x v="274"/>
    <n v="451.88"/>
  </r>
  <r>
    <s v="AD01-9362"/>
    <x v="2"/>
    <s v="Nov"/>
    <x v="1"/>
    <x v="1"/>
    <x v="1"/>
    <x v="1"/>
    <x v="1"/>
    <x v="2"/>
    <x v="149"/>
    <n v="408.98"/>
  </r>
  <r>
    <s v="AD01-9361"/>
    <x v="2"/>
    <s v="Nov"/>
    <x v="1"/>
    <x v="1"/>
    <x v="1"/>
    <x v="1"/>
    <x v="1"/>
    <x v="2"/>
    <x v="552"/>
    <n v="1201.2"/>
  </r>
  <r>
    <s v="AD01-9361"/>
    <x v="2"/>
    <s v="Nov"/>
    <x v="1"/>
    <x v="1"/>
    <x v="1"/>
    <x v="1"/>
    <x v="1"/>
    <x v="2"/>
    <x v="101"/>
    <n v="1248.3899999999999"/>
  </r>
  <r>
    <s v="AD01-9362"/>
    <x v="2"/>
    <s v="Nov"/>
    <x v="1"/>
    <x v="1"/>
    <x v="1"/>
    <x v="1"/>
    <x v="1"/>
    <x v="2"/>
    <x v="563"/>
    <n v="1358.5"/>
  </r>
  <r>
    <s v="AD01-9362"/>
    <x v="2"/>
    <s v="Nov"/>
    <x v="1"/>
    <x v="1"/>
    <x v="1"/>
    <x v="1"/>
    <x v="1"/>
    <x v="2"/>
    <x v="564"/>
    <n v="1359.93"/>
  </r>
  <r>
    <s v="AD01-9362"/>
    <x v="2"/>
    <s v="Nov"/>
    <x v="1"/>
    <x v="1"/>
    <x v="1"/>
    <x v="1"/>
    <x v="1"/>
    <x v="2"/>
    <x v="565"/>
    <n v="1361.3600000000001"/>
  </r>
  <r>
    <s v="AD01-9361"/>
    <x v="2"/>
    <s v="Nov"/>
    <x v="1"/>
    <x v="1"/>
    <x v="1"/>
    <x v="1"/>
    <x v="1"/>
    <x v="2"/>
    <x v="373"/>
    <n v="526.24"/>
  </r>
  <r>
    <s v="AD01-9362"/>
    <x v="2"/>
    <s v="Nov"/>
    <x v="1"/>
    <x v="1"/>
    <x v="1"/>
    <x v="1"/>
    <x v="1"/>
    <x v="2"/>
    <x v="185"/>
    <n v="526.24"/>
  </r>
  <r>
    <s v="AD01-9365"/>
    <x v="2"/>
    <s v="Nov"/>
    <x v="1"/>
    <x v="1"/>
    <x v="1"/>
    <x v="1"/>
    <x v="1"/>
    <x v="2"/>
    <x v="137"/>
    <n v="450.45"/>
  </r>
  <r>
    <s v="AD01-9361"/>
    <x v="2"/>
    <s v="Nov"/>
    <x v="1"/>
    <x v="1"/>
    <x v="1"/>
    <x v="1"/>
    <x v="1"/>
    <x v="2"/>
    <x v="138"/>
    <n v="441.87"/>
  </r>
  <r>
    <s v="AD01-9362"/>
    <x v="2"/>
    <s v="Nov"/>
    <x v="1"/>
    <x v="1"/>
    <x v="1"/>
    <x v="1"/>
    <x v="1"/>
    <x v="2"/>
    <x v="314"/>
    <n v="447.59000000000003"/>
  </r>
  <r>
    <s v="AD01-9362"/>
    <x v="2"/>
    <s v="Nov"/>
    <x v="1"/>
    <x v="1"/>
    <x v="1"/>
    <x v="1"/>
    <x v="1"/>
    <x v="2"/>
    <x v="69"/>
    <n v="344.63"/>
  </r>
  <r>
    <s v="AD01-9362"/>
    <x v="2"/>
    <s v="Nov"/>
    <x v="1"/>
    <x v="1"/>
    <x v="1"/>
    <x v="1"/>
    <x v="1"/>
    <x v="2"/>
    <x v="160"/>
    <n v="413.27"/>
  </r>
  <r>
    <s v="AD01-9362"/>
    <x v="2"/>
    <s v="Nov"/>
    <x v="1"/>
    <x v="1"/>
    <x v="1"/>
    <x v="1"/>
    <x v="1"/>
    <x v="2"/>
    <x v="515"/>
    <n v="1136.8499999999999"/>
  </r>
  <r>
    <s v="AD01-9362"/>
    <x v="2"/>
    <s v="Nov"/>
    <x v="1"/>
    <x v="1"/>
    <x v="1"/>
    <x v="1"/>
    <x v="1"/>
    <x v="2"/>
    <x v="328"/>
    <n v="1214.07"/>
  </r>
  <r>
    <s v="AD01-9362"/>
    <x v="2"/>
    <s v="Nov"/>
    <x v="1"/>
    <x v="1"/>
    <x v="1"/>
    <x v="1"/>
    <x v="1"/>
    <x v="2"/>
    <x v="142"/>
    <n v="1261.26"/>
  </r>
  <r>
    <s v="AD01-9362"/>
    <x v="2"/>
    <s v="Oct"/>
    <x v="1"/>
    <x v="1"/>
    <x v="1"/>
    <x v="1"/>
    <x v="1"/>
    <x v="2"/>
    <x v="125"/>
    <n v="457.6"/>
  </r>
  <r>
    <s v="AD01-9362"/>
    <x v="2"/>
    <s v="Oct"/>
    <x v="1"/>
    <x v="1"/>
    <x v="1"/>
    <x v="1"/>
    <x v="1"/>
    <x v="2"/>
    <x v="74"/>
    <n v="354.64"/>
  </r>
  <r>
    <s v="AD01-9362"/>
    <x v="2"/>
    <s v="Oct"/>
    <x v="1"/>
    <x v="1"/>
    <x v="1"/>
    <x v="1"/>
    <x v="1"/>
    <x v="2"/>
    <x v="297"/>
    <n v="460.46000000000004"/>
  </r>
  <r>
    <s v="AD01-9362"/>
    <x v="2"/>
    <s v="Oct"/>
    <x v="1"/>
    <x v="1"/>
    <x v="1"/>
    <x v="1"/>
    <x v="1"/>
    <x v="2"/>
    <x v="75"/>
    <n v="348.92"/>
  </r>
  <r>
    <s v="AD01-9364"/>
    <x v="2"/>
    <s v="Oct"/>
    <x v="1"/>
    <x v="1"/>
    <x v="1"/>
    <x v="1"/>
    <x v="1"/>
    <x v="2"/>
    <x v="76"/>
    <n v="417.56"/>
  </r>
  <r>
    <s v="AD01-9362"/>
    <x v="2"/>
    <s v="Oct"/>
    <x v="1"/>
    <x v="1"/>
    <x v="1"/>
    <x v="1"/>
    <x v="1"/>
    <x v="2"/>
    <x v="394"/>
    <n v="1123.98"/>
  </r>
  <r>
    <s v="AD01-9362"/>
    <x v="2"/>
    <s v="Oct"/>
    <x v="1"/>
    <x v="1"/>
    <x v="1"/>
    <x v="1"/>
    <x v="1"/>
    <x v="2"/>
    <x v="469"/>
    <n v="1199.77"/>
  </r>
  <r>
    <s v="AD01-9361"/>
    <x v="2"/>
    <s v="Oct"/>
    <x v="1"/>
    <x v="1"/>
    <x v="1"/>
    <x v="1"/>
    <x v="1"/>
    <x v="2"/>
    <x v="461"/>
    <n v="1246.96"/>
  </r>
  <r>
    <s v="AD01-9361"/>
    <x v="2"/>
    <s v="Oct"/>
    <x v="1"/>
    <x v="1"/>
    <x v="1"/>
    <x v="1"/>
    <x v="1"/>
    <x v="2"/>
    <x v="566"/>
    <n v="1354.21"/>
  </r>
  <r>
    <s v="AD01-9364"/>
    <x v="2"/>
    <s v="Oct"/>
    <x v="1"/>
    <x v="1"/>
    <x v="1"/>
    <x v="1"/>
    <x v="1"/>
    <x v="2"/>
    <x v="567"/>
    <n v="1355.6399999999999"/>
  </r>
  <r>
    <s v="AD01-9364"/>
    <x v="2"/>
    <s v="Oct"/>
    <x v="1"/>
    <x v="1"/>
    <x v="1"/>
    <x v="1"/>
    <x v="1"/>
    <x v="2"/>
    <x v="568"/>
    <n v="1357.07"/>
  </r>
  <r>
    <s v="AD01-9361"/>
    <x v="2"/>
    <s v="Oct"/>
    <x v="1"/>
    <x v="1"/>
    <x v="1"/>
    <x v="1"/>
    <x v="1"/>
    <x v="2"/>
    <x v="331"/>
    <n v="526.24"/>
  </r>
  <r>
    <s v="AD01-9361"/>
    <x v="2"/>
    <s v="Oct"/>
    <x v="1"/>
    <x v="1"/>
    <x v="1"/>
    <x v="1"/>
    <x v="1"/>
    <x v="2"/>
    <x v="24"/>
    <n v="526.24"/>
  </r>
  <r>
    <s v="AD01-9362"/>
    <x v="2"/>
    <s v="Oct"/>
    <x v="1"/>
    <x v="1"/>
    <x v="1"/>
    <x v="1"/>
    <x v="1"/>
    <x v="2"/>
    <x v="116"/>
    <n v="416.13"/>
  </r>
  <r>
    <s v="AD01-9362"/>
    <x v="2"/>
    <s v="Oct"/>
    <x v="1"/>
    <x v="1"/>
    <x v="1"/>
    <x v="1"/>
    <x v="1"/>
    <x v="2"/>
    <x v="177"/>
    <n v="476.19"/>
  </r>
  <r>
    <s v="AD01-9362"/>
    <x v="2"/>
    <s v="Oct"/>
    <x v="1"/>
    <x v="1"/>
    <x v="1"/>
    <x v="1"/>
    <x v="1"/>
    <x v="2"/>
    <x v="178"/>
    <n v="467.61"/>
  </r>
  <r>
    <s v="AD01-9362"/>
    <x v="2"/>
    <s v="Oct"/>
    <x v="1"/>
    <x v="1"/>
    <x v="1"/>
    <x v="1"/>
    <x v="1"/>
    <x v="2"/>
    <x v="136"/>
    <n v="459.03"/>
  </r>
  <r>
    <s v="AD01-9364"/>
    <x v="2"/>
    <s v="Oct"/>
    <x v="1"/>
    <x v="1"/>
    <x v="1"/>
    <x v="1"/>
    <x v="1"/>
    <x v="2"/>
    <x v="313"/>
    <n v="456.16999999999996"/>
  </r>
  <r>
    <s v="AD01-9364"/>
    <x v="2"/>
    <s v="Oct"/>
    <x v="1"/>
    <x v="1"/>
    <x v="1"/>
    <x v="1"/>
    <x v="1"/>
    <x v="2"/>
    <x v="84"/>
    <n v="353.21"/>
  </r>
  <r>
    <s v="AD01-9362"/>
    <x v="2"/>
    <s v="Oct"/>
    <x v="1"/>
    <x v="1"/>
    <x v="1"/>
    <x v="1"/>
    <x v="1"/>
    <x v="2"/>
    <x v="85"/>
    <n v="421.85"/>
  </r>
  <r>
    <s v="AD01-9364"/>
    <x v="2"/>
    <s v="Oct"/>
    <x v="1"/>
    <x v="1"/>
    <x v="1"/>
    <x v="1"/>
    <x v="1"/>
    <x v="2"/>
    <x v="347"/>
    <n v="1212.6399999999999"/>
  </r>
  <r>
    <s v="AD01-9362"/>
    <x v="2"/>
    <s v="Oct"/>
    <x v="1"/>
    <x v="1"/>
    <x v="1"/>
    <x v="1"/>
    <x v="1"/>
    <x v="2"/>
    <x v="187"/>
    <n v="1259.83"/>
  </r>
  <r>
    <s v="AD01-9361"/>
    <x v="2"/>
    <s v="Sep"/>
    <x v="1"/>
    <x v="1"/>
    <x v="1"/>
    <x v="1"/>
    <x v="1"/>
    <x v="2"/>
    <x v="166"/>
    <n v="466.18"/>
  </r>
  <r>
    <s v="AD01-9361"/>
    <x v="2"/>
    <s v="Sep"/>
    <x v="1"/>
    <x v="1"/>
    <x v="1"/>
    <x v="1"/>
    <x v="1"/>
    <x v="2"/>
    <x v="88"/>
    <n v="363.22"/>
  </r>
  <r>
    <s v="AD01-9362"/>
    <x v="2"/>
    <s v="Sep"/>
    <x v="1"/>
    <x v="1"/>
    <x v="1"/>
    <x v="1"/>
    <x v="1"/>
    <x v="2"/>
    <x v="89"/>
    <n v="423.28"/>
  </r>
  <r>
    <s v="AD01-9361"/>
    <x v="2"/>
    <s v="Sep"/>
    <x v="1"/>
    <x v="1"/>
    <x v="1"/>
    <x v="1"/>
    <x v="1"/>
    <x v="2"/>
    <x v="234"/>
    <n v="469.03999999999996"/>
  </r>
  <r>
    <s v="AD01-9364"/>
    <x v="2"/>
    <s v="Sep"/>
    <x v="1"/>
    <x v="1"/>
    <x v="1"/>
    <x v="1"/>
    <x v="1"/>
    <x v="2"/>
    <x v="91"/>
    <n v="357.5"/>
  </r>
  <r>
    <s v="AD01-9362"/>
    <x v="2"/>
    <s v="Sep"/>
    <x v="1"/>
    <x v="1"/>
    <x v="1"/>
    <x v="1"/>
    <x v="1"/>
    <x v="2"/>
    <x v="92"/>
    <n v="426.14"/>
  </r>
  <r>
    <s v="AD01-9361"/>
    <x v="2"/>
    <s v="Sep"/>
    <x v="1"/>
    <x v="1"/>
    <x v="1"/>
    <x v="1"/>
    <x v="1"/>
    <x v="2"/>
    <x v="412"/>
    <n v="1122.55"/>
  </r>
  <r>
    <s v="AD01-9365"/>
    <x v="2"/>
    <s v="Sep"/>
    <x v="1"/>
    <x v="1"/>
    <x v="1"/>
    <x v="1"/>
    <x v="1"/>
    <x v="2"/>
    <x v="482"/>
    <n v="1198.3399999999999"/>
  </r>
  <r>
    <s v="AD01-9365"/>
    <x v="2"/>
    <s v="Sep"/>
    <x v="1"/>
    <x v="1"/>
    <x v="1"/>
    <x v="1"/>
    <x v="1"/>
    <x v="2"/>
    <x v="436"/>
    <n v="1245.53"/>
  </r>
  <r>
    <s v="AD01-9364"/>
    <x v="2"/>
    <s v="Sep"/>
    <x v="1"/>
    <x v="1"/>
    <x v="1"/>
    <x v="1"/>
    <x v="1"/>
    <x v="2"/>
    <x v="569"/>
    <n v="1351.35"/>
  </r>
  <r>
    <s v="AD01-9362"/>
    <x v="2"/>
    <s v="Sep"/>
    <x v="1"/>
    <x v="1"/>
    <x v="1"/>
    <x v="1"/>
    <x v="1"/>
    <x v="2"/>
    <x v="570"/>
    <n v="1352.78"/>
  </r>
  <r>
    <s v="AD01-9365"/>
    <x v="2"/>
    <s v="Sep"/>
    <x v="1"/>
    <x v="1"/>
    <x v="1"/>
    <x v="1"/>
    <x v="1"/>
    <x v="2"/>
    <x v="351"/>
    <n v="526.24"/>
  </r>
  <r>
    <s v="AD01-9361"/>
    <x v="2"/>
    <s v="Sep"/>
    <x v="1"/>
    <x v="1"/>
    <x v="1"/>
    <x v="1"/>
    <x v="1"/>
    <x v="2"/>
    <x v="115"/>
    <n v="424.71"/>
  </r>
  <r>
    <s v="AD01-9361"/>
    <x v="2"/>
    <s v="Sep"/>
    <x v="1"/>
    <x v="1"/>
    <x v="1"/>
    <x v="1"/>
    <x v="1"/>
    <x v="2"/>
    <x v="13"/>
    <n v="501.93"/>
  </r>
  <r>
    <s v="AD01-9365"/>
    <x v="2"/>
    <s v="Sep"/>
    <x v="1"/>
    <x v="1"/>
    <x v="1"/>
    <x v="1"/>
    <x v="1"/>
    <x v="2"/>
    <x v="14"/>
    <n v="493.35"/>
  </r>
  <r>
    <s v="AD01-9364"/>
    <x v="2"/>
    <s v="Sep"/>
    <x v="1"/>
    <x v="1"/>
    <x v="1"/>
    <x v="1"/>
    <x v="1"/>
    <x v="2"/>
    <x v="15"/>
    <n v="484.77"/>
  </r>
  <r>
    <s v="AD01-9362"/>
    <x v="2"/>
    <s v="Sep"/>
    <x v="1"/>
    <x v="1"/>
    <x v="1"/>
    <x v="1"/>
    <x v="1"/>
    <x v="2"/>
    <x v="318"/>
    <n v="464.75"/>
  </r>
  <r>
    <s v="AD01-9364"/>
    <x v="2"/>
    <s v="Sep"/>
    <x v="1"/>
    <x v="1"/>
    <x v="1"/>
    <x v="1"/>
    <x v="1"/>
    <x v="2"/>
    <x v="99"/>
    <n v="361.78999999999996"/>
  </r>
  <r>
    <s v="AD01-9361"/>
    <x v="2"/>
    <s v="Sep"/>
    <x v="1"/>
    <x v="1"/>
    <x v="1"/>
    <x v="1"/>
    <x v="1"/>
    <x v="2"/>
    <x v="312"/>
    <n v="430.43"/>
  </r>
  <r>
    <s v="AD01-9362"/>
    <x v="2"/>
    <s v="Sep"/>
    <x v="1"/>
    <x v="1"/>
    <x v="1"/>
    <x v="1"/>
    <x v="1"/>
    <x v="2"/>
    <x v="523"/>
    <n v="1135.42"/>
  </r>
  <r>
    <s v="AD01-9362"/>
    <x v="2"/>
    <s v="Sep"/>
    <x v="1"/>
    <x v="1"/>
    <x v="1"/>
    <x v="1"/>
    <x v="1"/>
    <x v="2"/>
    <x v="354"/>
    <n v="1211.21"/>
  </r>
  <r>
    <s v="AD01-9361"/>
    <x v="2"/>
    <s v="Sep"/>
    <x v="1"/>
    <x v="1"/>
    <x v="1"/>
    <x v="1"/>
    <x v="1"/>
    <x v="2"/>
    <x v="186"/>
    <n v="1258.4000000000001"/>
  </r>
  <r>
    <s v="AD01-9361"/>
    <x v="3"/>
    <s v="Apr"/>
    <x v="0"/>
    <x v="1"/>
    <x v="0"/>
    <x v="0"/>
    <x v="0"/>
    <x v="1"/>
    <x v="147"/>
    <n v="553.86"/>
  </r>
  <r>
    <s v="AD01-9362"/>
    <x v="3"/>
    <s v="Apr"/>
    <x v="0"/>
    <x v="1"/>
    <x v="0"/>
    <x v="0"/>
    <x v="0"/>
    <x v="1"/>
    <x v="164"/>
    <n v="483.34000000000003"/>
  </r>
  <r>
    <s v="AD01-9363"/>
    <x v="3"/>
    <s v="Apr"/>
    <x v="0"/>
    <x v="1"/>
    <x v="0"/>
    <x v="0"/>
    <x v="0"/>
    <x v="1"/>
    <x v="285"/>
    <n v="520.52"/>
  </r>
  <r>
    <s v="AD01-9362"/>
    <x v="3"/>
    <s v="Apr"/>
    <x v="0"/>
    <x v="1"/>
    <x v="0"/>
    <x v="0"/>
    <x v="0"/>
    <x v="1"/>
    <x v="249"/>
    <n v="477.62"/>
  </r>
  <r>
    <s v="AD01-9362"/>
    <x v="3"/>
    <s v="Apr"/>
    <x v="0"/>
    <x v="1"/>
    <x v="0"/>
    <x v="0"/>
    <x v="0"/>
    <x v="1"/>
    <x v="571"/>
    <n v="936.65"/>
  </r>
  <r>
    <s v="AD01-9361"/>
    <x v="3"/>
    <s v="Apr"/>
    <x v="0"/>
    <x v="1"/>
    <x v="0"/>
    <x v="0"/>
    <x v="0"/>
    <x v="1"/>
    <x v="572"/>
    <n v="1061.06"/>
  </r>
  <r>
    <s v="AD01-9361"/>
    <x v="3"/>
    <s v="Apr"/>
    <x v="0"/>
    <x v="1"/>
    <x v="0"/>
    <x v="0"/>
    <x v="0"/>
    <x v="1"/>
    <x v="156"/>
    <n v="519.09"/>
  </r>
  <r>
    <s v="AD01-9362"/>
    <x v="3"/>
    <s v="Apr"/>
    <x v="0"/>
    <x v="1"/>
    <x v="0"/>
    <x v="0"/>
    <x v="0"/>
    <x v="1"/>
    <x v="378"/>
    <n v="526.24"/>
  </r>
  <r>
    <s v="AD01-9362"/>
    <x v="3"/>
    <s v="Apr"/>
    <x v="0"/>
    <x v="1"/>
    <x v="0"/>
    <x v="0"/>
    <x v="0"/>
    <x v="1"/>
    <x v="350"/>
    <n v="516.23"/>
  </r>
  <r>
    <s v="AD01-9363"/>
    <x v="3"/>
    <s v="Apr"/>
    <x v="0"/>
    <x v="1"/>
    <x v="0"/>
    <x v="0"/>
    <x v="0"/>
    <x v="1"/>
    <x v="316"/>
    <n v="481.90999999999997"/>
  </r>
  <r>
    <s v="AD01-9362"/>
    <x v="3"/>
    <s v="Apr"/>
    <x v="0"/>
    <x v="1"/>
    <x v="0"/>
    <x v="0"/>
    <x v="0"/>
    <x v="1"/>
    <x v="289"/>
    <n v="521.95000000000005"/>
  </r>
  <r>
    <s v="AD01-9361"/>
    <x v="3"/>
    <s v="Apr"/>
    <x v="0"/>
    <x v="1"/>
    <x v="0"/>
    <x v="0"/>
    <x v="0"/>
    <x v="1"/>
    <x v="139"/>
    <n v="1073.93"/>
  </r>
  <r>
    <s v="AD01-9363"/>
    <x v="3"/>
    <s v="Aug"/>
    <x v="0"/>
    <x v="1"/>
    <x v="0"/>
    <x v="0"/>
    <x v="0"/>
    <x v="1"/>
    <x v="1"/>
    <n v="526.32000000000005"/>
  </r>
  <r>
    <s v="AD01-9361"/>
    <x v="3"/>
    <s v="Aug"/>
    <x v="0"/>
    <x v="1"/>
    <x v="0"/>
    <x v="0"/>
    <x v="0"/>
    <x v="1"/>
    <x v="126"/>
    <n v="449.02"/>
  </r>
  <r>
    <s v="AD01-9362"/>
    <x v="3"/>
    <s v="Aug"/>
    <x v="0"/>
    <x v="0"/>
    <x v="0"/>
    <x v="0"/>
    <x v="0"/>
    <x v="1"/>
    <x v="256"/>
    <n v="486.2"/>
  </r>
  <r>
    <s v="AD01-9361"/>
    <x v="3"/>
    <s v="Aug"/>
    <x v="0"/>
    <x v="0"/>
    <x v="0"/>
    <x v="0"/>
    <x v="0"/>
    <x v="1"/>
    <x v="274"/>
    <n v="451.88"/>
  </r>
  <r>
    <s v="AD01-9362"/>
    <x v="3"/>
    <s v="Aug"/>
    <x v="0"/>
    <x v="0"/>
    <x v="0"/>
    <x v="0"/>
    <x v="0"/>
    <x v="1"/>
    <x v="573"/>
    <n v="942.37"/>
  </r>
  <r>
    <s v="AD01-9362"/>
    <x v="3"/>
    <s v="Aug"/>
    <x v="0"/>
    <x v="0"/>
    <x v="0"/>
    <x v="0"/>
    <x v="0"/>
    <x v="1"/>
    <x v="412"/>
    <n v="526.24"/>
  </r>
  <r>
    <s v="AD01-9361"/>
    <x v="3"/>
    <s v="Aug"/>
    <x v="0"/>
    <x v="0"/>
    <x v="0"/>
    <x v="0"/>
    <x v="0"/>
    <x v="1"/>
    <x v="263"/>
    <n v="490.49"/>
  </r>
  <r>
    <s v="AD01-9362"/>
    <x v="3"/>
    <s v="Aug"/>
    <x v="0"/>
    <x v="0"/>
    <x v="0"/>
    <x v="0"/>
    <x v="0"/>
    <x v="1"/>
    <x v="314"/>
    <n v="447.59000000000003"/>
  </r>
  <r>
    <s v="AD01-9361"/>
    <x v="3"/>
    <s v="Aug"/>
    <x v="0"/>
    <x v="0"/>
    <x v="0"/>
    <x v="0"/>
    <x v="0"/>
    <x v="1"/>
    <x v="268"/>
    <n v="487.63"/>
  </r>
  <r>
    <s v="AD01-9363"/>
    <x v="3"/>
    <s v="Aug"/>
    <x v="0"/>
    <x v="0"/>
    <x v="0"/>
    <x v="0"/>
    <x v="0"/>
    <x v="1"/>
    <x v="229"/>
    <n v="1078.22"/>
  </r>
  <r>
    <s v="AD01-9363"/>
    <x v="3"/>
    <s v="Dec"/>
    <x v="0"/>
    <x v="0"/>
    <x v="0"/>
    <x v="0"/>
    <x v="0"/>
    <x v="1"/>
    <x v="125"/>
    <n v="489.6"/>
  </r>
  <r>
    <s v="AD01-9361"/>
    <x v="3"/>
    <s v="Dec"/>
    <x v="0"/>
    <x v="0"/>
    <x v="0"/>
    <x v="0"/>
    <x v="0"/>
    <x v="1"/>
    <x v="89"/>
    <n v="423.28"/>
  </r>
  <r>
    <s v="AD01-9362"/>
    <x v="3"/>
    <s v="Dec"/>
    <x v="0"/>
    <x v="0"/>
    <x v="0"/>
    <x v="0"/>
    <x v="0"/>
    <x v="1"/>
    <x v="297"/>
    <n v="460.46000000000004"/>
  </r>
  <r>
    <s v="AD01-9362"/>
    <x v="3"/>
    <s v="Dec"/>
    <x v="0"/>
    <x v="0"/>
    <x v="0"/>
    <x v="0"/>
    <x v="0"/>
    <x v="1"/>
    <x v="76"/>
    <n v="417.56"/>
  </r>
  <r>
    <s v="AD01-9362"/>
    <x v="3"/>
    <s v="Dec"/>
    <x v="0"/>
    <x v="0"/>
    <x v="0"/>
    <x v="0"/>
    <x v="0"/>
    <x v="1"/>
    <x v="17"/>
    <n v="1071.07"/>
  </r>
  <r>
    <s v="AD01-9362"/>
    <x v="3"/>
    <s v="Dec"/>
    <x v="0"/>
    <x v="0"/>
    <x v="0"/>
    <x v="0"/>
    <x v="0"/>
    <x v="1"/>
    <x v="136"/>
    <n v="459.03"/>
  </r>
  <r>
    <s v="AD01-9362"/>
    <x v="3"/>
    <s v="Dec"/>
    <x v="0"/>
    <x v="0"/>
    <x v="0"/>
    <x v="0"/>
    <x v="0"/>
    <x v="1"/>
    <x v="313"/>
    <n v="456.16999999999996"/>
  </r>
  <r>
    <s v="AD01-9362"/>
    <x v="3"/>
    <s v="Dec"/>
    <x v="0"/>
    <x v="0"/>
    <x v="0"/>
    <x v="0"/>
    <x v="0"/>
    <x v="1"/>
    <x v="85"/>
    <n v="421.85"/>
  </r>
  <r>
    <s v="AD01-9361"/>
    <x v="3"/>
    <s v="Dec"/>
    <x v="0"/>
    <x v="0"/>
    <x v="0"/>
    <x v="0"/>
    <x v="0"/>
    <x v="1"/>
    <x v="301"/>
    <n v="461.89"/>
  </r>
  <r>
    <s v="AD01-9363"/>
    <x v="3"/>
    <s v="Dec"/>
    <x v="0"/>
    <x v="0"/>
    <x v="0"/>
    <x v="0"/>
    <x v="0"/>
    <x v="1"/>
    <x v="401"/>
    <n v="1083.94"/>
  </r>
  <r>
    <s v="AD01-9365"/>
    <x v="3"/>
    <s v="Feb"/>
    <x v="0"/>
    <x v="0"/>
    <x v="0"/>
    <x v="0"/>
    <x v="0"/>
    <x v="1"/>
    <x v="233"/>
    <n v="195.84"/>
  </r>
  <r>
    <s v="AD01-9361"/>
    <x v="3"/>
    <s v="Feb"/>
    <x v="0"/>
    <x v="0"/>
    <x v="0"/>
    <x v="0"/>
    <x v="0"/>
    <x v="1"/>
    <x v="105"/>
    <n v="431.86"/>
  </r>
  <r>
    <s v="AD01-9361"/>
    <x v="3"/>
    <s v="Feb"/>
    <x v="0"/>
    <x v="0"/>
    <x v="0"/>
    <x v="0"/>
    <x v="0"/>
    <x v="1"/>
    <x v="235"/>
    <n v="185.9"/>
  </r>
  <r>
    <s v="AD01-9361"/>
    <x v="3"/>
    <s v="Feb"/>
    <x v="0"/>
    <x v="0"/>
    <x v="0"/>
    <x v="0"/>
    <x v="0"/>
    <x v="1"/>
    <x v="255"/>
    <n v="494.78"/>
  </r>
  <r>
    <s v="AD01-9362"/>
    <x v="3"/>
    <s v="Feb"/>
    <x v="0"/>
    <x v="0"/>
    <x v="0"/>
    <x v="0"/>
    <x v="0"/>
    <x v="1"/>
    <x v="94"/>
    <n v="531.96"/>
  </r>
  <r>
    <s v="AD01-9364"/>
    <x v="3"/>
    <s v="Feb"/>
    <x v="0"/>
    <x v="0"/>
    <x v="0"/>
    <x v="0"/>
    <x v="0"/>
    <x v="1"/>
    <x v="574"/>
    <n v="1058.2"/>
  </r>
  <r>
    <s v="AD01-9364"/>
    <x v="3"/>
    <s v="Feb"/>
    <x v="0"/>
    <x v="0"/>
    <x v="0"/>
    <x v="0"/>
    <x v="0"/>
    <x v="1"/>
    <x v="239"/>
    <n v="184.47"/>
  </r>
  <r>
    <s v="AD01-9362"/>
    <x v="3"/>
    <s v="Feb"/>
    <x v="0"/>
    <x v="0"/>
    <x v="0"/>
    <x v="0"/>
    <x v="0"/>
    <x v="1"/>
    <x v="509"/>
    <n v="526.24"/>
  </r>
  <r>
    <s v="AD01-9362"/>
    <x v="3"/>
    <s v="Feb"/>
    <x v="0"/>
    <x v="0"/>
    <x v="0"/>
    <x v="0"/>
    <x v="0"/>
    <x v="1"/>
    <x v="377"/>
    <n v="526.24"/>
  </r>
  <r>
    <s v="AD01-9361"/>
    <x v="3"/>
    <s v="Feb"/>
    <x v="0"/>
    <x v="0"/>
    <x v="0"/>
    <x v="0"/>
    <x v="0"/>
    <x v="1"/>
    <x v="366"/>
    <n v="181.61"/>
  </r>
  <r>
    <s v="AD01-9362"/>
    <x v="3"/>
    <s v="Feb"/>
    <x v="0"/>
    <x v="0"/>
    <x v="0"/>
    <x v="0"/>
    <x v="0"/>
    <x v="1"/>
    <x v="312"/>
    <n v="430.43"/>
  </r>
  <r>
    <s v="AD01-9361"/>
    <x v="3"/>
    <s v="Feb"/>
    <x v="0"/>
    <x v="0"/>
    <x v="0"/>
    <x v="0"/>
    <x v="0"/>
    <x v="1"/>
    <x v="262"/>
    <n v="499.07"/>
  </r>
  <r>
    <s v="AD01-9365"/>
    <x v="3"/>
    <s v="Feb"/>
    <x v="0"/>
    <x v="0"/>
    <x v="0"/>
    <x v="0"/>
    <x v="0"/>
    <x v="1"/>
    <x v="17"/>
    <n v="1071.07"/>
  </r>
  <r>
    <s v="AD01-9364"/>
    <x v="3"/>
    <s v="Jan"/>
    <x v="0"/>
    <x v="0"/>
    <x v="0"/>
    <x v="0"/>
    <x v="0"/>
    <x v="1"/>
    <x v="290"/>
    <n v="191.62"/>
  </r>
  <r>
    <s v="AD01-9362"/>
    <x v="3"/>
    <s v="Jan"/>
    <x v="0"/>
    <x v="0"/>
    <x v="0"/>
    <x v="0"/>
    <x v="0"/>
    <x v="1"/>
    <x v="127"/>
    <n v="440.44"/>
  </r>
  <r>
    <s v="AD01-9361"/>
    <x v="3"/>
    <s v="Jan"/>
    <x v="0"/>
    <x v="0"/>
    <x v="0"/>
    <x v="0"/>
    <x v="0"/>
    <x v="1"/>
    <x v="0"/>
    <n v="500.5"/>
  </r>
  <r>
    <s v="AD01-9361"/>
    <x v="3"/>
    <s v="Jan"/>
    <x v="0"/>
    <x v="0"/>
    <x v="0"/>
    <x v="0"/>
    <x v="0"/>
    <x v="1"/>
    <x v="291"/>
    <n v="194.48"/>
  </r>
  <r>
    <s v="AD01-9365"/>
    <x v="3"/>
    <s v="Jan"/>
    <x v="0"/>
    <x v="0"/>
    <x v="0"/>
    <x v="0"/>
    <x v="0"/>
    <x v="1"/>
    <x v="236"/>
    <n v="434.72"/>
  </r>
  <r>
    <s v="AD01-9361"/>
    <x v="3"/>
    <s v="Jan"/>
    <x v="0"/>
    <x v="0"/>
    <x v="0"/>
    <x v="0"/>
    <x v="0"/>
    <x v="1"/>
    <x v="244"/>
    <n v="503.36"/>
  </r>
  <r>
    <s v="AD01-9361"/>
    <x v="3"/>
    <s v="Jan"/>
    <x v="0"/>
    <x v="0"/>
    <x v="0"/>
    <x v="0"/>
    <x v="0"/>
    <x v="1"/>
    <x v="422"/>
    <n v="188.76"/>
  </r>
  <r>
    <s v="AD01-9362"/>
    <x v="3"/>
    <s v="Jan"/>
    <x v="0"/>
    <x v="0"/>
    <x v="0"/>
    <x v="0"/>
    <x v="0"/>
    <x v="1"/>
    <x v="575"/>
    <n v="1009.5799999999999"/>
  </r>
  <r>
    <s v="AD01-9361"/>
    <x v="3"/>
    <s v="Jan"/>
    <x v="0"/>
    <x v="0"/>
    <x v="0"/>
    <x v="0"/>
    <x v="0"/>
    <x v="1"/>
    <x v="576"/>
    <n v="1056.77"/>
  </r>
  <r>
    <s v="AD01-9361"/>
    <x v="3"/>
    <s v="Jan"/>
    <x v="0"/>
    <x v="0"/>
    <x v="0"/>
    <x v="0"/>
    <x v="0"/>
    <x v="1"/>
    <x v="293"/>
    <n v="193.05"/>
  </r>
  <r>
    <s v="AD01-9361"/>
    <x v="3"/>
    <s v="Jan"/>
    <x v="0"/>
    <x v="0"/>
    <x v="0"/>
    <x v="0"/>
    <x v="0"/>
    <x v="1"/>
    <x v="73"/>
    <n v="526.24"/>
  </r>
  <r>
    <s v="AD01-9361"/>
    <x v="3"/>
    <s v="Jan"/>
    <x v="0"/>
    <x v="0"/>
    <x v="0"/>
    <x v="0"/>
    <x v="0"/>
    <x v="1"/>
    <x v="325"/>
    <n v="190.19"/>
  </r>
  <r>
    <s v="AD01-9364"/>
    <x v="3"/>
    <s v="Jan"/>
    <x v="0"/>
    <x v="0"/>
    <x v="0"/>
    <x v="0"/>
    <x v="0"/>
    <x v="1"/>
    <x v="315"/>
    <n v="439.01"/>
  </r>
  <r>
    <s v="AD01-9361"/>
    <x v="3"/>
    <s v="Jan"/>
    <x v="0"/>
    <x v="0"/>
    <x v="0"/>
    <x v="0"/>
    <x v="0"/>
    <x v="1"/>
    <x v="261"/>
    <n v="507.65"/>
  </r>
  <r>
    <s v="AD01-9361"/>
    <x v="3"/>
    <s v="Jan"/>
    <x v="0"/>
    <x v="0"/>
    <x v="0"/>
    <x v="0"/>
    <x v="0"/>
    <x v="1"/>
    <x v="242"/>
    <n v="187.32999999999998"/>
  </r>
  <r>
    <s v="AD01-9362"/>
    <x v="3"/>
    <s v="Jan"/>
    <x v="0"/>
    <x v="0"/>
    <x v="0"/>
    <x v="0"/>
    <x v="0"/>
    <x v="1"/>
    <x v="296"/>
    <n v="436.15"/>
  </r>
  <r>
    <s v="AD01-9364"/>
    <x v="3"/>
    <s v="Jan"/>
    <x v="0"/>
    <x v="0"/>
    <x v="0"/>
    <x v="0"/>
    <x v="0"/>
    <x v="1"/>
    <x v="82"/>
    <n v="1069.6399999999999"/>
  </r>
  <r>
    <s v="AD01-9361"/>
    <x v="3"/>
    <s v="Jul"/>
    <x v="0"/>
    <x v="0"/>
    <x v="0"/>
    <x v="0"/>
    <x v="0"/>
    <x v="1"/>
    <x v="0"/>
    <n v="535.5"/>
  </r>
  <r>
    <s v="AD01-9361"/>
    <x v="3"/>
    <s v="Jul"/>
    <x v="0"/>
    <x v="0"/>
    <x v="0"/>
    <x v="0"/>
    <x v="0"/>
    <x v="1"/>
    <x v="125"/>
    <n v="457.6"/>
  </r>
  <r>
    <s v="AD01-9364"/>
    <x v="3"/>
    <s v="Jul"/>
    <x v="0"/>
    <x v="0"/>
    <x v="0"/>
    <x v="0"/>
    <x v="0"/>
    <x v="1"/>
    <x v="255"/>
    <n v="494.78"/>
  </r>
  <r>
    <s v="AD01-9363"/>
    <x v="3"/>
    <s v="Jul"/>
    <x v="0"/>
    <x v="0"/>
    <x v="0"/>
    <x v="0"/>
    <x v="0"/>
    <x v="1"/>
    <x v="297"/>
    <n v="460.46000000000004"/>
  </r>
  <r>
    <s v="AD01-9361"/>
    <x v="3"/>
    <s v="Jul"/>
    <x v="0"/>
    <x v="0"/>
    <x v="0"/>
    <x v="0"/>
    <x v="0"/>
    <x v="1"/>
    <x v="577"/>
    <n v="940.94"/>
  </r>
  <r>
    <s v="AD01-9364"/>
    <x v="3"/>
    <s v="Jul"/>
    <x v="0"/>
    <x v="0"/>
    <x v="0"/>
    <x v="0"/>
    <x v="0"/>
    <x v="1"/>
    <x v="578"/>
    <n v="1065.3499999999999"/>
  </r>
  <r>
    <s v="AD01-9364"/>
    <x v="3"/>
    <s v="Jul"/>
    <x v="0"/>
    <x v="0"/>
    <x v="0"/>
    <x v="0"/>
    <x v="0"/>
    <x v="1"/>
    <x v="14"/>
    <n v="493.35"/>
  </r>
  <r>
    <s v="AD01-9361"/>
    <x v="3"/>
    <s v="Jul"/>
    <x v="0"/>
    <x v="0"/>
    <x v="0"/>
    <x v="0"/>
    <x v="0"/>
    <x v="1"/>
    <x v="424"/>
    <n v="526.24"/>
  </r>
  <r>
    <s v="AD01-9363"/>
    <x v="3"/>
    <s v="Jul"/>
    <x v="0"/>
    <x v="0"/>
    <x v="0"/>
    <x v="0"/>
    <x v="0"/>
    <x v="1"/>
    <x v="262"/>
    <n v="499.07"/>
  </r>
  <r>
    <s v="AD01-9364"/>
    <x v="3"/>
    <s v="Jul"/>
    <x v="0"/>
    <x v="0"/>
    <x v="0"/>
    <x v="0"/>
    <x v="0"/>
    <x v="1"/>
    <x v="313"/>
    <n v="456.16999999999996"/>
  </r>
  <r>
    <s v="AD01-9361"/>
    <x v="3"/>
    <s v="Jul"/>
    <x v="0"/>
    <x v="0"/>
    <x v="0"/>
    <x v="0"/>
    <x v="0"/>
    <x v="1"/>
    <x v="280"/>
    <n v="496.21000000000004"/>
  </r>
  <r>
    <s v="AD01-9361"/>
    <x v="3"/>
    <s v="Jul"/>
    <x v="0"/>
    <x v="0"/>
    <x v="0"/>
    <x v="0"/>
    <x v="0"/>
    <x v="1"/>
    <x v="43"/>
    <n v="1076.79"/>
  </r>
  <r>
    <s v="AD01-9361"/>
    <x v="3"/>
    <s v="Jun"/>
    <x v="0"/>
    <x v="0"/>
    <x v="0"/>
    <x v="0"/>
    <x v="0"/>
    <x v="1"/>
    <x v="166"/>
    <n v="466.18"/>
  </r>
  <r>
    <s v="AD01-9362"/>
    <x v="3"/>
    <s v="Jun"/>
    <x v="0"/>
    <x v="0"/>
    <x v="0"/>
    <x v="0"/>
    <x v="0"/>
    <x v="1"/>
    <x v="244"/>
    <n v="503.36"/>
  </r>
  <r>
    <s v="AD01-9361"/>
    <x v="3"/>
    <s v="Jun"/>
    <x v="0"/>
    <x v="0"/>
    <x v="0"/>
    <x v="0"/>
    <x v="0"/>
    <x v="1"/>
    <x v="234"/>
    <n v="469.03999999999996"/>
  </r>
  <r>
    <s v="AD01-9362"/>
    <x v="3"/>
    <s v="Jun"/>
    <x v="0"/>
    <x v="0"/>
    <x v="0"/>
    <x v="0"/>
    <x v="0"/>
    <x v="1"/>
    <x v="579"/>
    <n v="939.51"/>
  </r>
  <r>
    <s v="AD01-9361"/>
    <x v="3"/>
    <s v="Jun"/>
    <x v="0"/>
    <x v="0"/>
    <x v="0"/>
    <x v="0"/>
    <x v="0"/>
    <x v="1"/>
    <x v="580"/>
    <n v="1063.92"/>
  </r>
  <r>
    <s v="AD01-9361"/>
    <x v="3"/>
    <s v="Jun"/>
    <x v="0"/>
    <x v="0"/>
    <x v="0"/>
    <x v="0"/>
    <x v="0"/>
    <x v="1"/>
    <x v="13"/>
    <n v="501.93"/>
  </r>
  <r>
    <s v="AD01-9362"/>
    <x v="3"/>
    <s v="Jun"/>
    <x v="0"/>
    <x v="0"/>
    <x v="0"/>
    <x v="0"/>
    <x v="0"/>
    <x v="1"/>
    <x v="391"/>
    <n v="526.24"/>
  </r>
  <r>
    <s v="AD01-9361"/>
    <x v="3"/>
    <s v="Jun"/>
    <x v="0"/>
    <x v="0"/>
    <x v="0"/>
    <x v="0"/>
    <x v="0"/>
    <x v="1"/>
    <x v="261"/>
    <n v="507.65"/>
  </r>
  <r>
    <s v="AD01-9362"/>
    <x v="3"/>
    <s v="Jun"/>
    <x v="0"/>
    <x v="0"/>
    <x v="0"/>
    <x v="0"/>
    <x v="0"/>
    <x v="1"/>
    <x v="318"/>
    <n v="464.75"/>
  </r>
  <r>
    <s v="AD01-9361"/>
    <x v="3"/>
    <s v="Jun"/>
    <x v="0"/>
    <x v="0"/>
    <x v="0"/>
    <x v="0"/>
    <x v="0"/>
    <x v="1"/>
    <x v="248"/>
    <n v="504.78999999999996"/>
  </r>
  <r>
    <s v="AD01-9362"/>
    <x v="3"/>
    <s v="Mar"/>
    <x v="0"/>
    <x v="0"/>
    <x v="0"/>
    <x v="0"/>
    <x v="0"/>
    <x v="1"/>
    <x v="146"/>
    <n v="563.04"/>
  </r>
  <r>
    <s v="AD01-9362"/>
    <x v="3"/>
    <s v="Mar"/>
    <x v="0"/>
    <x v="0"/>
    <x v="0"/>
    <x v="0"/>
    <x v="0"/>
    <x v="1"/>
    <x v="1"/>
    <n v="491.91999999999996"/>
  </r>
  <r>
    <s v="AD01-9362"/>
    <x v="3"/>
    <s v="Mar"/>
    <x v="0"/>
    <x v="0"/>
    <x v="0"/>
    <x v="0"/>
    <x v="0"/>
    <x v="1"/>
    <x v="90"/>
    <n v="529.1"/>
  </r>
  <r>
    <s v="AD01-9362"/>
    <x v="3"/>
    <s v="Mar"/>
    <x v="0"/>
    <x v="0"/>
    <x v="0"/>
    <x v="0"/>
    <x v="0"/>
    <x v="1"/>
    <x v="256"/>
    <n v="486.2"/>
  </r>
  <r>
    <s v="AD01-9361"/>
    <x v="3"/>
    <s v="Mar"/>
    <x v="0"/>
    <x v="0"/>
    <x v="0"/>
    <x v="0"/>
    <x v="0"/>
    <x v="1"/>
    <x v="581"/>
    <n v="1059.6300000000001"/>
  </r>
  <r>
    <s v="AD01-9361"/>
    <x v="3"/>
    <s v="Mar"/>
    <x v="0"/>
    <x v="0"/>
    <x v="0"/>
    <x v="0"/>
    <x v="0"/>
    <x v="1"/>
    <x v="155"/>
    <n v="527.66999999999996"/>
  </r>
  <r>
    <s v="AD01-9362"/>
    <x v="3"/>
    <s v="Mar"/>
    <x v="0"/>
    <x v="0"/>
    <x v="0"/>
    <x v="0"/>
    <x v="0"/>
    <x v="1"/>
    <x v="355"/>
    <n v="524.80999999999995"/>
  </r>
  <r>
    <s v="AD01-9362"/>
    <x v="3"/>
    <s v="Mar"/>
    <x v="0"/>
    <x v="0"/>
    <x v="0"/>
    <x v="0"/>
    <x v="0"/>
    <x v="1"/>
    <x v="263"/>
    <n v="490.49"/>
  </r>
  <r>
    <s v="AD01-9362"/>
    <x v="3"/>
    <s v="Mar"/>
    <x v="0"/>
    <x v="0"/>
    <x v="0"/>
    <x v="0"/>
    <x v="0"/>
    <x v="1"/>
    <x v="302"/>
    <n v="530.53"/>
  </r>
  <r>
    <s v="AD01-9362"/>
    <x v="3"/>
    <s v="Mar"/>
    <x v="0"/>
    <x v="0"/>
    <x v="0"/>
    <x v="0"/>
    <x v="0"/>
    <x v="1"/>
    <x v="180"/>
    <n v="1072.5"/>
  </r>
  <r>
    <s v="AD01-9362"/>
    <x v="3"/>
    <s v="May"/>
    <x v="0"/>
    <x v="0"/>
    <x v="0"/>
    <x v="0"/>
    <x v="0"/>
    <x v="1"/>
    <x v="148"/>
    <n v="544.68000000000006"/>
  </r>
  <r>
    <s v="AD01-9361"/>
    <x v="3"/>
    <s v="May"/>
    <x v="0"/>
    <x v="0"/>
    <x v="0"/>
    <x v="0"/>
    <x v="0"/>
    <x v="1"/>
    <x v="165"/>
    <n v="474.76"/>
  </r>
  <r>
    <s v="AD01-9362"/>
    <x v="3"/>
    <s v="May"/>
    <x v="0"/>
    <x v="0"/>
    <x v="0"/>
    <x v="0"/>
    <x v="0"/>
    <x v="1"/>
    <x v="272"/>
    <n v="511.94"/>
  </r>
  <r>
    <s v="AD01-9361"/>
    <x v="3"/>
    <s v="May"/>
    <x v="0"/>
    <x v="0"/>
    <x v="0"/>
    <x v="0"/>
    <x v="0"/>
    <x v="1"/>
    <x v="582"/>
    <n v="938.07999999999993"/>
  </r>
  <r>
    <s v="AD01-9364"/>
    <x v="3"/>
    <s v="May"/>
    <x v="0"/>
    <x v="0"/>
    <x v="0"/>
    <x v="0"/>
    <x v="0"/>
    <x v="1"/>
    <x v="583"/>
    <n v="1062.49"/>
  </r>
  <r>
    <s v="AD01-9364"/>
    <x v="3"/>
    <s v="May"/>
    <x v="0"/>
    <x v="0"/>
    <x v="0"/>
    <x v="0"/>
    <x v="0"/>
    <x v="1"/>
    <x v="157"/>
    <n v="510.51"/>
  </r>
  <r>
    <s v="AD01-9361"/>
    <x v="3"/>
    <s v="May"/>
    <x v="0"/>
    <x v="0"/>
    <x v="0"/>
    <x v="0"/>
    <x v="0"/>
    <x v="1"/>
    <x v="379"/>
    <n v="526.24"/>
  </r>
  <r>
    <s v="AD01-9362"/>
    <x v="3"/>
    <s v="May"/>
    <x v="0"/>
    <x v="0"/>
    <x v="0"/>
    <x v="0"/>
    <x v="0"/>
    <x v="1"/>
    <x v="317"/>
    <n v="473.33"/>
  </r>
  <r>
    <s v="AD01-9361"/>
    <x v="3"/>
    <s v="May"/>
    <x v="0"/>
    <x v="0"/>
    <x v="0"/>
    <x v="0"/>
    <x v="0"/>
    <x v="1"/>
    <x v="284"/>
    <n v="513.37"/>
  </r>
  <r>
    <s v="AD01-9362"/>
    <x v="3"/>
    <s v="May"/>
    <x v="0"/>
    <x v="0"/>
    <x v="0"/>
    <x v="0"/>
    <x v="0"/>
    <x v="1"/>
    <x v="117"/>
    <n v="1075.3600000000001"/>
  </r>
  <r>
    <s v="AD01-9361"/>
    <x v="3"/>
    <s v="Nov"/>
    <x v="0"/>
    <x v="0"/>
    <x v="0"/>
    <x v="0"/>
    <x v="0"/>
    <x v="1"/>
    <x v="166"/>
    <n v="498.78"/>
  </r>
  <r>
    <s v="AD01-9364"/>
    <x v="3"/>
    <s v="Nov"/>
    <x v="0"/>
    <x v="0"/>
    <x v="0"/>
    <x v="0"/>
    <x v="0"/>
    <x v="1"/>
    <x v="234"/>
    <n v="469.03999999999996"/>
  </r>
  <r>
    <s v="AD01-9362"/>
    <x v="3"/>
    <s v="Nov"/>
    <x v="0"/>
    <x v="0"/>
    <x v="0"/>
    <x v="0"/>
    <x v="0"/>
    <x v="1"/>
    <x v="92"/>
    <n v="426.14"/>
  </r>
  <r>
    <s v="AD01-9364"/>
    <x v="3"/>
    <s v="Nov"/>
    <x v="0"/>
    <x v="0"/>
    <x v="0"/>
    <x v="0"/>
    <x v="0"/>
    <x v="1"/>
    <x v="584"/>
    <n v="946.66"/>
  </r>
  <r>
    <s v="AD01-9364"/>
    <x v="3"/>
    <s v="Nov"/>
    <x v="0"/>
    <x v="0"/>
    <x v="0"/>
    <x v="0"/>
    <x v="0"/>
    <x v="1"/>
    <x v="82"/>
    <n v="1069.6399999999999"/>
  </r>
  <r>
    <s v="AD01-9364"/>
    <x v="3"/>
    <s v="Nov"/>
    <x v="0"/>
    <x v="0"/>
    <x v="0"/>
    <x v="0"/>
    <x v="0"/>
    <x v="1"/>
    <x v="178"/>
    <n v="467.61"/>
  </r>
  <r>
    <s v="AD01-9364"/>
    <x v="3"/>
    <s v="Nov"/>
    <x v="0"/>
    <x v="0"/>
    <x v="0"/>
    <x v="0"/>
    <x v="0"/>
    <x v="1"/>
    <x v="279"/>
    <n v="526.24"/>
  </r>
  <r>
    <s v="AD01-9362"/>
    <x v="3"/>
    <s v="Nov"/>
    <x v="0"/>
    <x v="0"/>
    <x v="0"/>
    <x v="0"/>
    <x v="0"/>
    <x v="1"/>
    <x v="318"/>
    <n v="464.75"/>
  </r>
  <r>
    <s v="AD01-9364"/>
    <x v="3"/>
    <s v="Nov"/>
    <x v="0"/>
    <x v="0"/>
    <x v="0"/>
    <x v="0"/>
    <x v="0"/>
    <x v="1"/>
    <x v="312"/>
    <n v="430.43"/>
  </r>
  <r>
    <s v="AD01-9361"/>
    <x v="3"/>
    <s v="Nov"/>
    <x v="0"/>
    <x v="0"/>
    <x v="0"/>
    <x v="0"/>
    <x v="0"/>
    <x v="1"/>
    <x v="409"/>
    <n v="1082.51"/>
  </r>
  <r>
    <s v="AD01-9364"/>
    <x v="3"/>
    <s v="Oct"/>
    <x v="0"/>
    <x v="0"/>
    <x v="0"/>
    <x v="0"/>
    <x v="0"/>
    <x v="1"/>
    <x v="165"/>
    <n v="507.96000000000004"/>
  </r>
  <r>
    <s v="AD01-9362"/>
    <x v="3"/>
    <s v="Oct"/>
    <x v="0"/>
    <x v="0"/>
    <x v="0"/>
    <x v="0"/>
    <x v="0"/>
    <x v="1"/>
    <x v="105"/>
    <n v="431.86"/>
  </r>
  <r>
    <s v="AD01-9361"/>
    <x v="3"/>
    <s v="Oct"/>
    <x v="0"/>
    <x v="0"/>
    <x v="0"/>
    <x v="0"/>
    <x v="0"/>
    <x v="1"/>
    <x v="249"/>
    <n v="477.62"/>
  </r>
  <r>
    <s v="AD01-9365"/>
    <x v="3"/>
    <s v="Oct"/>
    <x v="0"/>
    <x v="0"/>
    <x v="0"/>
    <x v="0"/>
    <x v="0"/>
    <x v="1"/>
    <x v="236"/>
    <n v="434.72"/>
  </r>
  <r>
    <s v="AD01-9362"/>
    <x v="3"/>
    <s v="Oct"/>
    <x v="0"/>
    <x v="0"/>
    <x v="0"/>
    <x v="0"/>
    <x v="0"/>
    <x v="1"/>
    <x v="585"/>
    <n v="945.23"/>
  </r>
  <r>
    <s v="AD01-9361"/>
    <x v="3"/>
    <s v="Oct"/>
    <x v="0"/>
    <x v="0"/>
    <x v="0"/>
    <x v="0"/>
    <x v="0"/>
    <x v="1"/>
    <x v="97"/>
    <n v="1068.21"/>
  </r>
  <r>
    <s v="AD01-9361"/>
    <x v="3"/>
    <s v="Oct"/>
    <x v="0"/>
    <x v="0"/>
    <x v="0"/>
    <x v="0"/>
    <x v="0"/>
    <x v="1"/>
    <x v="177"/>
    <n v="476.19"/>
  </r>
  <r>
    <s v="AD01-9362"/>
    <x v="3"/>
    <s v="Oct"/>
    <x v="0"/>
    <x v="0"/>
    <x v="0"/>
    <x v="0"/>
    <x v="0"/>
    <x v="1"/>
    <x v="431"/>
    <n v="526.24"/>
  </r>
  <r>
    <s v="AD01-9365"/>
    <x v="3"/>
    <s v="Oct"/>
    <x v="0"/>
    <x v="0"/>
    <x v="0"/>
    <x v="0"/>
    <x v="0"/>
    <x v="1"/>
    <x v="317"/>
    <n v="473.33"/>
  </r>
  <r>
    <s v="AD01-9361"/>
    <x v="3"/>
    <s v="Oct"/>
    <x v="0"/>
    <x v="0"/>
    <x v="0"/>
    <x v="0"/>
    <x v="0"/>
    <x v="1"/>
    <x v="315"/>
    <n v="439.01"/>
  </r>
  <r>
    <s v="AD01-9362"/>
    <x v="3"/>
    <s v="Oct"/>
    <x v="0"/>
    <x v="0"/>
    <x v="0"/>
    <x v="0"/>
    <x v="0"/>
    <x v="1"/>
    <x v="241"/>
    <n v="470.47"/>
  </r>
  <r>
    <s v="AD01-9364"/>
    <x v="3"/>
    <s v="Oct"/>
    <x v="0"/>
    <x v="0"/>
    <x v="0"/>
    <x v="0"/>
    <x v="0"/>
    <x v="1"/>
    <x v="198"/>
    <n v="1081.08"/>
  </r>
  <r>
    <s v="AD01-9362"/>
    <x v="3"/>
    <s v="Sep"/>
    <x v="0"/>
    <x v="0"/>
    <x v="0"/>
    <x v="0"/>
    <x v="0"/>
    <x v="1"/>
    <x v="164"/>
    <n v="517.14"/>
  </r>
  <r>
    <s v="AD01-9362"/>
    <x v="3"/>
    <s v="Sep"/>
    <x v="0"/>
    <x v="0"/>
    <x v="0"/>
    <x v="0"/>
    <x v="0"/>
    <x v="1"/>
    <x v="127"/>
    <n v="440.44"/>
  </r>
  <r>
    <s v="AD01-9365"/>
    <x v="3"/>
    <s v="Sep"/>
    <x v="0"/>
    <x v="0"/>
    <x v="0"/>
    <x v="0"/>
    <x v="0"/>
    <x v="1"/>
    <x v="243"/>
    <n v="443.3"/>
  </r>
  <r>
    <s v="AD01-9361"/>
    <x v="3"/>
    <s v="Sep"/>
    <x v="0"/>
    <x v="0"/>
    <x v="0"/>
    <x v="0"/>
    <x v="0"/>
    <x v="1"/>
    <x v="586"/>
    <n v="943.8"/>
  </r>
  <r>
    <s v="AD01-9364"/>
    <x v="3"/>
    <s v="Sep"/>
    <x v="0"/>
    <x v="0"/>
    <x v="0"/>
    <x v="0"/>
    <x v="0"/>
    <x v="1"/>
    <x v="509"/>
    <n v="1066.78"/>
  </r>
  <r>
    <s v="AD01-9364"/>
    <x v="3"/>
    <s v="Sep"/>
    <x v="0"/>
    <x v="0"/>
    <x v="0"/>
    <x v="0"/>
    <x v="0"/>
    <x v="1"/>
    <x v="15"/>
    <n v="484.77"/>
  </r>
  <r>
    <s v="AD01-9361"/>
    <x v="3"/>
    <s v="Sep"/>
    <x v="0"/>
    <x v="0"/>
    <x v="0"/>
    <x v="0"/>
    <x v="0"/>
    <x v="1"/>
    <x v="394"/>
    <n v="526.24"/>
  </r>
  <r>
    <s v="AD01-9365"/>
    <x v="3"/>
    <s v="Sep"/>
    <x v="0"/>
    <x v="0"/>
    <x v="0"/>
    <x v="0"/>
    <x v="0"/>
    <x v="1"/>
    <x v="316"/>
    <n v="481.90999999999997"/>
  </r>
  <r>
    <s v="AD01-9362"/>
    <x v="3"/>
    <s v="Sep"/>
    <x v="0"/>
    <x v="0"/>
    <x v="0"/>
    <x v="0"/>
    <x v="0"/>
    <x v="1"/>
    <x v="253"/>
    <n v="479.05"/>
  </r>
  <r>
    <s v="AD01-9362"/>
    <x v="3"/>
    <s v="Sep"/>
    <x v="0"/>
    <x v="0"/>
    <x v="0"/>
    <x v="0"/>
    <x v="0"/>
    <x v="1"/>
    <x v="211"/>
    <n v="1079.6500000000001"/>
  </r>
  <r>
    <s v="AD01-9362"/>
    <x v="3"/>
    <s v="Apr"/>
    <x v="1"/>
    <x v="0"/>
    <x v="0"/>
    <x v="0"/>
    <x v="0"/>
    <x v="0"/>
    <x v="29"/>
    <n v="303.15999999999997"/>
  </r>
  <r>
    <s v="AD01-9361"/>
    <x v="3"/>
    <s v="Apr"/>
    <x v="1"/>
    <x v="0"/>
    <x v="0"/>
    <x v="0"/>
    <x v="0"/>
    <x v="0"/>
    <x v="217"/>
    <n v="260.26"/>
  </r>
  <r>
    <s v="AD01-9362"/>
    <x v="3"/>
    <s v="Apr"/>
    <x v="1"/>
    <x v="0"/>
    <x v="0"/>
    <x v="0"/>
    <x v="0"/>
    <x v="0"/>
    <x v="219"/>
    <n v="526.24"/>
  </r>
  <r>
    <s v="AD01-9362"/>
    <x v="3"/>
    <s v="Apr"/>
    <x v="1"/>
    <x v="0"/>
    <x v="0"/>
    <x v="0"/>
    <x v="0"/>
    <x v="0"/>
    <x v="587"/>
    <n v="1384.24"/>
  </r>
  <r>
    <s v="AD01-9365"/>
    <x v="3"/>
    <s v="Apr"/>
    <x v="1"/>
    <x v="0"/>
    <x v="0"/>
    <x v="0"/>
    <x v="0"/>
    <x v="0"/>
    <x v="397"/>
    <n v="265.98"/>
  </r>
  <r>
    <s v="AD01-9365"/>
    <x v="3"/>
    <s v="Apr"/>
    <x v="1"/>
    <x v="0"/>
    <x v="0"/>
    <x v="0"/>
    <x v="0"/>
    <x v="0"/>
    <x v="42"/>
    <n v="304.59000000000003"/>
  </r>
  <r>
    <s v="AD01-9362"/>
    <x v="3"/>
    <s v="Apr"/>
    <x v="1"/>
    <x v="0"/>
    <x v="0"/>
    <x v="0"/>
    <x v="0"/>
    <x v="0"/>
    <x v="376"/>
    <n v="261.69"/>
  </r>
  <r>
    <s v="AD01-9362"/>
    <x v="3"/>
    <s v="Apr"/>
    <x v="1"/>
    <x v="0"/>
    <x v="0"/>
    <x v="0"/>
    <x v="0"/>
    <x v="0"/>
    <x v="17"/>
    <n v="1071.07"/>
  </r>
  <r>
    <s v="AD01-9361"/>
    <x v="3"/>
    <s v="Apr"/>
    <x v="1"/>
    <x v="0"/>
    <x v="0"/>
    <x v="0"/>
    <x v="0"/>
    <x v="0"/>
    <x v="232"/>
    <n v="298.87"/>
  </r>
  <r>
    <s v="AD01-9362"/>
    <x v="3"/>
    <s v="Apr"/>
    <x v="1"/>
    <x v="0"/>
    <x v="0"/>
    <x v="0"/>
    <x v="0"/>
    <x v="0"/>
    <x v="402"/>
    <n v="264.55"/>
  </r>
  <r>
    <s v="AD01-9362"/>
    <x v="3"/>
    <s v="Aug"/>
    <x v="1"/>
    <x v="0"/>
    <x v="0"/>
    <x v="0"/>
    <x v="0"/>
    <x v="0"/>
    <x v="31"/>
    <n v="268.84000000000003"/>
  </r>
  <r>
    <s v="AD01-9361"/>
    <x v="3"/>
    <s v="Aug"/>
    <x v="1"/>
    <x v="0"/>
    <x v="0"/>
    <x v="0"/>
    <x v="0"/>
    <x v="0"/>
    <x v="57"/>
    <n v="234.51999999999998"/>
  </r>
  <r>
    <s v="AD01-9364"/>
    <x v="3"/>
    <s v="Aug"/>
    <x v="1"/>
    <x v="0"/>
    <x v="0"/>
    <x v="0"/>
    <x v="0"/>
    <x v="0"/>
    <x v="34"/>
    <n v="526.24"/>
  </r>
  <r>
    <s v="AD01-9361"/>
    <x v="3"/>
    <s v="Aug"/>
    <x v="1"/>
    <x v="0"/>
    <x v="0"/>
    <x v="0"/>
    <x v="0"/>
    <x v="0"/>
    <x v="320"/>
    <n v="526.24"/>
  </r>
  <r>
    <s v="AD01-9362"/>
    <x v="3"/>
    <s v="Aug"/>
    <x v="1"/>
    <x v="0"/>
    <x v="0"/>
    <x v="0"/>
    <x v="0"/>
    <x v="0"/>
    <x v="588"/>
    <n v="1388.53"/>
  </r>
  <r>
    <s v="AD01-9361"/>
    <x v="3"/>
    <s v="Aug"/>
    <x v="1"/>
    <x v="0"/>
    <x v="0"/>
    <x v="0"/>
    <x v="0"/>
    <x v="0"/>
    <x v="380"/>
    <n v="231.66"/>
  </r>
  <r>
    <s v="AD01-9361"/>
    <x v="3"/>
    <s v="Aug"/>
    <x v="1"/>
    <x v="0"/>
    <x v="0"/>
    <x v="0"/>
    <x v="0"/>
    <x v="0"/>
    <x v="349"/>
    <n v="270.27"/>
  </r>
  <r>
    <s v="AD01-9362"/>
    <x v="3"/>
    <s v="Aug"/>
    <x v="1"/>
    <x v="0"/>
    <x v="0"/>
    <x v="0"/>
    <x v="0"/>
    <x v="0"/>
    <x v="335"/>
    <n v="235.95"/>
  </r>
  <r>
    <s v="AD01-9361"/>
    <x v="3"/>
    <s v="Aug"/>
    <x v="1"/>
    <x v="0"/>
    <x v="0"/>
    <x v="0"/>
    <x v="0"/>
    <x v="0"/>
    <x v="43"/>
    <n v="1076.79"/>
  </r>
  <r>
    <s v="AD01-9364"/>
    <x v="3"/>
    <s v="Aug"/>
    <x v="1"/>
    <x v="0"/>
    <x v="0"/>
    <x v="0"/>
    <x v="0"/>
    <x v="0"/>
    <x v="469"/>
    <n v="1199.77"/>
  </r>
  <r>
    <s v="AD01-9361"/>
    <x v="3"/>
    <s v="Aug"/>
    <x v="1"/>
    <x v="0"/>
    <x v="0"/>
    <x v="0"/>
    <x v="0"/>
    <x v="0"/>
    <x v="71"/>
    <n v="273.13"/>
  </r>
  <r>
    <s v="AD01-9362"/>
    <x v="3"/>
    <s v="Aug"/>
    <x v="1"/>
    <x v="0"/>
    <x v="0"/>
    <x v="0"/>
    <x v="0"/>
    <x v="0"/>
    <x v="388"/>
    <n v="230.23000000000002"/>
  </r>
  <r>
    <s v="AD01-9361"/>
    <x v="3"/>
    <s v="Dec"/>
    <x v="1"/>
    <x v="0"/>
    <x v="0"/>
    <x v="0"/>
    <x v="0"/>
    <x v="0"/>
    <x v="190"/>
    <n v="243.1"/>
  </r>
  <r>
    <s v="AD01-9361"/>
    <x v="3"/>
    <s v="Dec"/>
    <x v="1"/>
    <x v="0"/>
    <x v="0"/>
    <x v="0"/>
    <x v="0"/>
    <x v="0"/>
    <x v="254"/>
    <n v="200.2"/>
  </r>
  <r>
    <s v="AD01-9361"/>
    <x v="3"/>
    <s v="Dec"/>
    <x v="1"/>
    <x v="0"/>
    <x v="0"/>
    <x v="0"/>
    <x v="0"/>
    <x v="0"/>
    <x v="58"/>
    <n v="526.24"/>
  </r>
  <r>
    <s v="AD01-9361"/>
    <x v="3"/>
    <s v="Dec"/>
    <x v="1"/>
    <x v="0"/>
    <x v="0"/>
    <x v="0"/>
    <x v="0"/>
    <x v="0"/>
    <x v="257"/>
    <n v="526.24"/>
  </r>
  <r>
    <s v="AD01-9362"/>
    <x v="3"/>
    <s v="Dec"/>
    <x v="1"/>
    <x v="0"/>
    <x v="0"/>
    <x v="0"/>
    <x v="0"/>
    <x v="0"/>
    <x v="589"/>
    <n v="1394.25"/>
  </r>
  <r>
    <s v="AD01-9362"/>
    <x v="3"/>
    <s v="Dec"/>
    <x v="1"/>
    <x v="0"/>
    <x v="0"/>
    <x v="0"/>
    <x v="0"/>
    <x v="0"/>
    <x v="260"/>
    <n v="201.63"/>
  </r>
  <r>
    <s v="AD01-9361"/>
    <x v="3"/>
    <s v="Dec"/>
    <x v="1"/>
    <x v="0"/>
    <x v="0"/>
    <x v="0"/>
    <x v="0"/>
    <x v="0"/>
    <x v="198"/>
    <n v="1081.08"/>
  </r>
  <r>
    <s v="AD01-9361"/>
    <x v="3"/>
    <s v="Dec"/>
    <x v="1"/>
    <x v="0"/>
    <x v="0"/>
    <x v="0"/>
    <x v="0"/>
    <x v="0"/>
    <x v="341"/>
    <n v="1205.49"/>
  </r>
  <r>
    <s v="AD01-9361"/>
    <x v="3"/>
    <s v="Dec"/>
    <x v="1"/>
    <x v="0"/>
    <x v="0"/>
    <x v="0"/>
    <x v="0"/>
    <x v="0"/>
    <x v="419"/>
    <n v="238.81"/>
  </r>
  <r>
    <s v="AD01-9361"/>
    <x v="3"/>
    <s v="Dec"/>
    <x v="1"/>
    <x v="0"/>
    <x v="0"/>
    <x v="0"/>
    <x v="0"/>
    <x v="0"/>
    <x v="269"/>
    <n v="204.49"/>
  </r>
  <r>
    <s v="AD01-9362"/>
    <x v="3"/>
    <s v="Feb"/>
    <x v="1"/>
    <x v="0"/>
    <x v="0"/>
    <x v="0"/>
    <x v="0"/>
    <x v="1"/>
    <x v="128"/>
    <n v="388.96"/>
  </r>
  <r>
    <s v="AD01-9362"/>
    <x v="3"/>
    <s v="Feb"/>
    <x v="1"/>
    <x v="0"/>
    <x v="0"/>
    <x v="0"/>
    <x v="0"/>
    <x v="1"/>
    <x v="106"/>
    <n v="380.38"/>
  </r>
  <r>
    <s v="AD01-9361"/>
    <x v="3"/>
    <s v="Feb"/>
    <x v="1"/>
    <x v="0"/>
    <x v="0"/>
    <x v="0"/>
    <x v="0"/>
    <x v="0"/>
    <x v="53"/>
    <n v="320.32"/>
  </r>
  <r>
    <s v="AD01-9361"/>
    <x v="3"/>
    <s v="Feb"/>
    <x v="1"/>
    <x v="0"/>
    <x v="0"/>
    <x v="0"/>
    <x v="0"/>
    <x v="0"/>
    <x v="55"/>
    <n v="277.42"/>
  </r>
  <r>
    <s v="AD01-9364"/>
    <x v="3"/>
    <s v="Feb"/>
    <x v="1"/>
    <x v="0"/>
    <x v="0"/>
    <x v="0"/>
    <x v="0"/>
    <x v="0"/>
    <x v="107"/>
    <n v="383.24"/>
  </r>
  <r>
    <s v="AD01-9364"/>
    <x v="3"/>
    <s v="Feb"/>
    <x v="1"/>
    <x v="0"/>
    <x v="0"/>
    <x v="0"/>
    <x v="0"/>
    <x v="0"/>
    <x v="77"/>
    <n v="526.24"/>
  </r>
  <r>
    <s v="AD01-9364"/>
    <x v="3"/>
    <s v="Feb"/>
    <x v="1"/>
    <x v="0"/>
    <x v="0"/>
    <x v="0"/>
    <x v="0"/>
    <x v="0"/>
    <x v="131"/>
    <n v="526.24"/>
  </r>
  <r>
    <s v="AD01-9365"/>
    <x v="3"/>
    <s v="Feb"/>
    <x v="1"/>
    <x v="0"/>
    <x v="0"/>
    <x v="0"/>
    <x v="0"/>
    <x v="0"/>
    <x v="590"/>
    <n v="1381.38"/>
  </r>
  <r>
    <s v="AD01-9361"/>
    <x v="3"/>
    <s v="Feb"/>
    <x v="1"/>
    <x v="0"/>
    <x v="0"/>
    <x v="0"/>
    <x v="0"/>
    <x v="0"/>
    <x v="591"/>
    <n v="1457.17"/>
  </r>
  <r>
    <s v="AD01-9361"/>
    <x v="3"/>
    <s v="Feb"/>
    <x v="1"/>
    <x v="0"/>
    <x v="0"/>
    <x v="0"/>
    <x v="0"/>
    <x v="0"/>
    <x v="396"/>
    <n v="274.56"/>
  </r>
  <r>
    <s v="AD01-9361"/>
    <x v="3"/>
    <s v="Feb"/>
    <x v="1"/>
    <x v="0"/>
    <x v="0"/>
    <x v="0"/>
    <x v="0"/>
    <x v="0"/>
    <x v="65"/>
    <n v="313.17"/>
  </r>
  <r>
    <s v="AD01-9365"/>
    <x v="3"/>
    <s v="Feb"/>
    <x v="1"/>
    <x v="0"/>
    <x v="0"/>
    <x v="0"/>
    <x v="0"/>
    <x v="0"/>
    <x v="66"/>
    <n v="278.85000000000002"/>
  </r>
  <r>
    <s v="AD01-9361"/>
    <x v="3"/>
    <s v="Feb"/>
    <x v="1"/>
    <x v="0"/>
    <x v="0"/>
    <x v="0"/>
    <x v="0"/>
    <x v="0"/>
    <x v="140"/>
    <n v="387.53"/>
  </r>
  <r>
    <s v="AD01-9364"/>
    <x v="3"/>
    <s v="Feb"/>
    <x v="1"/>
    <x v="0"/>
    <x v="0"/>
    <x v="0"/>
    <x v="0"/>
    <x v="0"/>
    <x v="97"/>
    <n v="1068.21"/>
  </r>
  <r>
    <s v="AD01-9364"/>
    <x v="3"/>
    <s v="Feb"/>
    <x v="1"/>
    <x v="0"/>
    <x v="0"/>
    <x v="0"/>
    <x v="0"/>
    <x v="0"/>
    <x v="474"/>
    <n v="1192.6199999999999"/>
  </r>
  <r>
    <s v="AD01-9361"/>
    <x v="3"/>
    <s v="Feb"/>
    <x v="1"/>
    <x v="0"/>
    <x v="0"/>
    <x v="0"/>
    <x v="0"/>
    <x v="1"/>
    <x v="123"/>
    <n v="384.67"/>
  </r>
  <r>
    <s v="AD01-9361"/>
    <x v="3"/>
    <s v="Feb"/>
    <x v="1"/>
    <x v="0"/>
    <x v="0"/>
    <x v="0"/>
    <x v="0"/>
    <x v="0"/>
    <x v="70"/>
    <n v="316.02999999999997"/>
  </r>
  <r>
    <s v="AD01-9364"/>
    <x v="3"/>
    <s v="Feb"/>
    <x v="1"/>
    <x v="0"/>
    <x v="0"/>
    <x v="0"/>
    <x v="0"/>
    <x v="0"/>
    <x v="345"/>
    <n v="213.07"/>
  </r>
  <r>
    <s v="AD01-9361"/>
    <x v="3"/>
    <s v="Feb"/>
    <x v="1"/>
    <x v="0"/>
    <x v="0"/>
    <x v="0"/>
    <x v="0"/>
    <x v="0"/>
    <x v="201"/>
    <n v="281.70999999999998"/>
  </r>
  <r>
    <s v="AD01-9364"/>
    <x v="3"/>
    <s v="Jan"/>
    <x v="1"/>
    <x v="0"/>
    <x v="0"/>
    <x v="0"/>
    <x v="0"/>
    <x v="1"/>
    <x v="3"/>
    <n v="406.12"/>
  </r>
  <r>
    <s v="AD01-9362"/>
    <x v="3"/>
    <s v="Jan"/>
    <x v="1"/>
    <x v="0"/>
    <x v="0"/>
    <x v="0"/>
    <x v="0"/>
    <x v="1"/>
    <x v="28"/>
    <n v="397.53999999999996"/>
  </r>
  <r>
    <s v="AD01-9364"/>
    <x v="3"/>
    <s v="Jan"/>
    <x v="1"/>
    <x v="0"/>
    <x v="0"/>
    <x v="0"/>
    <x v="0"/>
    <x v="0"/>
    <x v="352"/>
    <n v="217.36"/>
  </r>
  <r>
    <s v="AD01-9361"/>
    <x v="3"/>
    <s v="Jan"/>
    <x v="1"/>
    <x v="0"/>
    <x v="0"/>
    <x v="0"/>
    <x v="0"/>
    <x v="0"/>
    <x v="129"/>
    <n v="286"/>
  </r>
  <r>
    <s v="AD01-9362"/>
    <x v="3"/>
    <s v="Jan"/>
    <x v="1"/>
    <x v="0"/>
    <x v="0"/>
    <x v="0"/>
    <x v="0"/>
    <x v="0"/>
    <x v="149"/>
    <n v="408.98"/>
  </r>
  <r>
    <s v="AD01-9362"/>
    <x v="3"/>
    <s v="Jan"/>
    <x v="1"/>
    <x v="0"/>
    <x v="0"/>
    <x v="0"/>
    <x v="0"/>
    <x v="0"/>
    <x v="5"/>
    <n v="400.4"/>
  </r>
  <r>
    <s v="AD01-9361"/>
    <x v="3"/>
    <s v="Jan"/>
    <x v="1"/>
    <x v="0"/>
    <x v="0"/>
    <x v="0"/>
    <x v="0"/>
    <x v="0"/>
    <x v="130"/>
    <n v="391.82"/>
  </r>
  <r>
    <s v="AD01-9362"/>
    <x v="3"/>
    <s v="Jan"/>
    <x v="1"/>
    <x v="0"/>
    <x v="0"/>
    <x v="0"/>
    <x v="0"/>
    <x v="0"/>
    <x v="93"/>
    <n v="526.24"/>
  </r>
  <r>
    <s v="AD01-9363"/>
    <x v="3"/>
    <s v="Jan"/>
    <x v="1"/>
    <x v="0"/>
    <x v="0"/>
    <x v="0"/>
    <x v="0"/>
    <x v="0"/>
    <x v="361"/>
    <n v="526.24"/>
  </r>
  <r>
    <s v="AD01-9361"/>
    <x v="3"/>
    <s v="Jan"/>
    <x v="1"/>
    <x v="0"/>
    <x v="0"/>
    <x v="0"/>
    <x v="0"/>
    <x v="0"/>
    <x v="170"/>
    <n v="526.24"/>
  </r>
  <r>
    <s v="AD01-9364"/>
    <x v="3"/>
    <s v="Jan"/>
    <x v="1"/>
    <x v="0"/>
    <x v="0"/>
    <x v="0"/>
    <x v="0"/>
    <x v="0"/>
    <x v="592"/>
    <n v="1379.95"/>
  </r>
  <r>
    <s v="AD01-9362"/>
    <x v="3"/>
    <s v="Jan"/>
    <x v="1"/>
    <x v="0"/>
    <x v="0"/>
    <x v="0"/>
    <x v="0"/>
    <x v="0"/>
    <x v="406"/>
    <n v="283.14"/>
  </r>
  <r>
    <s v="AD01-9362"/>
    <x v="3"/>
    <s v="Jan"/>
    <x v="1"/>
    <x v="0"/>
    <x v="0"/>
    <x v="0"/>
    <x v="0"/>
    <x v="0"/>
    <x v="64"/>
    <n v="321.75"/>
  </r>
  <r>
    <s v="AD01-9362"/>
    <x v="3"/>
    <s v="Jan"/>
    <x v="1"/>
    <x v="0"/>
    <x v="0"/>
    <x v="0"/>
    <x v="0"/>
    <x v="0"/>
    <x v="386"/>
    <n v="218.79"/>
  </r>
  <r>
    <s v="AD01-9364"/>
    <x v="3"/>
    <s v="Jan"/>
    <x v="1"/>
    <x v="0"/>
    <x v="0"/>
    <x v="0"/>
    <x v="0"/>
    <x v="0"/>
    <x v="197"/>
    <n v="287.43"/>
  </r>
  <r>
    <s v="AD01-9363"/>
    <x v="3"/>
    <s v="Jan"/>
    <x v="1"/>
    <x v="0"/>
    <x v="0"/>
    <x v="0"/>
    <x v="0"/>
    <x v="0"/>
    <x v="20"/>
    <n v="404.69"/>
  </r>
  <r>
    <s v="AD01-9364"/>
    <x v="3"/>
    <s v="Jan"/>
    <x v="1"/>
    <x v="0"/>
    <x v="0"/>
    <x v="0"/>
    <x v="0"/>
    <x v="0"/>
    <x v="183"/>
    <n v="396.11"/>
  </r>
  <r>
    <s v="AD01-9361"/>
    <x v="3"/>
    <s v="Jan"/>
    <x v="1"/>
    <x v="0"/>
    <x v="0"/>
    <x v="0"/>
    <x v="0"/>
    <x v="0"/>
    <x v="509"/>
    <n v="1066.78"/>
  </r>
  <r>
    <s v="AD01-9361"/>
    <x v="3"/>
    <s v="Jan"/>
    <x v="1"/>
    <x v="0"/>
    <x v="0"/>
    <x v="0"/>
    <x v="0"/>
    <x v="0"/>
    <x v="98"/>
    <n v="1144"/>
  </r>
  <r>
    <s v="AD01-9362"/>
    <x v="3"/>
    <s v="Jan"/>
    <x v="1"/>
    <x v="0"/>
    <x v="0"/>
    <x v="0"/>
    <x v="0"/>
    <x v="0"/>
    <x v="478"/>
    <n v="1191.19"/>
  </r>
  <r>
    <s v="AD01-9362"/>
    <x v="3"/>
    <s v="Jan"/>
    <x v="1"/>
    <x v="0"/>
    <x v="0"/>
    <x v="0"/>
    <x v="0"/>
    <x v="1"/>
    <x v="48"/>
    <n v="410.40999999999997"/>
  </r>
  <r>
    <s v="AD01-9362"/>
    <x v="3"/>
    <s v="Jan"/>
    <x v="1"/>
    <x v="0"/>
    <x v="0"/>
    <x v="0"/>
    <x v="0"/>
    <x v="1"/>
    <x v="25"/>
    <n v="401.83"/>
  </r>
  <r>
    <s v="AD01-9365"/>
    <x v="3"/>
    <s v="Jan"/>
    <x v="1"/>
    <x v="0"/>
    <x v="0"/>
    <x v="0"/>
    <x v="0"/>
    <x v="1"/>
    <x v="49"/>
    <n v="393.25"/>
  </r>
  <r>
    <s v="AD01-9361"/>
    <x v="3"/>
    <s v="Jan"/>
    <x v="1"/>
    <x v="0"/>
    <x v="0"/>
    <x v="0"/>
    <x v="0"/>
    <x v="0"/>
    <x v="144"/>
    <n v="324.61"/>
  </r>
  <r>
    <s v="AD01-9362"/>
    <x v="3"/>
    <s v="Jan"/>
    <x v="1"/>
    <x v="0"/>
    <x v="0"/>
    <x v="0"/>
    <x v="0"/>
    <x v="0"/>
    <x v="389"/>
    <n v="221.65"/>
  </r>
  <r>
    <s v="AD01-9361"/>
    <x v="3"/>
    <s v="Jul"/>
    <x v="1"/>
    <x v="0"/>
    <x v="0"/>
    <x v="0"/>
    <x v="0"/>
    <x v="0"/>
    <x v="55"/>
    <n v="277.42"/>
  </r>
  <r>
    <s v="AD01-9364"/>
    <x v="3"/>
    <s v="Jul"/>
    <x v="1"/>
    <x v="0"/>
    <x v="0"/>
    <x v="0"/>
    <x v="0"/>
    <x v="0"/>
    <x v="190"/>
    <n v="243.1"/>
  </r>
  <r>
    <s v="AD01-9364"/>
    <x v="3"/>
    <s v="Jul"/>
    <x v="1"/>
    <x v="0"/>
    <x v="0"/>
    <x v="0"/>
    <x v="0"/>
    <x v="0"/>
    <x v="131"/>
    <n v="526.24"/>
  </r>
  <r>
    <s v="AD01-9364"/>
    <x v="3"/>
    <s v="Jul"/>
    <x v="1"/>
    <x v="0"/>
    <x v="0"/>
    <x v="0"/>
    <x v="0"/>
    <x v="0"/>
    <x v="58"/>
    <n v="526.24"/>
  </r>
  <r>
    <s v="AD01-9365"/>
    <x v="3"/>
    <s v="Jul"/>
    <x v="1"/>
    <x v="0"/>
    <x v="0"/>
    <x v="0"/>
    <x v="0"/>
    <x v="0"/>
    <x v="416"/>
    <n v="240.24"/>
  </r>
  <r>
    <s v="AD01-9365"/>
    <x v="3"/>
    <s v="Jul"/>
    <x v="1"/>
    <x v="0"/>
    <x v="0"/>
    <x v="0"/>
    <x v="0"/>
    <x v="0"/>
    <x v="66"/>
    <n v="278.85000000000002"/>
  </r>
  <r>
    <s v="AD01-9364"/>
    <x v="3"/>
    <s v="Jul"/>
    <x v="1"/>
    <x v="0"/>
    <x v="0"/>
    <x v="0"/>
    <x v="0"/>
    <x v="0"/>
    <x v="117"/>
    <n v="1075.3600000000001"/>
  </r>
  <r>
    <s v="AD01-9364"/>
    <x v="3"/>
    <s v="Jul"/>
    <x v="1"/>
    <x v="0"/>
    <x v="0"/>
    <x v="0"/>
    <x v="0"/>
    <x v="0"/>
    <x v="482"/>
    <n v="1198.3399999999999"/>
  </r>
  <r>
    <s v="AD01-9364"/>
    <x v="3"/>
    <s v="Jul"/>
    <x v="1"/>
    <x v="0"/>
    <x v="0"/>
    <x v="0"/>
    <x v="0"/>
    <x v="0"/>
    <x v="201"/>
    <n v="281.70999999999998"/>
  </r>
  <r>
    <s v="AD01-9361"/>
    <x v="3"/>
    <s v="Jul"/>
    <x v="1"/>
    <x v="0"/>
    <x v="0"/>
    <x v="0"/>
    <x v="0"/>
    <x v="0"/>
    <x v="419"/>
    <n v="238.81"/>
  </r>
  <r>
    <s v="AD01-9363"/>
    <x v="3"/>
    <s v="Jun"/>
    <x v="1"/>
    <x v="0"/>
    <x v="0"/>
    <x v="0"/>
    <x v="0"/>
    <x v="0"/>
    <x v="129"/>
    <n v="286"/>
  </r>
  <r>
    <s v="AD01-9361"/>
    <x v="3"/>
    <s v="Jun"/>
    <x v="1"/>
    <x v="0"/>
    <x v="0"/>
    <x v="0"/>
    <x v="0"/>
    <x v="0"/>
    <x v="170"/>
    <n v="526.24"/>
  </r>
  <r>
    <s v="AD01-9361"/>
    <x v="3"/>
    <s v="Jun"/>
    <x v="1"/>
    <x v="0"/>
    <x v="0"/>
    <x v="0"/>
    <x v="0"/>
    <x v="0"/>
    <x v="191"/>
    <n v="526.24"/>
  </r>
  <r>
    <s v="AD01-9361"/>
    <x v="3"/>
    <s v="Jun"/>
    <x v="1"/>
    <x v="0"/>
    <x v="0"/>
    <x v="0"/>
    <x v="0"/>
    <x v="0"/>
    <x v="593"/>
    <n v="1387.1"/>
  </r>
  <r>
    <s v="AD01-9361"/>
    <x v="3"/>
    <s v="Jun"/>
    <x v="1"/>
    <x v="0"/>
    <x v="0"/>
    <x v="0"/>
    <x v="0"/>
    <x v="0"/>
    <x v="415"/>
    <n v="248.82"/>
  </r>
  <r>
    <s v="AD01-9361"/>
    <x v="3"/>
    <s v="Jun"/>
    <x v="1"/>
    <x v="0"/>
    <x v="0"/>
    <x v="0"/>
    <x v="0"/>
    <x v="0"/>
    <x v="197"/>
    <n v="287.43"/>
  </r>
  <r>
    <s v="AD01-9361"/>
    <x v="3"/>
    <s v="Jun"/>
    <x v="1"/>
    <x v="0"/>
    <x v="0"/>
    <x v="0"/>
    <x v="0"/>
    <x v="0"/>
    <x v="369"/>
    <n v="244.53"/>
  </r>
  <r>
    <s v="AD01-9361"/>
    <x v="3"/>
    <s v="Jun"/>
    <x v="1"/>
    <x v="0"/>
    <x v="0"/>
    <x v="0"/>
    <x v="0"/>
    <x v="0"/>
    <x v="139"/>
    <n v="1073.93"/>
  </r>
  <r>
    <s v="AD01-9361"/>
    <x v="3"/>
    <s v="Jun"/>
    <x v="1"/>
    <x v="0"/>
    <x v="0"/>
    <x v="0"/>
    <x v="0"/>
    <x v="0"/>
    <x v="486"/>
    <n v="1196.9099999999999"/>
  </r>
  <r>
    <s v="AD01-9363"/>
    <x v="3"/>
    <s v="Jun"/>
    <x v="1"/>
    <x v="0"/>
    <x v="0"/>
    <x v="0"/>
    <x v="0"/>
    <x v="0"/>
    <x v="390"/>
    <n v="247.39"/>
  </r>
  <r>
    <s v="AD01-9362"/>
    <x v="3"/>
    <s v="Mar"/>
    <x v="1"/>
    <x v="0"/>
    <x v="0"/>
    <x v="0"/>
    <x v="0"/>
    <x v="0"/>
    <x v="54"/>
    <n v="311.74"/>
  </r>
  <r>
    <s v="AD01-9362"/>
    <x v="3"/>
    <s v="Mar"/>
    <x v="1"/>
    <x v="0"/>
    <x v="0"/>
    <x v="0"/>
    <x v="0"/>
    <x v="0"/>
    <x v="31"/>
    <n v="268.84000000000003"/>
  </r>
  <r>
    <s v="AD01-9362"/>
    <x v="3"/>
    <s v="Mar"/>
    <x v="1"/>
    <x v="0"/>
    <x v="0"/>
    <x v="0"/>
    <x v="0"/>
    <x v="0"/>
    <x v="32"/>
    <n v="526.24"/>
  </r>
  <r>
    <s v="AD01-9362"/>
    <x v="3"/>
    <s v="Mar"/>
    <x v="1"/>
    <x v="0"/>
    <x v="0"/>
    <x v="0"/>
    <x v="0"/>
    <x v="0"/>
    <x v="34"/>
    <n v="526.24"/>
  </r>
  <r>
    <s v="AD01-9362"/>
    <x v="3"/>
    <s v="Mar"/>
    <x v="1"/>
    <x v="0"/>
    <x v="0"/>
    <x v="0"/>
    <x v="0"/>
    <x v="0"/>
    <x v="594"/>
    <n v="1382.81"/>
  </r>
  <r>
    <s v="AD01-9362"/>
    <x v="3"/>
    <s v="Mar"/>
    <x v="1"/>
    <x v="0"/>
    <x v="0"/>
    <x v="0"/>
    <x v="0"/>
    <x v="0"/>
    <x v="349"/>
    <n v="270.27"/>
  </r>
  <r>
    <s v="AD01-9362"/>
    <x v="3"/>
    <s v="Mar"/>
    <x v="1"/>
    <x v="0"/>
    <x v="0"/>
    <x v="0"/>
    <x v="0"/>
    <x v="0"/>
    <x v="82"/>
    <n v="1069.6399999999999"/>
  </r>
  <r>
    <s v="AD01-9362"/>
    <x v="3"/>
    <s v="Mar"/>
    <x v="1"/>
    <x v="0"/>
    <x v="0"/>
    <x v="0"/>
    <x v="0"/>
    <x v="0"/>
    <x v="465"/>
    <n v="1194.05"/>
  </r>
  <r>
    <s v="AD01-9362"/>
    <x v="3"/>
    <s v="Mar"/>
    <x v="1"/>
    <x v="0"/>
    <x v="0"/>
    <x v="0"/>
    <x v="0"/>
    <x v="0"/>
    <x v="50"/>
    <n v="307.45"/>
  </r>
  <r>
    <s v="AD01-9362"/>
    <x v="3"/>
    <s v="Mar"/>
    <x v="1"/>
    <x v="0"/>
    <x v="0"/>
    <x v="0"/>
    <x v="0"/>
    <x v="0"/>
    <x v="71"/>
    <n v="273.13"/>
  </r>
  <r>
    <s v="AD01-9365"/>
    <x v="3"/>
    <s v="May"/>
    <x v="1"/>
    <x v="0"/>
    <x v="0"/>
    <x v="0"/>
    <x v="0"/>
    <x v="0"/>
    <x v="168"/>
    <n v="294.58"/>
  </r>
  <r>
    <s v="AD01-9362"/>
    <x v="3"/>
    <s v="May"/>
    <x v="1"/>
    <x v="0"/>
    <x v="0"/>
    <x v="0"/>
    <x v="0"/>
    <x v="0"/>
    <x v="203"/>
    <n v="251.68"/>
  </r>
  <r>
    <s v="AD01-9362"/>
    <x v="3"/>
    <s v="May"/>
    <x v="1"/>
    <x v="0"/>
    <x v="0"/>
    <x v="0"/>
    <x v="0"/>
    <x v="0"/>
    <x v="6"/>
    <n v="526.24"/>
  </r>
  <r>
    <s v="AD01-9362"/>
    <x v="3"/>
    <s v="May"/>
    <x v="1"/>
    <x v="0"/>
    <x v="0"/>
    <x v="0"/>
    <x v="0"/>
    <x v="0"/>
    <x v="204"/>
    <n v="526.24"/>
  </r>
  <r>
    <s v="AD01-9362"/>
    <x v="3"/>
    <s v="May"/>
    <x v="1"/>
    <x v="0"/>
    <x v="0"/>
    <x v="0"/>
    <x v="0"/>
    <x v="0"/>
    <x v="595"/>
    <n v="1385.67"/>
  </r>
  <r>
    <s v="AD01-9362"/>
    <x v="3"/>
    <s v="May"/>
    <x v="1"/>
    <x v="0"/>
    <x v="0"/>
    <x v="0"/>
    <x v="0"/>
    <x v="0"/>
    <x v="398"/>
    <n v="257.39999999999998"/>
  </r>
  <r>
    <s v="AD01-9362"/>
    <x v="3"/>
    <s v="May"/>
    <x v="1"/>
    <x v="0"/>
    <x v="0"/>
    <x v="0"/>
    <x v="0"/>
    <x v="0"/>
    <x v="228"/>
    <n v="296.01"/>
  </r>
  <r>
    <s v="AD01-9362"/>
    <x v="3"/>
    <s v="May"/>
    <x v="1"/>
    <x v="0"/>
    <x v="0"/>
    <x v="0"/>
    <x v="0"/>
    <x v="0"/>
    <x v="372"/>
    <n v="253.11"/>
  </r>
  <r>
    <s v="AD01-9362"/>
    <x v="3"/>
    <s v="May"/>
    <x v="1"/>
    <x v="0"/>
    <x v="0"/>
    <x v="0"/>
    <x v="0"/>
    <x v="0"/>
    <x v="180"/>
    <n v="1072.5"/>
  </r>
  <r>
    <s v="AD01-9362"/>
    <x v="3"/>
    <s v="May"/>
    <x v="1"/>
    <x v="0"/>
    <x v="0"/>
    <x v="0"/>
    <x v="0"/>
    <x v="0"/>
    <x v="488"/>
    <n v="1195.48"/>
  </r>
  <r>
    <s v="AD01-9362"/>
    <x v="3"/>
    <s v="May"/>
    <x v="1"/>
    <x v="0"/>
    <x v="0"/>
    <x v="0"/>
    <x v="0"/>
    <x v="0"/>
    <x v="215"/>
    <n v="290.28999999999996"/>
  </r>
  <r>
    <s v="AD01-9365"/>
    <x v="3"/>
    <s v="May"/>
    <x v="1"/>
    <x v="0"/>
    <x v="0"/>
    <x v="0"/>
    <x v="0"/>
    <x v="0"/>
    <x v="403"/>
    <n v="255.97"/>
  </r>
  <r>
    <s v="AD01-9361"/>
    <x v="3"/>
    <s v="Nov"/>
    <x v="1"/>
    <x v="0"/>
    <x v="0"/>
    <x v="0"/>
    <x v="0"/>
    <x v="0"/>
    <x v="203"/>
    <n v="251.68"/>
  </r>
  <r>
    <s v="AD01-9361"/>
    <x v="3"/>
    <s v="Nov"/>
    <x v="1"/>
    <x v="0"/>
    <x v="0"/>
    <x v="0"/>
    <x v="0"/>
    <x v="0"/>
    <x v="271"/>
    <n v="208.78"/>
  </r>
  <r>
    <s v="AD01-9361"/>
    <x v="3"/>
    <s v="Nov"/>
    <x v="1"/>
    <x v="0"/>
    <x v="0"/>
    <x v="0"/>
    <x v="0"/>
    <x v="0"/>
    <x v="191"/>
    <n v="526.24"/>
  </r>
  <r>
    <s v="AD01-9364"/>
    <x v="3"/>
    <s v="Nov"/>
    <x v="1"/>
    <x v="0"/>
    <x v="0"/>
    <x v="0"/>
    <x v="0"/>
    <x v="0"/>
    <x v="273"/>
    <n v="526.24"/>
  </r>
  <r>
    <s v="AD01-9364"/>
    <x v="3"/>
    <s v="Nov"/>
    <x v="1"/>
    <x v="0"/>
    <x v="0"/>
    <x v="0"/>
    <x v="0"/>
    <x v="0"/>
    <x v="596"/>
    <n v="1392.82"/>
  </r>
  <r>
    <s v="AD01-9361"/>
    <x v="3"/>
    <s v="Nov"/>
    <x v="1"/>
    <x v="0"/>
    <x v="0"/>
    <x v="0"/>
    <x v="0"/>
    <x v="0"/>
    <x v="420"/>
    <n v="205.92000000000002"/>
  </r>
  <r>
    <s v="AD01-9361"/>
    <x v="3"/>
    <s v="Nov"/>
    <x v="1"/>
    <x v="0"/>
    <x v="0"/>
    <x v="0"/>
    <x v="0"/>
    <x v="0"/>
    <x v="369"/>
    <n v="244.53"/>
  </r>
  <r>
    <s v="AD01-9364"/>
    <x v="3"/>
    <s v="Nov"/>
    <x v="1"/>
    <x v="0"/>
    <x v="0"/>
    <x v="0"/>
    <x v="0"/>
    <x v="0"/>
    <x v="277"/>
    <n v="210.21"/>
  </r>
  <r>
    <s v="AD01-9364"/>
    <x v="3"/>
    <s v="Nov"/>
    <x v="1"/>
    <x v="0"/>
    <x v="0"/>
    <x v="0"/>
    <x v="0"/>
    <x v="0"/>
    <x v="211"/>
    <n v="1079.6500000000001"/>
  </r>
  <r>
    <s v="AD01-9361"/>
    <x v="3"/>
    <s v="Nov"/>
    <x v="1"/>
    <x v="0"/>
    <x v="0"/>
    <x v="0"/>
    <x v="0"/>
    <x v="0"/>
    <x v="539"/>
    <n v="1204.06"/>
  </r>
  <r>
    <s v="AD01-9361"/>
    <x v="3"/>
    <s v="Nov"/>
    <x v="1"/>
    <x v="0"/>
    <x v="0"/>
    <x v="0"/>
    <x v="0"/>
    <x v="0"/>
    <x v="390"/>
    <n v="247.39"/>
  </r>
  <r>
    <s v="AD01-9361"/>
    <x v="3"/>
    <s v="Nov"/>
    <x v="1"/>
    <x v="0"/>
    <x v="0"/>
    <x v="0"/>
    <x v="0"/>
    <x v="0"/>
    <x v="345"/>
    <n v="213.07"/>
  </r>
  <r>
    <s v="AD01-9365"/>
    <x v="3"/>
    <s v="Oct"/>
    <x v="1"/>
    <x v="0"/>
    <x v="0"/>
    <x v="0"/>
    <x v="0"/>
    <x v="0"/>
    <x v="352"/>
    <n v="217.36"/>
  </r>
  <r>
    <s v="AD01-9361"/>
    <x v="3"/>
    <s v="Oct"/>
    <x v="1"/>
    <x v="0"/>
    <x v="0"/>
    <x v="0"/>
    <x v="0"/>
    <x v="0"/>
    <x v="204"/>
    <n v="526.24"/>
  </r>
  <r>
    <s v="AD01-9361"/>
    <x v="3"/>
    <s v="Oct"/>
    <x v="1"/>
    <x v="0"/>
    <x v="0"/>
    <x v="0"/>
    <x v="0"/>
    <x v="0"/>
    <x v="361"/>
    <n v="526.24"/>
  </r>
  <r>
    <s v="AD01-9364"/>
    <x v="3"/>
    <s v="Oct"/>
    <x v="1"/>
    <x v="0"/>
    <x v="0"/>
    <x v="0"/>
    <x v="0"/>
    <x v="0"/>
    <x v="597"/>
    <n v="1391.3899999999999"/>
  </r>
  <r>
    <s v="AD01-9362"/>
    <x v="3"/>
    <s v="Oct"/>
    <x v="1"/>
    <x v="0"/>
    <x v="0"/>
    <x v="0"/>
    <x v="0"/>
    <x v="0"/>
    <x v="382"/>
    <n v="214.5"/>
  </r>
  <r>
    <s v="AD01-9362"/>
    <x v="3"/>
    <s v="Oct"/>
    <x v="1"/>
    <x v="0"/>
    <x v="0"/>
    <x v="0"/>
    <x v="0"/>
    <x v="0"/>
    <x v="372"/>
    <n v="253.11"/>
  </r>
  <r>
    <s v="AD01-9364"/>
    <x v="3"/>
    <s v="Oct"/>
    <x v="1"/>
    <x v="0"/>
    <x v="0"/>
    <x v="0"/>
    <x v="0"/>
    <x v="0"/>
    <x v="386"/>
    <n v="218.79"/>
  </r>
  <r>
    <s v="AD01-9361"/>
    <x v="3"/>
    <s v="Oct"/>
    <x v="1"/>
    <x v="0"/>
    <x v="0"/>
    <x v="0"/>
    <x v="0"/>
    <x v="0"/>
    <x v="229"/>
    <n v="1078.22"/>
  </r>
  <r>
    <s v="AD01-9361"/>
    <x v="3"/>
    <s v="Oct"/>
    <x v="1"/>
    <x v="0"/>
    <x v="0"/>
    <x v="0"/>
    <x v="0"/>
    <x v="0"/>
    <x v="543"/>
    <n v="1202.6300000000001"/>
  </r>
  <r>
    <s v="AD01-9365"/>
    <x v="3"/>
    <s v="Oct"/>
    <x v="1"/>
    <x v="0"/>
    <x v="0"/>
    <x v="0"/>
    <x v="0"/>
    <x v="0"/>
    <x v="403"/>
    <n v="255.97"/>
  </r>
  <r>
    <s v="AD01-9361"/>
    <x v="3"/>
    <s v="Sep"/>
    <x v="1"/>
    <x v="0"/>
    <x v="0"/>
    <x v="0"/>
    <x v="0"/>
    <x v="0"/>
    <x v="217"/>
    <n v="260.26"/>
  </r>
  <r>
    <s v="AD01-9362"/>
    <x v="3"/>
    <s v="Sep"/>
    <x v="1"/>
    <x v="0"/>
    <x v="0"/>
    <x v="0"/>
    <x v="0"/>
    <x v="0"/>
    <x v="319"/>
    <n v="225.94"/>
  </r>
  <r>
    <s v="AD01-9362"/>
    <x v="3"/>
    <s v="Sep"/>
    <x v="1"/>
    <x v="0"/>
    <x v="0"/>
    <x v="0"/>
    <x v="0"/>
    <x v="0"/>
    <x v="219"/>
    <n v="526.24"/>
  </r>
  <r>
    <s v="AD01-9364"/>
    <x v="3"/>
    <s v="Sep"/>
    <x v="1"/>
    <x v="0"/>
    <x v="0"/>
    <x v="0"/>
    <x v="0"/>
    <x v="0"/>
    <x v="598"/>
    <n v="1389.96"/>
  </r>
  <r>
    <s v="AD01-9361"/>
    <x v="3"/>
    <s v="Sep"/>
    <x v="1"/>
    <x v="0"/>
    <x v="0"/>
    <x v="0"/>
    <x v="0"/>
    <x v="0"/>
    <x v="381"/>
    <n v="223.07999999999998"/>
  </r>
  <r>
    <s v="AD01-9361"/>
    <x v="3"/>
    <s v="Sep"/>
    <x v="1"/>
    <x v="0"/>
    <x v="0"/>
    <x v="0"/>
    <x v="0"/>
    <x v="0"/>
    <x v="376"/>
    <n v="261.69"/>
  </r>
  <r>
    <s v="AD01-9364"/>
    <x v="3"/>
    <s v="Sep"/>
    <x v="1"/>
    <x v="0"/>
    <x v="0"/>
    <x v="0"/>
    <x v="0"/>
    <x v="0"/>
    <x v="385"/>
    <n v="227.37"/>
  </r>
  <r>
    <s v="AD01-9362"/>
    <x v="3"/>
    <s v="Sep"/>
    <x v="1"/>
    <x v="0"/>
    <x v="0"/>
    <x v="0"/>
    <x v="0"/>
    <x v="0"/>
    <x v="552"/>
    <n v="1201.2"/>
  </r>
  <r>
    <s v="AD01-9362"/>
    <x v="3"/>
    <s v="Sep"/>
    <x v="1"/>
    <x v="0"/>
    <x v="0"/>
    <x v="0"/>
    <x v="0"/>
    <x v="0"/>
    <x v="402"/>
    <n v="264.55"/>
  </r>
  <r>
    <s v="AD01-9361"/>
    <x v="3"/>
    <s v="Sep"/>
    <x v="1"/>
    <x v="0"/>
    <x v="0"/>
    <x v="0"/>
    <x v="0"/>
    <x v="0"/>
    <x v="389"/>
    <n v="221.65"/>
  </r>
  <r>
    <s v="AD01-9362"/>
    <x v="3"/>
    <s v="Apr"/>
    <x v="1"/>
    <x v="1"/>
    <x v="1"/>
    <x v="1"/>
    <x v="1"/>
    <x v="2"/>
    <x v="27"/>
    <n v="414.7"/>
  </r>
  <r>
    <s v="AD01-9364"/>
    <x v="3"/>
    <s v="Apr"/>
    <x v="1"/>
    <x v="1"/>
    <x v="1"/>
    <x v="1"/>
    <x v="1"/>
    <x v="2"/>
    <x v="30"/>
    <n v="371.8"/>
  </r>
  <r>
    <s v="AD01-9362"/>
    <x v="3"/>
    <s v="Apr"/>
    <x v="1"/>
    <x v="1"/>
    <x v="1"/>
    <x v="1"/>
    <x v="1"/>
    <x v="2"/>
    <x v="149"/>
    <n v="408.98"/>
  </r>
  <r>
    <s v="AD01-9362"/>
    <x v="3"/>
    <s v="Apr"/>
    <x v="1"/>
    <x v="1"/>
    <x v="1"/>
    <x v="1"/>
    <x v="1"/>
    <x v="2"/>
    <x v="33"/>
    <n v="374.65999999999997"/>
  </r>
  <r>
    <s v="AD01-9364"/>
    <x v="3"/>
    <s v="Apr"/>
    <x v="1"/>
    <x v="1"/>
    <x v="1"/>
    <x v="1"/>
    <x v="1"/>
    <x v="2"/>
    <x v="267"/>
    <n v="1131.1300000000001"/>
  </r>
  <r>
    <s v="AD01-9364"/>
    <x v="3"/>
    <s v="Apr"/>
    <x v="1"/>
    <x v="1"/>
    <x v="1"/>
    <x v="1"/>
    <x v="1"/>
    <x v="2"/>
    <x v="227"/>
    <n v="373.23"/>
  </r>
  <r>
    <s v="AD01-9362"/>
    <x v="3"/>
    <s v="Apr"/>
    <x v="1"/>
    <x v="1"/>
    <x v="1"/>
    <x v="1"/>
    <x v="1"/>
    <x v="2"/>
    <x v="160"/>
    <n v="413.27"/>
  </r>
  <r>
    <s v="AD01-9362"/>
    <x v="3"/>
    <s v="Apr"/>
    <x v="1"/>
    <x v="1"/>
    <x v="1"/>
    <x v="1"/>
    <x v="1"/>
    <x v="2"/>
    <x v="46"/>
    <n v="370.37"/>
  </r>
  <r>
    <s v="AD01-9364"/>
    <x v="3"/>
    <s v="Apr"/>
    <x v="1"/>
    <x v="1"/>
    <x v="1"/>
    <x v="1"/>
    <x v="1"/>
    <x v="2"/>
    <x v="98"/>
    <n v="1144"/>
  </r>
  <r>
    <s v="AD01-9362"/>
    <x v="3"/>
    <s v="Apr"/>
    <x v="1"/>
    <x v="1"/>
    <x v="1"/>
    <x v="1"/>
    <x v="1"/>
    <x v="2"/>
    <x v="122"/>
    <n v="1266.98"/>
  </r>
  <r>
    <s v="AD01-9362"/>
    <x v="3"/>
    <s v="Aug"/>
    <x v="1"/>
    <x v="1"/>
    <x v="1"/>
    <x v="1"/>
    <x v="1"/>
    <x v="2"/>
    <x v="106"/>
    <n v="380.38"/>
  </r>
  <r>
    <s v="AD01-9361"/>
    <x v="3"/>
    <s v="Aug"/>
    <x v="1"/>
    <x v="1"/>
    <x v="1"/>
    <x v="1"/>
    <x v="1"/>
    <x v="2"/>
    <x v="56"/>
    <n v="346.06"/>
  </r>
  <r>
    <s v="AD01-9361"/>
    <x v="3"/>
    <s v="Aug"/>
    <x v="1"/>
    <x v="1"/>
    <x v="1"/>
    <x v="1"/>
    <x v="1"/>
    <x v="2"/>
    <x v="107"/>
    <n v="383.24"/>
  </r>
  <r>
    <s v="AD01-9361"/>
    <x v="3"/>
    <s v="Aug"/>
    <x v="1"/>
    <x v="1"/>
    <x v="1"/>
    <x v="1"/>
    <x v="1"/>
    <x v="2"/>
    <x v="4"/>
    <n v="340.34000000000003"/>
  </r>
  <r>
    <s v="AD01-9361"/>
    <x v="3"/>
    <s v="Aug"/>
    <x v="1"/>
    <x v="1"/>
    <x v="1"/>
    <x v="1"/>
    <x v="1"/>
    <x v="2"/>
    <x v="187"/>
    <n v="1259.83"/>
  </r>
  <r>
    <s v="AD01-9361"/>
    <x v="3"/>
    <s v="Aug"/>
    <x v="1"/>
    <x v="1"/>
    <x v="1"/>
    <x v="1"/>
    <x v="1"/>
    <x v="2"/>
    <x v="474"/>
    <n v="526.24"/>
  </r>
  <r>
    <s v="AD01-9361"/>
    <x v="3"/>
    <s v="Aug"/>
    <x v="1"/>
    <x v="1"/>
    <x v="1"/>
    <x v="1"/>
    <x v="1"/>
    <x v="2"/>
    <x v="119"/>
    <n v="378.95"/>
  </r>
  <r>
    <s v="AD01-9361"/>
    <x v="3"/>
    <s v="Aug"/>
    <x v="1"/>
    <x v="1"/>
    <x v="1"/>
    <x v="1"/>
    <x v="1"/>
    <x v="2"/>
    <x v="69"/>
    <n v="344.63"/>
  </r>
  <r>
    <s v="AD01-9361"/>
    <x v="3"/>
    <s v="Aug"/>
    <x v="1"/>
    <x v="1"/>
    <x v="1"/>
    <x v="1"/>
    <x v="1"/>
    <x v="2"/>
    <x v="18"/>
    <n v="1148.29"/>
  </r>
  <r>
    <s v="AD01-9362"/>
    <x v="3"/>
    <s v="Aug"/>
    <x v="1"/>
    <x v="1"/>
    <x v="1"/>
    <x v="1"/>
    <x v="1"/>
    <x v="2"/>
    <x v="72"/>
    <n v="341.77"/>
  </r>
  <r>
    <s v="AD01-9362"/>
    <x v="3"/>
    <s v="Dec"/>
    <x v="1"/>
    <x v="1"/>
    <x v="1"/>
    <x v="1"/>
    <x v="1"/>
    <x v="2"/>
    <x v="74"/>
    <n v="354.64"/>
  </r>
  <r>
    <s v="AD01-9363"/>
    <x v="3"/>
    <s v="Dec"/>
    <x v="1"/>
    <x v="1"/>
    <x v="1"/>
    <x v="1"/>
    <x v="1"/>
    <x v="2"/>
    <x v="54"/>
    <n v="311.74"/>
  </r>
  <r>
    <s v="AD01-9362"/>
    <x v="3"/>
    <s v="Dec"/>
    <x v="1"/>
    <x v="1"/>
    <x v="1"/>
    <x v="1"/>
    <x v="1"/>
    <x v="2"/>
    <x v="75"/>
    <n v="348.92"/>
  </r>
  <r>
    <s v="AD01-9362"/>
    <x v="3"/>
    <s v="Dec"/>
    <x v="1"/>
    <x v="1"/>
    <x v="1"/>
    <x v="1"/>
    <x v="1"/>
    <x v="2"/>
    <x v="77"/>
    <n v="314.60000000000002"/>
  </r>
  <r>
    <s v="AD01-9364"/>
    <x v="3"/>
    <s v="Dec"/>
    <x v="1"/>
    <x v="1"/>
    <x v="1"/>
    <x v="1"/>
    <x v="1"/>
    <x v="2"/>
    <x v="530"/>
    <n v="1141.1399999999999"/>
  </r>
  <r>
    <s v="AD01-9362"/>
    <x v="3"/>
    <s v="Dec"/>
    <x v="1"/>
    <x v="1"/>
    <x v="1"/>
    <x v="1"/>
    <x v="1"/>
    <x v="2"/>
    <x v="121"/>
    <n v="1265.55"/>
  </r>
  <r>
    <s v="AD01-9362"/>
    <x v="3"/>
    <s v="Dec"/>
    <x v="1"/>
    <x v="1"/>
    <x v="1"/>
    <x v="1"/>
    <x v="1"/>
    <x v="2"/>
    <x v="482"/>
    <n v="526.24"/>
  </r>
  <r>
    <s v="AD01-9364"/>
    <x v="3"/>
    <s v="Dec"/>
    <x v="1"/>
    <x v="1"/>
    <x v="1"/>
    <x v="1"/>
    <x v="1"/>
    <x v="2"/>
    <x v="65"/>
    <n v="313.17"/>
  </r>
  <r>
    <s v="AD01-9362"/>
    <x v="3"/>
    <s v="Dec"/>
    <x v="1"/>
    <x v="1"/>
    <x v="1"/>
    <x v="1"/>
    <x v="1"/>
    <x v="2"/>
    <x v="84"/>
    <n v="353.21"/>
  </r>
  <r>
    <s v="AD01-9362"/>
    <x v="3"/>
    <s v="Dec"/>
    <x v="1"/>
    <x v="1"/>
    <x v="1"/>
    <x v="1"/>
    <x v="1"/>
    <x v="2"/>
    <x v="45"/>
    <n v="310.31"/>
  </r>
  <r>
    <s v="AD01-9363"/>
    <x v="3"/>
    <s v="Dec"/>
    <x v="1"/>
    <x v="1"/>
    <x v="1"/>
    <x v="1"/>
    <x v="1"/>
    <x v="2"/>
    <x v="230"/>
    <n v="1154.01"/>
  </r>
  <r>
    <s v="AD01-9362"/>
    <x v="3"/>
    <s v="Dec"/>
    <x v="1"/>
    <x v="1"/>
    <x v="1"/>
    <x v="1"/>
    <x v="1"/>
    <x v="2"/>
    <x v="70"/>
    <n v="316.02999999999997"/>
  </r>
  <r>
    <s v="AD01-9362"/>
    <x v="3"/>
    <s v="Feb"/>
    <x v="1"/>
    <x v="1"/>
    <x v="1"/>
    <x v="1"/>
    <x v="1"/>
    <x v="2"/>
    <x v="128"/>
    <n v="388.96"/>
  </r>
  <r>
    <s v="AD01-9362"/>
    <x v="3"/>
    <s v="Feb"/>
    <x v="1"/>
    <x v="1"/>
    <x v="1"/>
    <x v="1"/>
    <x v="1"/>
    <x v="2"/>
    <x v="92"/>
    <n v="426.14"/>
  </r>
  <r>
    <s v="AD01-9361"/>
    <x v="3"/>
    <s v="Feb"/>
    <x v="1"/>
    <x v="1"/>
    <x v="1"/>
    <x v="1"/>
    <x v="1"/>
    <x v="2"/>
    <x v="93"/>
    <n v="323.18"/>
  </r>
  <r>
    <s v="AD01-9362"/>
    <x v="3"/>
    <s v="Feb"/>
    <x v="1"/>
    <x v="1"/>
    <x v="1"/>
    <x v="1"/>
    <x v="1"/>
    <x v="2"/>
    <x v="130"/>
    <n v="391.82"/>
  </r>
  <r>
    <s v="AD01-9362"/>
    <x v="3"/>
    <s v="Feb"/>
    <x v="1"/>
    <x v="1"/>
    <x v="1"/>
    <x v="1"/>
    <x v="1"/>
    <x v="2"/>
    <x v="265"/>
    <n v="1128.27"/>
  </r>
  <r>
    <s v="AD01-9364"/>
    <x v="3"/>
    <s v="Feb"/>
    <x v="1"/>
    <x v="1"/>
    <x v="1"/>
    <x v="1"/>
    <x v="1"/>
    <x v="2"/>
    <x v="22"/>
    <n v="1252.68"/>
  </r>
  <r>
    <s v="AD01-9361"/>
    <x v="3"/>
    <s v="Feb"/>
    <x v="1"/>
    <x v="1"/>
    <x v="1"/>
    <x v="1"/>
    <x v="1"/>
    <x v="2"/>
    <x v="599"/>
    <n v="1369.94"/>
  </r>
  <r>
    <s v="AD01-9364"/>
    <x v="3"/>
    <s v="Feb"/>
    <x v="1"/>
    <x v="1"/>
    <x v="1"/>
    <x v="1"/>
    <x v="1"/>
    <x v="2"/>
    <x v="472"/>
    <n v="526.24"/>
  </r>
  <r>
    <s v="AD01-9362"/>
    <x v="3"/>
    <s v="Feb"/>
    <x v="1"/>
    <x v="1"/>
    <x v="1"/>
    <x v="1"/>
    <x v="1"/>
    <x v="2"/>
    <x v="225"/>
    <n v="390.39"/>
  </r>
  <r>
    <s v="AD01-9361"/>
    <x v="3"/>
    <s v="Feb"/>
    <x v="1"/>
    <x v="1"/>
    <x v="1"/>
    <x v="1"/>
    <x v="1"/>
    <x v="2"/>
    <x v="226"/>
    <n v="381.81"/>
  </r>
  <r>
    <s v="AD01-9362"/>
    <x v="3"/>
    <s v="Feb"/>
    <x v="1"/>
    <x v="1"/>
    <x v="1"/>
    <x v="1"/>
    <x v="1"/>
    <x v="2"/>
    <x v="312"/>
    <n v="430.43"/>
  </r>
  <r>
    <s v="AD01-9362"/>
    <x v="3"/>
    <s v="Feb"/>
    <x v="1"/>
    <x v="1"/>
    <x v="1"/>
    <x v="1"/>
    <x v="1"/>
    <x v="2"/>
    <x v="140"/>
    <n v="387.53"/>
  </r>
  <r>
    <s v="AD01-9362"/>
    <x v="3"/>
    <s v="Feb"/>
    <x v="1"/>
    <x v="1"/>
    <x v="1"/>
    <x v="1"/>
    <x v="1"/>
    <x v="2"/>
    <x v="530"/>
    <n v="1141.1399999999999"/>
  </r>
  <r>
    <s v="AD01-9361"/>
    <x v="3"/>
    <s v="Feb"/>
    <x v="1"/>
    <x v="1"/>
    <x v="1"/>
    <x v="1"/>
    <x v="1"/>
    <x v="2"/>
    <x v="359"/>
    <n v="1216.93"/>
  </r>
  <r>
    <s v="AD01-9361"/>
    <x v="3"/>
    <s v="Jan"/>
    <x v="1"/>
    <x v="1"/>
    <x v="1"/>
    <x v="1"/>
    <x v="1"/>
    <x v="2"/>
    <x v="105"/>
    <n v="431.86"/>
  </r>
  <r>
    <s v="AD01-9362"/>
    <x v="3"/>
    <s v="Jan"/>
    <x v="1"/>
    <x v="1"/>
    <x v="1"/>
    <x v="1"/>
    <x v="1"/>
    <x v="2"/>
    <x v="167"/>
    <n v="328.9"/>
  </r>
  <r>
    <s v="AD01-9364"/>
    <x v="3"/>
    <s v="Jan"/>
    <x v="1"/>
    <x v="1"/>
    <x v="1"/>
    <x v="1"/>
    <x v="1"/>
    <x v="2"/>
    <x v="28"/>
    <n v="397.53999999999996"/>
  </r>
  <r>
    <s v="AD01-9361"/>
    <x v="3"/>
    <s v="Jan"/>
    <x v="1"/>
    <x v="1"/>
    <x v="1"/>
    <x v="1"/>
    <x v="1"/>
    <x v="2"/>
    <x v="236"/>
    <n v="434.72"/>
  </r>
  <r>
    <s v="AD01-9361"/>
    <x v="3"/>
    <s v="Jan"/>
    <x v="1"/>
    <x v="1"/>
    <x v="1"/>
    <x v="1"/>
    <x v="1"/>
    <x v="2"/>
    <x v="169"/>
    <n v="331.76"/>
  </r>
  <r>
    <s v="AD01-9362"/>
    <x v="3"/>
    <s v="Jan"/>
    <x v="1"/>
    <x v="1"/>
    <x v="1"/>
    <x v="1"/>
    <x v="1"/>
    <x v="2"/>
    <x v="279"/>
    <n v="1126.8399999999999"/>
  </r>
  <r>
    <s v="AD01-9362"/>
    <x v="3"/>
    <s v="Jan"/>
    <x v="1"/>
    <x v="1"/>
    <x v="1"/>
    <x v="1"/>
    <x v="1"/>
    <x v="2"/>
    <x v="539"/>
    <n v="1204.06"/>
  </r>
  <r>
    <s v="AD01-9361"/>
    <x v="3"/>
    <s v="Jan"/>
    <x v="1"/>
    <x v="1"/>
    <x v="1"/>
    <x v="1"/>
    <x v="1"/>
    <x v="2"/>
    <x v="162"/>
    <n v="1251.25"/>
  </r>
  <r>
    <s v="AD01-9363"/>
    <x v="3"/>
    <s v="Jan"/>
    <x v="1"/>
    <x v="1"/>
    <x v="1"/>
    <x v="1"/>
    <x v="1"/>
    <x v="2"/>
    <x v="600"/>
    <n v="1365.65"/>
  </r>
  <r>
    <s v="AD01-9362"/>
    <x v="3"/>
    <s v="Jan"/>
    <x v="1"/>
    <x v="1"/>
    <x v="1"/>
    <x v="1"/>
    <x v="1"/>
    <x v="2"/>
    <x v="601"/>
    <n v="1367.08"/>
  </r>
  <r>
    <s v="AD01-9362"/>
    <x v="3"/>
    <s v="Jan"/>
    <x v="1"/>
    <x v="1"/>
    <x v="1"/>
    <x v="1"/>
    <x v="1"/>
    <x v="2"/>
    <x v="602"/>
    <n v="1368.51"/>
  </r>
  <r>
    <s v="AD01-9361"/>
    <x v="3"/>
    <s v="Jan"/>
    <x v="1"/>
    <x v="1"/>
    <x v="1"/>
    <x v="1"/>
    <x v="1"/>
    <x v="2"/>
    <x v="336"/>
    <n v="526.24"/>
  </r>
  <r>
    <s v="AD01-9362"/>
    <x v="3"/>
    <s v="Jan"/>
    <x v="1"/>
    <x v="1"/>
    <x v="1"/>
    <x v="1"/>
    <x v="1"/>
    <x v="2"/>
    <x v="187"/>
    <n v="526.24"/>
  </r>
  <r>
    <s v="AD01-9362"/>
    <x v="3"/>
    <s v="Jan"/>
    <x v="1"/>
    <x v="1"/>
    <x v="1"/>
    <x v="1"/>
    <x v="1"/>
    <x v="2"/>
    <x v="41"/>
    <n v="398.97"/>
  </r>
  <r>
    <s v="AD01-9361"/>
    <x v="3"/>
    <s v="Jan"/>
    <x v="1"/>
    <x v="1"/>
    <x v="1"/>
    <x v="1"/>
    <x v="1"/>
    <x v="2"/>
    <x v="40"/>
    <n v="407.55"/>
  </r>
  <r>
    <s v="AD01-9362"/>
    <x v="3"/>
    <s v="Jan"/>
    <x v="1"/>
    <x v="1"/>
    <x v="1"/>
    <x v="1"/>
    <x v="1"/>
    <x v="2"/>
    <x v="41"/>
    <n v="398.97"/>
  </r>
  <r>
    <s v="AD01-9362"/>
    <x v="3"/>
    <s v="Jan"/>
    <x v="1"/>
    <x v="1"/>
    <x v="1"/>
    <x v="1"/>
    <x v="1"/>
    <x v="2"/>
    <x v="225"/>
    <n v="390.39"/>
  </r>
  <r>
    <s v="AD01-9362"/>
    <x v="3"/>
    <s v="Jan"/>
    <x v="1"/>
    <x v="1"/>
    <x v="1"/>
    <x v="1"/>
    <x v="1"/>
    <x v="2"/>
    <x v="182"/>
    <n v="327.47000000000003"/>
  </r>
  <r>
    <s v="AD01-9361"/>
    <x v="3"/>
    <s v="Jan"/>
    <x v="1"/>
    <x v="1"/>
    <x v="1"/>
    <x v="1"/>
    <x v="1"/>
    <x v="2"/>
    <x v="183"/>
    <n v="396.11"/>
  </r>
  <r>
    <s v="AD01-9364"/>
    <x v="3"/>
    <s v="Jan"/>
    <x v="1"/>
    <x v="1"/>
    <x v="1"/>
    <x v="1"/>
    <x v="1"/>
    <x v="2"/>
    <x v="532"/>
    <n v="1139.71"/>
  </r>
  <r>
    <s v="AD01-9363"/>
    <x v="3"/>
    <s v="Jan"/>
    <x v="1"/>
    <x v="1"/>
    <x v="1"/>
    <x v="1"/>
    <x v="1"/>
    <x v="2"/>
    <x v="339"/>
    <n v="1215.5"/>
  </r>
  <r>
    <s v="AD01-9361"/>
    <x v="3"/>
    <s v="Jan"/>
    <x v="1"/>
    <x v="1"/>
    <x v="1"/>
    <x v="1"/>
    <x v="1"/>
    <x v="2"/>
    <x v="120"/>
    <n v="1264.1199999999999"/>
  </r>
  <r>
    <s v="AD01-9364"/>
    <x v="3"/>
    <s v="Jul"/>
    <x v="1"/>
    <x v="1"/>
    <x v="1"/>
    <x v="1"/>
    <x v="1"/>
    <x v="2"/>
    <x v="128"/>
    <n v="388.96"/>
  </r>
  <r>
    <s v="AD01-9364"/>
    <x v="3"/>
    <s v="Jul"/>
    <x v="1"/>
    <x v="1"/>
    <x v="1"/>
    <x v="1"/>
    <x v="1"/>
    <x v="2"/>
    <x v="130"/>
    <n v="391.82"/>
  </r>
  <r>
    <s v="AD01-9364"/>
    <x v="3"/>
    <s v="Jul"/>
    <x v="1"/>
    <x v="1"/>
    <x v="1"/>
    <x v="1"/>
    <x v="1"/>
    <x v="2"/>
    <x v="75"/>
    <n v="348.92"/>
  </r>
  <r>
    <s v="AD01-9362"/>
    <x v="3"/>
    <s v="Jul"/>
    <x v="1"/>
    <x v="1"/>
    <x v="1"/>
    <x v="1"/>
    <x v="1"/>
    <x v="2"/>
    <x v="523"/>
    <n v="1135.42"/>
  </r>
  <r>
    <s v="AD01-9362"/>
    <x v="3"/>
    <s v="Jul"/>
    <x v="1"/>
    <x v="1"/>
    <x v="1"/>
    <x v="1"/>
    <x v="1"/>
    <x v="2"/>
    <x v="186"/>
    <n v="1258.4000000000001"/>
  </r>
  <r>
    <s v="AD01-9362"/>
    <x v="3"/>
    <s v="Jul"/>
    <x v="1"/>
    <x v="1"/>
    <x v="1"/>
    <x v="1"/>
    <x v="1"/>
    <x v="2"/>
    <x v="478"/>
    <n v="526.24"/>
  </r>
  <r>
    <s v="AD01-9362"/>
    <x v="3"/>
    <s v="Jul"/>
    <x v="1"/>
    <x v="1"/>
    <x v="1"/>
    <x v="1"/>
    <x v="1"/>
    <x v="2"/>
    <x v="158"/>
    <n v="347.49"/>
  </r>
  <r>
    <s v="AD01-9364"/>
    <x v="3"/>
    <s v="Jul"/>
    <x v="1"/>
    <x v="1"/>
    <x v="1"/>
    <x v="1"/>
    <x v="1"/>
    <x v="2"/>
    <x v="140"/>
    <n v="387.53"/>
  </r>
  <r>
    <s v="AD01-9364"/>
    <x v="3"/>
    <s v="Jul"/>
    <x v="1"/>
    <x v="1"/>
    <x v="1"/>
    <x v="1"/>
    <x v="1"/>
    <x v="2"/>
    <x v="84"/>
    <n v="353.21"/>
  </r>
  <r>
    <s v="AD01-9364"/>
    <x v="3"/>
    <s v="Jul"/>
    <x v="1"/>
    <x v="1"/>
    <x v="1"/>
    <x v="1"/>
    <x v="1"/>
    <x v="2"/>
    <x v="86"/>
    <n v="350.35"/>
  </r>
  <r>
    <s v="AD01-9365"/>
    <x v="3"/>
    <s v="Jun"/>
    <x v="1"/>
    <x v="1"/>
    <x v="1"/>
    <x v="1"/>
    <x v="1"/>
    <x v="2"/>
    <x v="28"/>
    <n v="397.53999999999996"/>
  </r>
  <r>
    <s v="AD01-9361"/>
    <x v="3"/>
    <s v="Jun"/>
    <x v="1"/>
    <x v="1"/>
    <x v="1"/>
    <x v="1"/>
    <x v="1"/>
    <x v="2"/>
    <x v="74"/>
    <n v="354.64"/>
  </r>
  <r>
    <s v="AD01-9364"/>
    <x v="3"/>
    <s v="Jun"/>
    <x v="1"/>
    <x v="1"/>
    <x v="1"/>
    <x v="1"/>
    <x v="1"/>
    <x v="2"/>
    <x v="5"/>
    <n v="400.4"/>
  </r>
  <r>
    <s v="AD01-9361"/>
    <x v="3"/>
    <s v="Jun"/>
    <x v="1"/>
    <x v="1"/>
    <x v="1"/>
    <x v="1"/>
    <x v="1"/>
    <x v="2"/>
    <x v="91"/>
    <n v="357.5"/>
  </r>
  <r>
    <s v="AD01-9362"/>
    <x v="3"/>
    <s v="Jun"/>
    <x v="1"/>
    <x v="1"/>
    <x v="1"/>
    <x v="1"/>
    <x v="1"/>
    <x v="2"/>
    <x v="525"/>
    <n v="1133.99"/>
  </r>
  <r>
    <s v="AD01-9361"/>
    <x v="3"/>
    <s v="Jun"/>
    <x v="1"/>
    <x v="1"/>
    <x v="1"/>
    <x v="1"/>
    <x v="1"/>
    <x v="2"/>
    <x v="185"/>
    <n v="1256.97"/>
  </r>
  <r>
    <s v="AD01-9361"/>
    <x v="3"/>
    <s v="Jun"/>
    <x v="1"/>
    <x v="1"/>
    <x v="1"/>
    <x v="1"/>
    <x v="1"/>
    <x v="2"/>
    <x v="463"/>
    <n v="526.24"/>
  </r>
  <r>
    <s v="AD01-9362"/>
    <x v="3"/>
    <s v="Jun"/>
    <x v="1"/>
    <x v="1"/>
    <x v="1"/>
    <x v="1"/>
    <x v="1"/>
    <x v="2"/>
    <x v="81"/>
    <n v="356.07"/>
  </r>
  <r>
    <s v="AD01-9361"/>
    <x v="3"/>
    <s v="Jun"/>
    <x v="1"/>
    <x v="1"/>
    <x v="1"/>
    <x v="1"/>
    <x v="1"/>
    <x v="2"/>
    <x v="183"/>
    <n v="396.11"/>
  </r>
  <r>
    <s v="AD01-9364"/>
    <x v="3"/>
    <s v="Jun"/>
    <x v="1"/>
    <x v="1"/>
    <x v="1"/>
    <x v="1"/>
    <x v="1"/>
    <x v="2"/>
    <x v="99"/>
    <n v="361.78999999999996"/>
  </r>
  <r>
    <s v="AD01-9361"/>
    <x v="3"/>
    <s v="Jun"/>
    <x v="1"/>
    <x v="1"/>
    <x v="1"/>
    <x v="1"/>
    <x v="1"/>
    <x v="2"/>
    <x v="159"/>
    <n v="1146.8600000000001"/>
  </r>
  <r>
    <s v="AD01-9365"/>
    <x v="3"/>
    <s v="Jun"/>
    <x v="1"/>
    <x v="1"/>
    <x v="1"/>
    <x v="1"/>
    <x v="1"/>
    <x v="2"/>
    <x v="102"/>
    <n v="358.93"/>
  </r>
  <r>
    <s v="AD01-9364"/>
    <x v="3"/>
    <s v="Mar"/>
    <x v="1"/>
    <x v="1"/>
    <x v="1"/>
    <x v="1"/>
    <x v="1"/>
    <x v="2"/>
    <x v="89"/>
    <n v="423.28"/>
  </r>
  <r>
    <s v="AD01-9364"/>
    <x v="3"/>
    <s v="Mar"/>
    <x v="1"/>
    <x v="1"/>
    <x v="1"/>
    <x v="1"/>
    <x v="1"/>
    <x v="2"/>
    <x v="106"/>
    <n v="380.38"/>
  </r>
  <r>
    <s v="AD01-9362"/>
    <x v="3"/>
    <s v="Mar"/>
    <x v="1"/>
    <x v="1"/>
    <x v="1"/>
    <x v="1"/>
    <x v="1"/>
    <x v="2"/>
    <x v="76"/>
    <n v="417.56"/>
  </r>
  <r>
    <s v="AD01-9364"/>
    <x v="3"/>
    <s v="Mar"/>
    <x v="1"/>
    <x v="1"/>
    <x v="1"/>
    <x v="1"/>
    <x v="1"/>
    <x v="2"/>
    <x v="107"/>
    <n v="383.24"/>
  </r>
  <r>
    <s v="AD01-9364"/>
    <x v="3"/>
    <s v="Mar"/>
    <x v="1"/>
    <x v="1"/>
    <x v="1"/>
    <x v="1"/>
    <x v="1"/>
    <x v="2"/>
    <x v="266"/>
    <n v="1129.7"/>
  </r>
  <r>
    <s v="AD01-9362"/>
    <x v="3"/>
    <s v="Mar"/>
    <x v="1"/>
    <x v="1"/>
    <x v="1"/>
    <x v="1"/>
    <x v="1"/>
    <x v="2"/>
    <x v="23"/>
    <n v="1254.1100000000001"/>
  </r>
  <r>
    <s v="AD01-9362"/>
    <x v="3"/>
    <s v="Mar"/>
    <x v="1"/>
    <x v="1"/>
    <x v="1"/>
    <x v="1"/>
    <x v="1"/>
    <x v="2"/>
    <x v="466"/>
    <n v="526.24"/>
  </r>
  <r>
    <s v="AD01-9364"/>
    <x v="3"/>
    <s v="Mar"/>
    <x v="1"/>
    <x v="1"/>
    <x v="1"/>
    <x v="1"/>
    <x v="1"/>
    <x v="2"/>
    <x v="226"/>
    <n v="381.81"/>
  </r>
  <r>
    <s v="AD01-9364"/>
    <x v="3"/>
    <s v="Mar"/>
    <x v="1"/>
    <x v="1"/>
    <x v="1"/>
    <x v="1"/>
    <x v="1"/>
    <x v="2"/>
    <x v="85"/>
    <n v="421.85"/>
  </r>
  <r>
    <s v="AD01-9362"/>
    <x v="3"/>
    <s v="Mar"/>
    <x v="1"/>
    <x v="1"/>
    <x v="1"/>
    <x v="1"/>
    <x v="1"/>
    <x v="2"/>
    <x v="119"/>
    <n v="378.95"/>
  </r>
  <r>
    <s v="AD01-9364"/>
    <x v="3"/>
    <s v="Mar"/>
    <x v="1"/>
    <x v="1"/>
    <x v="1"/>
    <x v="1"/>
    <x v="1"/>
    <x v="2"/>
    <x v="518"/>
    <n v="1142.57"/>
  </r>
  <r>
    <s v="AD01-9364"/>
    <x v="3"/>
    <s v="Mar"/>
    <x v="1"/>
    <x v="1"/>
    <x v="1"/>
    <x v="1"/>
    <x v="1"/>
    <x v="2"/>
    <x v="121"/>
    <n v="1265.55"/>
  </r>
  <r>
    <s v="AD01-9362"/>
    <x v="3"/>
    <s v="May"/>
    <x v="1"/>
    <x v="1"/>
    <x v="1"/>
    <x v="1"/>
    <x v="1"/>
    <x v="2"/>
    <x v="3"/>
    <n v="406.12"/>
  </r>
  <r>
    <s v="AD01-9364"/>
    <x v="3"/>
    <s v="May"/>
    <x v="1"/>
    <x v="1"/>
    <x v="1"/>
    <x v="1"/>
    <x v="1"/>
    <x v="2"/>
    <x v="88"/>
    <n v="363.22"/>
  </r>
  <r>
    <s v="AD01-9362"/>
    <x v="3"/>
    <s v="May"/>
    <x v="1"/>
    <x v="1"/>
    <x v="1"/>
    <x v="1"/>
    <x v="1"/>
    <x v="2"/>
    <x v="218"/>
    <n v="366.08"/>
  </r>
  <r>
    <s v="AD01-9362"/>
    <x v="3"/>
    <s v="May"/>
    <x v="1"/>
    <x v="1"/>
    <x v="1"/>
    <x v="1"/>
    <x v="1"/>
    <x v="2"/>
    <x v="513"/>
    <n v="1132.56"/>
  </r>
  <r>
    <s v="AD01-9362"/>
    <x v="3"/>
    <s v="May"/>
    <x v="1"/>
    <x v="1"/>
    <x v="1"/>
    <x v="1"/>
    <x v="1"/>
    <x v="2"/>
    <x v="24"/>
    <n v="1255.54"/>
  </r>
  <r>
    <s v="AD01-9362"/>
    <x v="3"/>
    <s v="May"/>
    <x v="1"/>
    <x v="1"/>
    <x v="1"/>
    <x v="1"/>
    <x v="1"/>
    <x v="2"/>
    <x v="476"/>
    <n v="526.24"/>
  </r>
  <r>
    <s v="AD01-9362"/>
    <x v="3"/>
    <s v="May"/>
    <x v="1"/>
    <x v="1"/>
    <x v="1"/>
    <x v="1"/>
    <x v="1"/>
    <x v="2"/>
    <x v="210"/>
    <n v="364.65"/>
  </r>
  <r>
    <s v="AD01-9362"/>
    <x v="3"/>
    <s v="May"/>
    <x v="1"/>
    <x v="1"/>
    <x v="1"/>
    <x v="1"/>
    <x v="1"/>
    <x v="2"/>
    <x v="20"/>
    <n v="404.69"/>
  </r>
  <r>
    <s v="AD01-9364"/>
    <x v="3"/>
    <s v="May"/>
    <x v="1"/>
    <x v="1"/>
    <x v="1"/>
    <x v="1"/>
    <x v="1"/>
    <x v="2"/>
    <x v="83"/>
    <n v="1145.43"/>
  </r>
  <r>
    <s v="AD01-9362"/>
    <x v="3"/>
    <s v="May"/>
    <x v="1"/>
    <x v="1"/>
    <x v="1"/>
    <x v="1"/>
    <x v="1"/>
    <x v="2"/>
    <x v="214"/>
    <n v="367.51"/>
  </r>
  <r>
    <s v="AD01-9361"/>
    <x v="3"/>
    <s v="Nov"/>
    <x v="1"/>
    <x v="1"/>
    <x v="1"/>
    <x v="1"/>
    <x v="1"/>
    <x v="2"/>
    <x v="53"/>
    <n v="320.32"/>
  </r>
  <r>
    <s v="AD01-9361"/>
    <x v="3"/>
    <s v="Nov"/>
    <x v="1"/>
    <x v="1"/>
    <x v="1"/>
    <x v="1"/>
    <x v="1"/>
    <x v="2"/>
    <x v="91"/>
    <n v="357.5"/>
  </r>
  <r>
    <s v="AD01-9361"/>
    <x v="3"/>
    <s v="Nov"/>
    <x v="1"/>
    <x v="1"/>
    <x v="1"/>
    <x v="1"/>
    <x v="1"/>
    <x v="2"/>
    <x v="93"/>
    <n v="323.18"/>
  </r>
  <r>
    <s v="AD01-9361"/>
    <x v="3"/>
    <s v="Nov"/>
    <x v="1"/>
    <x v="1"/>
    <x v="1"/>
    <x v="1"/>
    <x v="1"/>
    <x v="2"/>
    <x v="532"/>
    <n v="1139.71"/>
  </r>
  <r>
    <s v="AD01-9361"/>
    <x v="3"/>
    <s v="Nov"/>
    <x v="1"/>
    <x v="1"/>
    <x v="1"/>
    <x v="1"/>
    <x v="1"/>
    <x v="2"/>
    <x v="120"/>
    <n v="1264.1199999999999"/>
  </r>
  <r>
    <s v="AD01-9361"/>
    <x v="3"/>
    <s v="Nov"/>
    <x v="1"/>
    <x v="1"/>
    <x v="1"/>
    <x v="1"/>
    <x v="1"/>
    <x v="2"/>
    <x v="486"/>
    <n v="526.24"/>
  </r>
  <r>
    <s v="AD01-9361"/>
    <x v="3"/>
    <s v="Nov"/>
    <x v="1"/>
    <x v="1"/>
    <x v="1"/>
    <x v="1"/>
    <x v="1"/>
    <x v="2"/>
    <x v="64"/>
    <n v="321.75"/>
  </r>
  <r>
    <s v="AD01-9361"/>
    <x v="3"/>
    <s v="Nov"/>
    <x v="1"/>
    <x v="1"/>
    <x v="1"/>
    <x v="1"/>
    <x v="1"/>
    <x v="2"/>
    <x v="99"/>
    <n v="361.78999999999996"/>
  </r>
  <r>
    <s v="AD01-9361"/>
    <x v="3"/>
    <s v="Nov"/>
    <x v="1"/>
    <x v="1"/>
    <x v="1"/>
    <x v="1"/>
    <x v="1"/>
    <x v="2"/>
    <x v="100"/>
    <n v="318.89"/>
  </r>
  <r>
    <s v="AD01-9361"/>
    <x v="3"/>
    <s v="Nov"/>
    <x v="1"/>
    <x v="1"/>
    <x v="1"/>
    <x v="1"/>
    <x v="1"/>
    <x v="2"/>
    <x v="44"/>
    <n v="1152.58"/>
  </r>
  <r>
    <s v="AD01-9362"/>
    <x v="3"/>
    <s v="Oct"/>
    <x v="1"/>
    <x v="1"/>
    <x v="1"/>
    <x v="1"/>
    <x v="1"/>
    <x v="2"/>
    <x v="88"/>
    <n v="363.22"/>
  </r>
  <r>
    <s v="AD01-9362"/>
    <x v="3"/>
    <s v="Oct"/>
    <x v="1"/>
    <x v="1"/>
    <x v="1"/>
    <x v="1"/>
    <x v="1"/>
    <x v="2"/>
    <x v="167"/>
    <n v="328.9"/>
  </r>
  <r>
    <s v="AD01-9362"/>
    <x v="3"/>
    <s v="Oct"/>
    <x v="1"/>
    <x v="1"/>
    <x v="1"/>
    <x v="1"/>
    <x v="1"/>
    <x v="2"/>
    <x v="218"/>
    <n v="366.08"/>
  </r>
  <r>
    <s v="AD01-9362"/>
    <x v="3"/>
    <s v="Oct"/>
    <x v="1"/>
    <x v="1"/>
    <x v="1"/>
    <x v="1"/>
    <x v="1"/>
    <x v="2"/>
    <x v="535"/>
    <n v="1138.28"/>
  </r>
  <r>
    <s v="AD01-9361"/>
    <x v="3"/>
    <s v="Oct"/>
    <x v="1"/>
    <x v="1"/>
    <x v="1"/>
    <x v="1"/>
    <x v="1"/>
    <x v="2"/>
    <x v="143"/>
    <n v="1262.69"/>
  </r>
  <r>
    <s v="AD01-9361"/>
    <x v="3"/>
    <s v="Oct"/>
    <x v="1"/>
    <x v="1"/>
    <x v="1"/>
    <x v="1"/>
    <x v="1"/>
    <x v="2"/>
    <x v="488"/>
    <n v="526.24"/>
  </r>
  <r>
    <s v="AD01-9362"/>
    <x v="3"/>
    <s v="Oct"/>
    <x v="1"/>
    <x v="1"/>
    <x v="1"/>
    <x v="1"/>
    <x v="1"/>
    <x v="2"/>
    <x v="179"/>
    <n v="330.33"/>
  </r>
  <r>
    <s v="AD01-9362"/>
    <x v="3"/>
    <s v="Oct"/>
    <x v="1"/>
    <x v="1"/>
    <x v="1"/>
    <x v="1"/>
    <x v="1"/>
    <x v="2"/>
    <x v="182"/>
    <n v="327.47000000000003"/>
  </r>
  <r>
    <s v="AD01-9362"/>
    <x v="3"/>
    <s v="Oct"/>
    <x v="1"/>
    <x v="1"/>
    <x v="1"/>
    <x v="1"/>
    <x v="1"/>
    <x v="2"/>
    <x v="118"/>
    <n v="1151.1500000000001"/>
  </r>
  <r>
    <s v="AD01-9362"/>
    <x v="3"/>
    <s v="Oct"/>
    <x v="1"/>
    <x v="1"/>
    <x v="1"/>
    <x v="1"/>
    <x v="1"/>
    <x v="2"/>
    <x v="144"/>
    <n v="324.61"/>
  </r>
  <r>
    <s v="AD01-9364"/>
    <x v="3"/>
    <s v="Sep"/>
    <x v="1"/>
    <x v="1"/>
    <x v="1"/>
    <x v="1"/>
    <x v="1"/>
    <x v="2"/>
    <x v="30"/>
    <n v="371.8"/>
  </r>
  <r>
    <s v="AD01-9361"/>
    <x v="3"/>
    <s v="Sep"/>
    <x v="1"/>
    <x v="1"/>
    <x v="1"/>
    <x v="1"/>
    <x v="1"/>
    <x v="2"/>
    <x v="2"/>
    <n v="337.48"/>
  </r>
  <r>
    <s v="AD01-9362"/>
    <x v="3"/>
    <s v="Sep"/>
    <x v="1"/>
    <x v="1"/>
    <x v="1"/>
    <x v="1"/>
    <x v="1"/>
    <x v="2"/>
    <x v="33"/>
    <n v="374.65999999999997"/>
  </r>
  <r>
    <s v="AD01-9365"/>
    <x v="3"/>
    <s v="Sep"/>
    <x v="1"/>
    <x v="1"/>
    <x v="1"/>
    <x v="1"/>
    <x v="1"/>
    <x v="2"/>
    <x v="169"/>
    <n v="331.76"/>
  </r>
  <r>
    <s v="AD01-9361"/>
    <x v="3"/>
    <s v="Sep"/>
    <x v="1"/>
    <x v="1"/>
    <x v="1"/>
    <x v="1"/>
    <x v="1"/>
    <x v="2"/>
    <x v="515"/>
    <n v="1136.8499999999999"/>
  </r>
  <r>
    <s v="AD01-9362"/>
    <x v="3"/>
    <s v="Sep"/>
    <x v="1"/>
    <x v="1"/>
    <x v="1"/>
    <x v="1"/>
    <x v="1"/>
    <x v="2"/>
    <x v="142"/>
    <n v="1261.26"/>
  </r>
  <r>
    <s v="AD01-9362"/>
    <x v="3"/>
    <s v="Sep"/>
    <x v="1"/>
    <x v="1"/>
    <x v="1"/>
    <x v="1"/>
    <x v="1"/>
    <x v="2"/>
    <x v="465"/>
    <n v="526.24"/>
  </r>
  <r>
    <s v="AD01-9361"/>
    <x v="3"/>
    <s v="Sep"/>
    <x v="1"/>
    <x v="1"/>
    <x v="1"/>
    <x v="1"/>
    <x v="1"/>
    <x v="2"/>
    <x v="16"/>
    <n v="338.90999999999997"/>
  </r>
  <r>
    <s v="AD01-9365"/>
    <x v="3"/>
    <s v="Sep"/>
    <x v="1"/>
    <x v="1"/>
    <x v="1"/>
    <x v="1"/>
    <x v="1"/>
    <x v="2"/>
    <x v="46"/>
    <n v="370.37"/>
  </r>
  <r>
    <s v="AD01-9362"/>
    <x v="3"/>
    <s v="Sep"/>
    <x v="1"/>
    <x v="1"/>
    <x v="1"/>
    <x v="1"/>
    <x v="1"/>
    <x v="2"/>
    <x v="19"/>
    <n v="336.05"/>
  </r>
  <r>
    <s v="AD01-9361"/>
    <x v="3"/>
    <s v="Sep"/>
    <x v="1"/>
    <x v="1"/>
    <x v="1"/>
    <x v="1"/>
    <x v="1"/>
    <x v="2"/>
    <x v="181"/>
    <n v="1149.72"/>
  </r>
  <r>
    <s v="AD01-9364"/>
    <x v="3"/>
    <s v="Sep"/>
    <x v="1"/>
    <x v="1"/>
    <x v="1"/>
    <x v="1"/>
    <x v="1"/>
    <x v="2"/>
    <x v="188"/>
    <n v="333.19"/>
  </r>
  <r>
    <s v="AD01-9362"/>
    <x v="4"/>
    <s v="Apr"/>
    <x v="0"/>
    <x v="0"/>
    <x v="0"/>
    <x v="0"/>
    <x v="0"/>
    <x v="1"/>
    <x v="105"/>
    <n v="462.06"/>
  </r>
  <r>
    <s v="AD01-9361"/>
    <x v="4"/>
    <s v="Apr"/>
    <x v="0"/>
    <x v="0"/>
    <x v="0"/>
    <x v="0"/>
    <x v="0"/>
    <x v="1"/>
    <x v="128"/>
    <n v="388.96"/>
  </r>
  <r>
    <s v="AD01-9362"/>
    <x v="4"/>
    <s v="Apr"/>
    <x v="0"/>
    <x v="0"/>
    <x v="0"/>
    <x v="0"/>
    <x v="0"/>
    <x v="1"/>
    <x v="92"/>
    <n v="426.14"/>
  </r>
  <r>
    <s v="AD01-9362"/>
    <x v="4"/>
    <s v="Apr"/>
    <x v="0"/>
    <x v="0"/>
    <x v="0"/>
    <x v="0"/>
    <x v="0"/>
    <x v="1"/>
    <x v="130"/>
    <n v="391.82"/>
  </r>
  <r>
    <s v="AD01-9361"/>
    <x v="4"/>
    <s v="Apr"/>
    <x v="0"/>
    <x v="0"/>
    <x v="0"/>
    <x v="0"/>
    <x v="0"/>
    <x v="1"/>
    <x v="603"/>
    <n v="952.38"/>
  </r>
  <r>
    <s v="AD01-9364"/>
    <x v="4"/>
    <s v="Apr"/>
    <x v="0"/>
    <x v="0"/>
    <x v="0"/>
    <x v="0"/>
    <x v="0"/>
    <x v="1"/>
    <x v="43"/>
    <n v="1076.79"/>
  </r>
  <r>
    <s v="AD01-9364"/>
    <x v="4"/>
    <s v="Apr"/>
    <x v="0"/>
    <x v="0"/>
    <x v="0"/>
    <x v="0"/>
    <x v="0"/>
    <x v="1"/>
    <x v="115"/>
    <n v="424.71"/>
  </r>
  <r>
    <s v="AD01-9361"/>
    <x v="4"/>
    <s v="Apr"/>
    <x v="0"/>
    <x v="0"/>
    <x v="0"/>
    <x v="0"/>
    <x v="0"/>
    <x v="1"/>
    <x v="513"/>
    <n v="526.24"/>
  </r>
  <r>
    <s v="AD01-9362"/>
    <x v="4"/>
    <s v="Apr"/>
    <x v="0"/>
    <x v="0"/>
    <x v="0"/>
    <x v="0"/>
    <x v="0"/>
    <x v="1"/>
    <x v="312"/>
    <n v="430.43"/>
  </r>
  <r>
    <s v="AD01-9362"/>
    <x v="4"/>
    <s v="Apr"/>
    <x v="0"/>
    <x v="0"/>
    <x v="0"/>
    <x v="0"/>
    <x v="0"/>
    <x v="1"/>
    <x v="140"/>
    <n v="387.53"/>
  </r>
  <r>
    <s v="AD01-9361"/>
    <x v="4"/>
    <s v="Apr"/>
    <x v="0"/>
    <x v="0"/>
    <x v="0"/>
    <x v="0"/>
    <x v="0"/>
    <x v="1"/>
    <x v="103"/>
    <n v="427.57"/>
  </r>
  <r>
    <s v="AD01-9362"/>
    <x v="4"/>
    <s v="Apr"/>
    <x v="0"/>
    <x v="0"/>
    <x v="0"/>
    <x v="0"/>
    <x v="0"/>
    <x v="1"/>
    <x v="80"/>
    <n v="1088.23"/>
  </r>
  <r>
    <s v="AD01-9361"/>
    <x v="4"/>
    <s v="Aug"/>
    <x v="0"/>
    <x v="0"/>
    <x v="0"/>
    <x v="0"/>
    <x v="0"/>
    <x v="1"/>
    <x v="28"/>
    <n v="425.34000000000003"/>
  </r>
  <r>
    <s v="AD01-9362"/>
    <x v="4"/>
    <s v="Aug"/>
    <x v="0"/>
    <x v="0"/>
    <x v="0"/>
    <x v="0"/>
    <x v="0"/>
    <x v="1"/>
    <x v="5"/>
    <n v="400.4"/>
  </r>
  <r>
    <s v="AD01-9361"/>
    <x v="4"/>
    <s v="Aug"/>
    <x v="0"/>
    <x v="0"/>
    <x v="0"/>
    <x v="0"/>
    <x v="0"/>
    <x v="1"/>
    <x v="91"/>
    <n v="357.5"/>
  </r>
  <r>
    <s v="AD01-9362"/>
    <x v="4"/>
    <s v="Aug"/>
    <x v="0"/>
    <x v="0"/>
    <x v="0"/>
    <x v="0"/>
    <x v="0"/>
    <x v="1"/>
    <x v="604"/>
    <n v="958.1"/>
  </r>
  <r>
    <s v="AD01-9361"/>
    <x v="4"/>
    <s v="Aug"/>
    <x v="0"/>
    <x v="0"/>
    <x v="0"/>
    <x v="0"/>
    <x v="0"/>
    <x v="1"/>
    <x v="198"/>
    <n v="1081.08"/>
  </r>
  <r>
    <s v="AD01-9361"/>
    <x v="4"/>
    <s v="Aug"/>
    <x v="0"/>
    <x v="0"/>
    <x v="0"/>
    <x v="0"/>
    <x v="0"/>
    <x v="1"/>
    <x v="41"/>
    <n v="398.97"/>
  </r>
  <r>
    <s v="AD01-9362"/>
    <x v="4"/>
    <s v="Aug"/>
    <x v="0"/>
    <x v="0"/>
    <x v="0"/>
    <x v="0"/>
    <x v="0"/>
    <x v="1"/>
    <x v="535"/>
    <n v="526.24"/>
  </r>
  <r>
    <s v="AD01-9361"/>
    <x v="4"/>
    <s v="Aug"/>
    <x v="0"/>
    <x v="0"/>
    <x v="0"/>
    <x v="0"/>
    <x v="0"/>
    <x v="1"/>
    <x v="183"/>
    <n v="396.11"/>
  </r>
  <r>
    <s v="AD01-9362"/>
    <x v="4"/>
    <s v="Aug"/>
    <x v="0"/>
    <x v="0"/>
    <x v="0"/>
    <x v="0"/>
    <x v="0"/>
    <x v="1"/>
    <x v="99"/>
    <n v="361.78999999999996"/>
  </r>
  <r>
    <s v="AD01-9361"/>
    <x v="4"/>
    <s v="Aug"/>
    <x v="0"/>
    <x v="0"/>
    <x v="0"/>
    <x v="0"/>
    <x v="0"/>
    <x v="1"/>
    <x v="135"/>
    <n v="1093.95"/>
  </r>
  <r>
    <s v="AD01-9361"/>
    <x v="4"/>
    <s v="Dec"/>
    <x v="0"/>
    <x v="0"/>
    <x v="0"/>
    <x v="0"/>
    <x v="0"/>
    <x v="1"/>
    <x v="167"/>
    <n v="328.9"/>
  </r>
  <r>
    <s v="AD01-9362"/>
    <x v="4"/>
    <s v="Dec"/>
    <x v="0"/>
    <x v="0"/>
    <x v="0"/>
    <x v="0"/>
    <x v="0"/>
    <x v="1"/>
    <x v="218"/>
    <n v="366.08"/>
  </r>
  <r>
    <s v="AD01-9363"/>
    <x v="4"/>
    <s v="Dec"/>
    <x v="0"/>
    <x v="0"/>
    <x v="0"/>
    <x v="0"/>
    <x v="0"/>
    <x v="1"/>
    <x v="169"/>
    <n v="331.76"/>
  </r>
  <r>
    <s v="AD01-9364"/>
    <x v="4"/>
    <s v="Dec"/>
    <x v="0"/>
    <x v="0"/>
    <x v="0"/>
    <x v="0"/>
    <x v="0"/>
    <x v="1"/>
    <x v="605"/>
    <n v="962.39"/>
  </r>
  <r>
    <s v="AD01-9362"/>
    <x v="4"/>
    <s v="Dec"/>
    <x v="0"/>
    <x v="0"/>
    <x v="0"/>
    <x v="0"/>
    <x v="0"/>
    <x v="1"/>
    <x v="387"/>
    <n v="1086.8"/>
  </r>
  <r>
    <s v="AD01-9362"/>
    <x v="4"/>
    <s v="Dec"/>
    <x v="0"/>
    <x v="0"/>
    <x v="0"/>
    <x v="0"/>
    <x v="0"/>
    <x v="1"/>
    <x v="210"/>
    <n v="364.65"/>
  </r>
  <r>
    <s v="AD01-9364"/>
    <x v="4"/>
    <s v="Dec"/>
    <x v="0"/>
    <x v="0"/>
    <x v="0"/>
    <x v="0"/>
    <x v="0"/>
    <x v="1"/>
    <x v="518"/>
    <n v="526.24"/>
  </r>
  <r>
    <s v="AD01-9363"/>
    <x v="4"/>
    <s v="Dec"/>
    <x v="0"/>
    <x v="0"/>
    <x v="0"/>
    <x v="0"/>
    <x v="0"/>
    <x v="1"/>
    <x v="46"/>
    <n v="370.37"/>
  </r>
  <r>
    <s v="AD01-9362"/>
    <x v="4"/>
    <s v="Dec"/>
    <x v="0"/>
    <x v="0"/>
    <x v="0"/>
    <x v="0"/>
    <x v="0"/>
    <x v="1"/>
    <x v="182"/>
    <n v="327.47000000000003"/>
  </r>
  <r>
    <s v="AD01-9361"/>
    <x v="4"/>
    <s v="Dec"/>
    <x v="0"/>
    <x v="0"/>
    <x v="0"/>
    <x v="0"/>
    <x v="0"/>
    <x v="1"/>
    <x v="214"/>
    <n v="367.51"/>
  </r>
  <r>
    <s v="AD01-9364"/>
    <x v="4"/>
    <s v="Feb"/>
    <x v="0"/>
    <x v="0"/>
    <x v="0"/>
    <x v="0"/>
    <x v="0"/>
    <x v="1"/>
    <x v="127"/>
    <n v="471.24"/>
  </r>
  <r>
    <s v="AD01-9361"/>
    <x v="4"/>
    <s v="Feb"/>
    <x v="0"/>
    <x v="0"/>
    <x v="0"/>
    <x v="0"/>
    <x v="0"/>
    <x v="1"/>
    <x v="3"/>
    <n v="406.12"/>
  </r>
  <r>
    <s v="AD01-9361"/>
    <x v="4"/>
    <s v="Feb"/>
    <x v="0"/>
    <x v="0"/>
    <x v="0"/>
    <x v="0"/>
    <x v="0"/>
    <x v="1"/>
    <x v="243"/>
    <n v="443.3"/>
  </r>
  <r>
    <s v="AD01-9362"/>
    <x v="4"/>
    <s v="Feb"/>
    <x v="0"/>
    <x v="0"/>
    <x v="0"/>
    <x v="0"/>
    <x v="0"/>
    <x v="1"/>
    <x v="606"/>
    <n v="949.52"/>
  </r>
  <r>
    <s v="AD01-9361"/>
    <x v="4"/>
    <s v="Feb"/>
    <x v="0"/>
    <x v="0"/>
    <x v="0"/>
    <x v="0"/>
    <x v="0"/>
    <x v="1"/>
    <x v="139"/>
    <n v="1073.93"/>
  </r>
  <r>
    <s v="AD01-9361"/>
    <x v="4"/>
    <s v="Feb"/>
    <x v="0"/>
    <x v="0"/>
    <x v="0"/>
    <x v="0"/>
    <x v="0"/>
    <x v="1"/>
    <x v="138"/>
    <n v="441.87"/>
  </r>
  <r>
    <s v="AD01-9362"/>
    <x v="4"/>
    <s v="Feb"/>
    <x v="0"/>
    <x v="0"/>
    <x v="0"/>
    <x v="0"/>
    <x v="0"/>
    <x v="1"/>
    <x v="266"/>
    <n v="526.24"/>
  </r>
  <r>
    <s v="AD01-9361"/>
    <x v="4"/>
    <s v="Feb"/>
    <x v="0"/>
    <x v="0"/>
    <x v="0"/>
    <x v="0"/>
    <x v="0"/>
    <x v="1"/>
    <x v="20"/>
    <n v="404.69"/>
  </r>
  <r>
    <s v="AD01-9361"/>
    <x v="4"/>
    <s v="Feb"/>
    <x v="0"/>
    <x v="0"/>
    <x v="0"/>
    <x v="0"/>
    <x v="0"/>
    <x v="1"/>
    <x v="270"/>
    <n v="444.73"/>
  </r>
  <r>
    <s v="AD01-9364"/>
    <x v="4"/>
    <s v="Feb"/>
    <x v="0"/>
    <x v="0"/>
    <x v="0"/>
    <x v="0"/>
    <x v="0"/>
    <x v="1"/>
    <x v="387"/>
    <n v="1086.8"/>
  </r>
  <r>
    <s v="AD01-9362"/>
    <x v="4"/>
    <s v="Jan"/>
    <x v="0"/>
    <x v="0"/>
    <x v="0"/>
    <x v="0"/>
    <x v="0"/>
    <x v="1"/>
    <x v="126"/>
    <n v="480.42"/>
  </r>
  <r>
    <s v="AD01-9362"/>
    <x v="4"/>
    <s v="Jan"/>
    <x v="0"/>
    <x v="0"/>
    <x v="0"/>
    <x v="0"/>
    <x v="0"/>
    <x v="1"/>
    <x v="27"/>
    <n v="414.7"/>
  </r>
  <r>
    <s v="AD01-9362"/>
    <x v="4"/>
    <s v="Jan"/>
    <x v="0"/>
    <x v="0"/>
    <x v="0"/>
    <x v="0"/>
    <x v="0"/>
    <x v="1"/>
    <x v="274"/>
    <n v="451.88"/>
  </r>
  <r>
    <s v="AD01-9363"/>
    <x v="4"/>
    <s v="Jan"/>
    <x v="0"/>
    <x v="0"/>
    <x v="0"/>
    <x v="0"/>
    <x v="0"/>
    <x v="1"/>
    <x v="149"/>
    <n v="408.98"/>
  </r>
  <r>
    <s v="AD01-9362"/>
    <x v="4"/>
    <s v="Jan"/>
    <x v="0"/>
    <x v="0"/>
    <x v="0"/>
    <x v="0"/>
    <x v="0"/>
    <x v="1"/>
    <x v="607"/>
    <n v="948.08999999999992"/>
  </r>
  <r>
    <s v="AD01-9362"/>
    <x v="4"/>
    <s v="Jan"/>
    <x v="0"/>
    <x v="0"/>
    <x v="0"/>
    <x v="0"/>
    <x v="0"/>
    <x v="1"/>
    <x v="180"/>
    <n v="1072.5"/>
  </r>
  <r>
    <s v="AD01-9362"/>
    <x v="4"/>
    <s v="Jan"/>
    <x v="0"/>
    <x v="0"/>
    <x v="0"/>
    <x v="0"/>
    <x v="0"/>
    <x v="1"/>
    <x v="137"/>
    <n v="450.45"/>
  </r>
  <r>
    <s v="AD01-9362"/>
    <x v="4"/>
    <s v="Jan"/>
    <x v="0"/>
    <x v="0"/>
    <x v="0"/>
    <x v="0"/>
    <x v="0"/>
    <x v="1"/>
    <x v="265"/>
    <n v="526.24"/>
  </r>
  <r>
    <s v="AD01-9363"/>
    <x v="4"/>
    <s v="Jan"/>
    <x v="0"/>
    <x v="0"/>
    <x v="0"/>
    <x v="0"/>
    <x v="0"/>
    <x v="1"/>
    <x v="314"/>
    <n v="447.59000000000003"/>
  </r>
  <r>
    <s v="AD01-9362"/>
    <x v="4"/>
    <s v="Jan"/>
    <x v="0"/>
    <x v="0"/>
    <x v="0"/>
    <x v="0"/>
    <x v="0"/>
    <x v="1"/>
    <x v="160"/>
    <n v="413.27"/>
  </r>
  <r>
    <s v="AD01-9362"/>
    <x v="4"/>
    <s v="Jan"/>
    <x v="0"/>
    <x v="0"/>
    <x v="0"/>
    <x v="0"/>
    <x v="0"/>
    <x v="1"/>
    <x v="281"/>
    <n v="453.31"/>
  </r>
  <r>
    <s v="AD01-9362"/>
    <x v="4"/>
    <s v="Jan"/>
    <x v="0"/>
    <x v="0"/>
    <x v="0"/>
    <x v="0"/>
    <x v="0"/>
    <x v="1"/>
    <x v="418"/>
    <n v="1085.3699999999999"/>
  </r>
  <r>
    <s v="AD01-9362"/>
    <x v="4"/>
    <s v="Jul"/>
    <x v="0"/>
    <x v="0"/>
    <x v="0"/>
    <x v="0"/>
    <x v="0"/>
    <x v="1"/>
    <x v="3"/>
    <n v="434.52"/>
  </r>
  <r>
    <s v="AD01-9362"/>
    <x v="4"/>
    <s v="Jul"/>
    <x v="0"/>
    <x v="0"/>
    <x v="0"/>
    <x v="0"/>
    <x v="0"/>
    <x v="1"/>
    <x v="88"/>
    <n v="363.22"/>
  </r>
  <r>
    <s v="AD01-9362"/>
    <x v="4"/>
    <s v="Jul"/>
    <x v="0"/>
    <x v="0"/>
    <x v="0"/>
    <x v="0"/>
    <x v="0"/>
    <x v="1"/>
    <x v="149"/>
    <n v="408.98"/>
  </r>
  <r>
    <s v="AD01-9361"/>
    <x v="4"/>
    <s v="Jul"/>
    <x v="0"/>
    <x v="0"/>
    <x v="0"/>
    <x v="0"/>
    <x v="0"/>
    <x v="1"/>
    <x v="218"/>
    <n v="366.08"/>
  </r>
  <r>
    <s v="AD01-9362"/>
    <x v="4"/>
    <s v="Jul"/>
    <x v="0"/>
    <x v="0"/>
    <x v="0"/>
    <x v="0"/>
    <x v="0"/>
    <x v="1"/>
    <x v="608"/>
    <n v="956.67000000000007"/>
  </r>
  <r>
    <s v="AD01-9361"/>
    <x v="4"/>
    <s v="Jul"/>
    <x v="0"/>
    <x v="0"/>
    <x v="0"/>
    <x v="0"/>
    <x v="0"/>
    <x v="1"/>
    <x v="211"/>
    <n v="1079.6500000000001"/>
  </r>
  <r>
    <s v="AD01-9361"/>
    <x v="4"/>
    <s v="Jul"/>
    <x v="0"/>
    <x v="0"/>
    <x v="0"/>
    <x v="0"/>
    <x v="0"/>
    <x v="1"/>
    <x v="40"/>
    <n v="407.55"/>
  </r>
  <r>
    <s v="AD01-9362"/>
    <x v="4"/>
    <s v="Jul"/>
    <x v="0"/>
    <x v="0"/>
    <x v="0"/>
    <x v="0"/>
    <x v="0"/>
    <x v="1"/>
    <x v="515"/>
    <n v="526.24"/>
  </r>
  <r>
    <s v="AD01-9361"/>
    <x v="4"/>
    <s v="Jul"/>
    <x v="0"/>
    <x v="0"/>
    <x v="0"/>
    <x v="0"/>
    <x v="0"/>
    <x v="1"/>
    <x v="20"/>
    <n v="404.69"/>
  </r>
  <r>
    <s v="AD01-9362"/>
    <x v="4"/>
    <s v="Jul"/>
    <x v="0"/>
    <x v="0"/>
    <x v="0"/>
    <x v="0"/>
    <x v="0"/>
    <x v="1"/>
    <x v="46"/>
    <n v="370.37"/>
  </r>
  <r>
    <s v="AD01-9362"/>
    <x v="4"/>
    <s v="Jul"/>
    <x v="0"/>
    <x v="0"/>
    <x v="0"/>
    <x v="0"/>
    <x v="0"/>
    <x v="1"/>
    <x v="25"/>
    <n v="401.83"/>
  </r>
  <r>
    <s v="AD01-9362"/>
    <x v="4"/>
    <s v="Jul"/>
    <x v="0"/>
    <x v="0"/>
    <x v="0"/>
    <x v="0"/>
    <x v="0"/>
    <x v="1"/>
    <x v="176"/>
    <n v="1092.52"/>
  </r>
  <r>
    <s v="AD01-9364"/>
    <x v="4"/>
    <s v="Jun"/>
    <x v="0"/>
    <x v="0"/>
    <x v="0"/>
    <x v="0"/>
    <x v="0"/>
    <x v="1"/>
    <x v="27"/>
    <n v="443.70000000000005"/>
  </r>
  <r>
    <s v="AD01-9364"/>
    <x v="4"/>
    <s v="Jun"/>
    <x v="0"/>
    <x v="0"/>
    <x v="0"/>
    <x v="0"/>
    <x v="0"/>
    <x v="1"/>
    <x v="30"/>
    <n v="371.8"/>
  </r>
  <r>
    <s v="AD01-9362"/>
    <x v="4"/>
    <s v="Jun"/>
    <x v="0"/>
    <x v="0"/>
    <x v="0"/>
    <x v="0"/>
    <x v="0"/>
    <x v="1"/>
    <x v="33"/>
    <n v="374.65999999999997"/>
  </r>
  <r>
    <s v="AD01-9364"/>
    <x v="4"/>
    <s v="Jun"/>
    <x v="0"/>
    <x v="0"/>
    <x v="0"/>
    <x v="0"/>
    <x v="0"/>
    <x v="1"/>
    <x v="609"/>
    <n v="955.24"/>
  </r>
  <r>
    <s v="AD01-9364"/>
    <x v="4"/>
    <s v="Jun"/>
    <x v="0"/>
    <x v="0"/>
    <x v="0"/>
    <x v="0"/>
    <x v="0"/>
    <x v="1"/>
    <x v="229"/>
    <n v="1078.22"/>
  </r>
  <r>
    <s v="AD01-9364"/>
    <x v="4"/>
    <s v="Jun"/>
    <x v="0"/>
    <x v="0"/>
    <x v="0"/>
    <x v="0"/>
    <x v="0"/>
    <x v="1"/>
    <x v="116"/>
    <n v="416.13"/>
  </r>
  <r>
    <s v="AD01-9364"/>
    <x v="4"/>
    <s v="Jun"/>
    <x v="0"/>
    <x v="0"/>
    <x v="0"/>
    <x v="0"/>
    <x v="0"/>
    <x v="1"/>
    <x v="523"/>
    <n v="526.24"/>
  </r>
  <r>
    <s v="AD01-9362"/>
    <x v="4"/>
    <s v="Jun"/>
    <x v="0"/>
    <x v="0"/>
    <x v="0"/>
    <x v="0"/>
    <x v="0"/>
    <x v="1"/>
    <x v="160"/>
    <n v="413.27"/>
  </r>
  <r>
    <s v="AD01-9364"/>
    <x v="4"/>
    <s v="Jun"/>
    <x v="0"/>
    <x v="0"/>
    <x v="0"/>
    <x v="0"/>
    <x v="0"/>
    <x v="1"/>
    <x v="48"/>
    <n v="410.40999999999997"/>
  </r>
  <r>
    <s v="AD01-9364"/>
    <x v="4"/>
    <s v="Jun"/>
    <x v="0"/>
    <x v="0"/>
    <x v="0"/>
    <x v="0"/>
    <x v="0"/>
    <x v="1"/>
    <x v="12"/>
    <n v="1091.0899999999999"/>
  </r>
  <r>
    <s v="AD01-9361"/>
    <x v="4"/>
    <s v="Mar"/>
    <x v="0"/>
    <x v="0"/>
    <x v="0"/>
    <x v="0"/>
    <x v="0"/>
    <x v="1"/>
    <x v="28"/>
    <n v="397.53999999999996"/>
  </r>
  <r>
    <s v="AD01-9362"/>
    <x v="4"/>
    <s v="Mar"/>
    <x v="0"/>
    <x v="0"/>
    <x v="0"/>
    <x v="0"/>
    <x v="0"/>
    <x v="1"/>
    <x v="236"/>
    <n v="434.72"/>
  </r>
  <r>
    <s v="AD01-9362"/>
    <x v="4"/>
    <s v="Mar"/>
    <x v="0"/>
    <x v="0"/>
    <x v="0"/>
    <x v="0"/>
    <x v="0"/>
    <x v="1"/>
    <x v="5"/>
    <n v="400.4"/>
  </r>
  <r>
    <s v="AD01-9362"/>
    <x v="4"/>
    <s v="Mar"/>
    <x v="0"/>
    <x v="0"/>
    <x v="0"/>
    <x v="0"/>
    <x v="0"/>
    <x v="1"/>
    <x v="610"/>
    <n v="950.95"/>
  </r>
  <r>
    <s v="AD01-9364"/>
    <x v="4"/>
    <s v="Mar"/>
    <x v="0"/>
    <x v="0"/>
    <x v="0"/>
    <x v="0"/>
    <x v="0"/>
    <x v="1"/>
    <x v="117"/>
    <n v="1075.3600000000001"/>
  </r>
  <r>
    <s v="AD01-9364"/>
    <x v="4"/>
    <s v="Mar"/>
    <x v="0"/>
    <x v="0"/>
    <x v="0"/>
    <x v="0"/>
    <x v="0"/>
    <x v="1"/>
    <x v="114"/>
    <n v="433.28999999999996"/>
  </r>
  <r>
    <s v="AD01-9362"/>
    <x v="4"/>
    <s v="Mar"/>
    <x v="0"/>
    <x v="0"/>
    <x v="0"/>
    <x v="0"/>
    <x v="0"/>
    <x v="1"/>
    <x v="267"/>
    <n v="526.24"/>
  </r>
  <r>
    <s v="AD01-9362"/>
    <x v="4"/>
    <s v="Mar"/>
    <x v="0"/>
    <x v="0"/>
    <x v="0"/>
    <x v="0"/>
    <x v="0"/>
    <x v="1"/>
    <x v="315"/>
    <n v="439.01"/>
  </r>
  <r>
    <s v="AD01-9362"/>
    <x v="4"/>
    <s v="Mar"/>
    <x v="0"/>
    <x v="0"/>
    <x v="0"/>
    <x v="0"/>
    <x v="0"/>
    <x v="1"/>
    <x v="183"/>
    <n v="396.11"/>
  </r>
  <r>
    <s v="AD01-9361"/>
    <x v="4"/>
    <s v="Mar"/>
    <x v="0"/>
    <x v="0"/>
    <x v="0"/>
    <x v="0"/>
    <x v="0"/>
    <x v="1"/>
    <x v="296"/>
    <n v="436.15"/>
  </r>
  <r>
    <s v="AD01-9362"/>
    <x v="4"/>
    <s v="May"/>
    <x v="0"/>
    <x v="0"/>
    <x v="0"/>
    <x v="0"/>
    <x v="0"/>
    <x v="1"/>
    <x v="89"/>
    <n v="452.88"/>
  </r>
  <r>
    <s v="AD01-9362"/>
    <x v="4"/>
    <s v="May"/>
    <x v="0"/>
    <x v="0"/>
    <x v="0"/>
    <x v="0"/>
    <x v="0"/>
    <x v="1"/>
    <x v="106"/>
    <n v="380.38"/>
  </r>
  <r>
    <s v="AD01-9362"/>
    <x v="4"/>
    <s v="May"/>
    <x v="0"/>
    <x v="0"/>
    <x v="0"/>
    <x v="0"/>
    <x v="0"/>
    <x v="1"/>
    <x v="76"/>
    <n v="417.56"/>
  </r>
  <r>
    <s v="AD01-9362"/>
    <x v="4"/>
    <s v="May"/>
    <x v="0"/>
    <x v="0"/>
    <x v="0"/>
    <x v="0"/>
    <x v="0"/>
    <x v="1"/>
    <x v="107"/>
    <n v="383.24"/>
  </r>
  <r>
    <s v="AD01-9361"/>
    <x v="4"/>
    <s v="May"/>
    <x v="0"/>
    <x v="0"/>
    <x v="0"/>
    <x v="0"/>
    <x v="0"/>
    <x v="1"/>
    <x v="611"/>
    <n v="953.81"/>
  </r>
  <r>
    <s v="AD01-9361"/>
    <x v="4"/>
    <s v="May"/>
    <x v="0"/>
    <x v="0"/>
    <x v="0"/>
    <x v="0"/>
    <x v="0"/>
    <x v="1"/>
    <x v="525"/>
    <n v="526.24"/>
  </r>
  <r>
    <s v="AD01-9362"/>
    <x v="4"/>
    <s v="May"/>
    <x v="0"/>
    <x v="0"/>
    <x v="0"/>
    <x v="0"/>
    <x v="0"/>
    <x v="1"/>
    <x v="85"/>
    <n v="421.85"/>
  </r>
  <r>
    <s v="AD01-9362"/>
    <x v="4"/>
    <s v="May"/>
    <x v="0"/>
    <x v="0"/>
    <x v="0"/>
    <x v="0"/>
    <x v="0"/>
    <x v="1"/>
    <x v="119"/>
    <n v="378.95"/>
  </r>
  <r>
    <s v="AD01-9362"/>
    <x v="4"/>
    <s v="May"/>
    <x v="0"/>
    <x v="0"/>
    <x v="0"/>
    <x v="0"/>
    <x v="0"/>
    <x v="1"/>
    <x v="87"/>
    <n v="418.99"/>
  </r>
  <r>
    <s v="AD01-9362"/>
    <x v="4"/>
    <s v="May"/>
    <x v="0"/>
    <x v="0"/>
    <x v="0"/>
    <x v="0"/>
    <x v="0"/>
    <x v="1"/>
    <x v="154"/>
    <n v="1089.6599999999999"/>
  </r>
  <r>
    <s v="AD01-9361"/>
    <x v="4"/>
    <s v="Nov"/>
    <x v="0"/>
    <x v="0"/>
    <x v="0"/>
    <x v="0"/>
    <x v="0"/>
    <x v="1"/>
    <x v="30"/>
    <n v="397.8"/>
  </r>
  <r>
    <s v="AD01-9362"/>
    <x v="4"/>
    <s v="Nov"/>
    <x v="0"/>
    <x v="0"/>
    <x v="0"/>
    <x v="0"/>
    <x v="0"/>
    <x v="1"/>
    <x v="2"/>
    <n v="337.48"/>
  </r>
  <r>
    <s v="AD01-9361"/>
    <x v="4"/>
    <s v="Nov"/>
    <x v="0"/>
    <x v="0"/>
    <x v="0"/>
    <x v="0"/>
    <x v="0"/>
    <x v="1"/>
    <x v="33"/>
    <n v="374.65999999999997"/>
  </r>
  <r>
    <s v="AD01-9365"/>
    <x v="4"/>
    <s v="Nov"/>
    <x v="0"/>
    <x v="0"/>
    <x v="0"/>
    <x v="0"/>
    <x v="0"/>
    <x v="1"/>
    <x v="612"/>
    <n v="960.96"/>
  </r>
  <r>
    <s v="AD01-9362"/>
    <x v="4"/>
    <s v="Nov"/>
    <x v="0"/>
    <x v="0"/>
    <x v="0"/>
    <x v="0"/>
    <x v="0"/>
    <x v="1"/>
    <x v="418"/>
    <n v="1085.3699999999999"/>
  </r>
  <r>
    <s v="AD01-9362"/>
    <x v="4"/>
    <s v="Nov"/>
    <x v="0"/>
    <x v="0"/>
    <x v="0"/>
    <x v="0"/>
    <x v="0"/>
    <x v="1"/>
    <x v="227"/>
    <n v="373.23"/>
  </r>
  <r>
    <s v="AD01-9365"/>
    <x v="4"/>
    <s v="Nov"/>
    <x v="0"/>
    <x v="0"/>
    <x v="0"/>
    <x v="0"/>
    <x v="0"/>
    <x v="1"/>
    <x v="530"/>
    <n v="526.24"/>
  </r>
  <r>
    <s v="AD01-9361"/>
    <x v="4"/>
    <s v="Nov"/>
    <x v="0"/>
    <x v="0"/>
    <x v="0"/>
    <x v="0"/>
    <x v="0"/>
    <x v="1"/>
    <x v="19"/>
    <n v="336.05"/>
  </r>
  <r>
    <s v="AD01-9362"/>
    <x v="4"/>
    <s v="Nov"/>
    <x v="0"/>
    <x v="0"/>
    <x v="0"/>
    <x v="0"/>
    <x v="0"/>
    <x v="1"/>
    <x v="51"/>
    <n v="376.09000000000003"/>
  </r>
  <r>
    <s v="AD01-9361"/>
    <x v="4"/>
    <s v="Nov"/>
    <x v="0"/>
    <x v="0"/>
    <x v="0"/>
    <x v="0"/>
    <x v="0"/>
    <x v="1"/>
    <x v="224"/>
    <n v="1098.24"/>
  </r>
  <r>
    <s v="AD01-9362"/>
    <x v="4"/>
    <s v="Oct"/>
    <x v="0"/>
    <x v="0"/>
    <x v="0"/>
    <x v="0"/>
    <x v="0"/>
    <x v="1"/>
    <x v="106"/>
    <n v="406.98"/>
  </r>
  <r>
    <s v="AD01-9364"/>
    <x v="4"/>
    <s v="Oct"/>
    <x v="0"/>
    <x v="0"/>
    <x v="0"/>
    <x v="0"/>
    <x v="0"/>
    <x v="1"/>
    <x v="56"/>
    <n v="346.06"/>
  </r>
  <r>
    <s v="AD01-9362"/>
    <x v="4"/>
    <s v="Oct"/>
    <x v="0"/>
    <x v="0"/>
    <x v="0"/>
    <x v="0"/>
    <x v="0"/>
    <x v="1"/>
    <x v="107"/>
    <n v="383.24"/>
  </r>
  <r>
    <s v="AD01-9362"/>
    <x v="4"/>
    <s v="Oct"/>
    <x v="0"/>
    <x v="0"/>
    <x v="0"/>
    <x v="0"/>
    <x v="0"/>
    <x v="1"/>
    <x v="4"/>
    <n v="340.34000000000003"/>
  </r>
  <r>
    <s v="AD01-9362"/>
    <x v="4"/>
    <s v="Oct"/>
    <x v="0"/>
    <x v="0"/>
    <x v="0"/>
    <x v="0"/>
    <x v="0"/>
    <x v="1"/>
    <x v="613"/>
    <n v="959.53"/>
  </r>
  <r>
    <s v="AD01-9364"/>
    <x v="4"/>
    <s v="Oct"/>
    <x v="0"/>
    <x v="0"/>
    <x v="0"/>
    <x v="0"/>
    <x v="0"/>
    <x v="1"/>
    <x v="401"/>
    <n v="1083.94"/>
  </r>
  <r>
    <s v="AD01-9364"/>
    <x v="4"/>
    <s v="Oct"/>
    <x v="0"/>
    <x v="0"/>
    <x v="0"/>
    <x v="0"/>
    <x v="0"/>
    <x v="1"/>
    <x v="226"/>
    <n v="381.81"/>
  </r>
  <r>
    <s v="AD01-9362"/>
    <x v="4"/>
    <s v="Oct"/>
    <x v="0"/>
    <x v="0"/>
    <x v="0"/>
    <x v="0"/>
    <x v="0"/>
    <x v="1"/>
    <x v="532"/>
    <n v="526.24"/>
  </r>
  <r>
    <s v="AD01-9362"/>
    <x v="4"/>
    <s v="Oct"/>
    <x v="0"/>
    <x v="0"/>
    <x v="0"/>
    <x v="0"/>
    <x v="0"/>
    <x v="1"/>
    <x v="119"/>
    <n v="378.95"/>
  </r>
  <r>
    <s v="AD01-9362"/>
    <x v="4"/>
    <s v="Oct"/>
    <x v="0"/>
    <x v="0"/>
    <x v="0"/>
    <x v="0"/>
    <x v="0"/>
    <x v="1"/>
    <x v="69"/>
    <n v="344.63"/>
  </r>
  <r>
    <s v="AD01-9364"/>
    <x v="4"/>
    <s v="Oct"/>
    <x v="0"/>
    <x v="0"/>
    <x v="0"/>
    <x v="0"/>
    <x v="0"/>
    <x v="1"/>
    <x v="123"/>
    <n v="384.67"/>
  </r>
  <r>
    <s v="AD01-9362"/>
    <x v="4"/>
    <s v="Oct"/>
    <x v="0"/>
    <x v="0"/>
    <x v="0"/>
    <x v="0"/>
    <x v="0"/>
    <x v="1"/>
    <x v="39"/>
    <n v="1096.81"/>
  </r>
  <r>
    <s v="AD01-9364"/>
    <x v="4"/>
    <s v="Sep"/>
    <x v="0"/>
    <x v="0"/>
    <x v="0"/>
    <x v="0"/>
    <x v="0"/>
    <x v="1"/>
    <x v="128"/>
    <n v="416.15999999999997"/>
  </r>
  <r>
    <s v="AD01-9364"/>
    <x v="4"/>
    <s v="Sep"/>
    <x v="0"/>
    <x v="0"/>
    <x v="0"/>
    <x v="0"/>
    <x v="0"/>
    <x v="1"/>
    <x v="74"/>
    <n v="354.64"/>
  </r>
  <r>
    <s v="AD01-9365"/>
    <x v="4"/>
    <s v="Sep"/>
    <x v="0"/>
    <x v="0"/>
    <x v="0"/>
    <x v="0"/>
    <x v="0"/>
    <x v="1"/>
    <x v="130"/>
    <n v="391.82"/>
  </r>
  <r>
    <s v="AD01-9361"/>
    <x v="4"/>
    <s v="Sep"/>
    <x v="0"/>
    <x v="0"/>
    <x v="0"/>
    <x v="0"/>
    <x v="0"/>
    <x v="1"/>
    <x v="75"/>
    <n v="348.92"/>
  </r>
  <r>
    <s v="AD01-9362"/>
    <x v="4"/>
    <s v="Sep"/>
    <x v="0"/>
    <x v="0"/>
    <x v="0"/>
    <x v="0"/>
    <x v="0"/>
    <x v="1"/>
    <x v="409"/>
    <n v="1082.51"/>
  </r>
  <r>
    <s v="AD01-9362"/>
    <x v="4"/>
    <s v="Sep"/>
    <x v="0"/>
    <x v="0"/>
    <x v="0"/>
    <x v="0"/>
    <x v="0"/>
    <x v="1"/>
    <x v="225"/>
    <n v="390.39"/>
  </r>
  <r>
    <s v="AD01-9361"/>
    <x v="4"/>
    <s v="Sep"/>
    <x v="0"/>
    <x v="0"/>
    <x v="0"/>
    <x v="0"/>
    <x v="0"/>
    <x v="1"/>
    <x v="140"/>
    <n v="387.53"/>
  </r>
  <r>
    <s v="AD01-9365"/>
    <x v="4"/>
    <s v="Sep"/>
    <x v="0"/>
    <x v="0"/>
    <x v="0"/>
    <x v="0"/>
    <x v="0"/>
    <x v="1"/>
    <x v="84"/>
    <n v="353.21"/>
  </r>
  <r>
    <s v="AD01-9364"/>
    <x v="4"/>
    <s v="Sep"/>
    <x v="0"/>
    <x v="0"/>
    <x v="0"/>
    <x v="0"/>
    <x v="0"/>
    <x v="1"/>
    <x v="49"/>
    <n v="393.25"/>
  </r>
  <r>
    <s v="AD01-9364"/>
    <x v="4"/>
    <s v="Sep"/>
    <x v="0"/>
    <x v="0"/>
    <x v="0"/>
    <x v="0"/>
    <x v="0"/>
    <x v="1"/>
    <x v="113"/>
    <n v="1095.3800000000001"/>
  </r>
  <r>
    <s v="AD01-9362"/>
    <x v="4"/>
    <s v="Apr"/>
    <x v="1"/>
    <x v="0"/>
    <x v="0"/>
    <x v="0"/>
    <x v="0"/>
    <x v="0"/>
    <x v="271"/>
    <n v="208.78"/>
  </r>
  <r>
    <s v="AD01-9364"/>
    <x v="4"/>
    <s v="Apr"/>
    <x v="1"/>
    <x v="0"/>
    <x v="0"/>
    <x v="0"/>
    <x v="0"/>
    <x v="0"/>
    <x v="146"/>
    <n v="526.24"/>
  </r>
  <r>
    <s v="AD01-9361"/>
    <x v="4"/>
    <s v="Apr"/>
    <x v="1"/>
    <x v="0"/>
    <x v="0"/>
    <x v="0"/>
    <x v="0"/>
    <x v="0"/>
    <x v="273"/>
    <n v="526.24"/>
  </r>
  <r>
    <s v="AD01-9363"/>
    <x v="4"/>
    <s v="Apr"/>
    <x v="1"/>
    <x v="0"/>
    <x v="0"/>
    <x v="0"/>
    <x v="0"/>
    <x v="0"/>
    <x v="285"/>
    <n v="526.24"/>
  </r>
  <r>
    <s v="AD01-9363"/>
    <x v="4"/>
    <s v="Apr"/>
    <x v="1"/>
    <x v="0"/>
    <x v="0"/>
    <x v="0"/>
    <x v="0"/>
    <x v="0"/>
    <x v="150"/>
    <n v="523.38"/>
  </r>
  <r>
    <s v="AD01-9363"/>
    <x v="4"/>
    <s v="Apr"/>
    <x v="1"/>
    <x v="0"/>
    <x v="0"/>
    <x v="0"/>
    <x v="0"/>
    <x v="0"/>
    <x v="277"/>
    <n v="210.21"/>
  </r>
  <r>
    <s v="AD01-9363"/>
    <x v="4"/>
    <s v="Apr"/>
    <x v="1"/>
    <x v="0"/>
    <x v="0"/>
    <x v="0"/>
    <x v="0"/>
    <x v="0"/>
    <x v="387"/>
    <n v="1086.8"/>
  </r>
  <r>
    <s v="AD01-9361"/>
    <x v="4"/>
    <s v="Apr"/>
    <x v="1"/>
    <x v="0"/>
    <x v="0"/>
    <x v="0"/>
    <x v="0"/>
    <x v="0"/>
    <x v="363"/>
    <n v="1209.78"/>
  </r>
  <r>
    <s v="AD01-9364"/>
    <x v="4"/>
    <s v="Apr"/>
    <x v="1"/>
    <x v="0"/>
    <x v="0"/>
    <x v="0"/>
    <x v="0"/>
    <x v="0"/>
    <x v="345"/>
    <n v="213.07"/>
  </r>
  <r>
    <s v="AD01-9362"/>
    <x v="4"/>
    <s v="Apr"/>
    <x v="1"/>
    <x v="0"/>
    <x v="0"/>
    <x v="0"/>
    <x v="0"/>
    <x v="0"/>
    <x v="289"/>
    <n v="521.95000000000005"/>
  </r>
  <r>
    <s v="AD01-9361"/>
    <x v="4"/>
    <s v="Aug"/>
    <x v="1"/>
    <x v="0"/>
    <x v="0"/>
    <x v="0"/>
    <x v="0"/>
    <x v="0"/>
    <x v="233"/>
    <n v="183.04"/>
  </r>
  <r>
    <s v="AD01-9361"/>
    <x v="4"/>
    <s v="Aug"/>
    <x v="1"/>
    <x v="0"/>
    <x v="0"/>
    <x v="0"/>
    <x v="0"/>
    <x v="0"/>
    <x v="1"/>
    <n v="491.91999999999996"/>
  </r>
  <r>
    <s v="AD01-9361"/>
    <x v="4"/>
    <s v="Aug"/>
    <x v="1"/>
    <x v="0"/>
    <x v="0"/>
    <x v="0"/>
    <x v="0"/>
    <x v="0"/>
    <x v="90"/>
    <n v="526.24"/>
  </r>
  <r>
    <s v="AD01-9361"/>
    <x v="4"/>
    <s v="Aug"/>
    <x v="1"/>
    <x v="0"/>
    <x v="0"/>
    <x v="0"/>
    <x v="0"/>
    <x v="0"/>
    <x v="255"/>
    <n v="526.24"/>
  </r>
  <r>
    <s v="AD01-9362"/>
    <x v="4"/>
    <s v="Aug"/>
    <x v="1"/>
    <x v="0"/>
    <x v="0"/>
    <x v="0"/>
    <x v="0"/>
    <x v="0"/>
    <x v="614"/>
    <n v="1404.26"/>
  </r>
  <r>
    <s v="AD01-9361"/>
    <x v="4"/>
    <s v="Aug"/>
    <x v="1"/>
    <x v="0"/>
    <x v="0"/>
    <x v="0"/>
    <x v="0"/>
    <x v="0"/>
    <x v="9"/>
    <n v="489.06"/>
  </r>
  <r>
    <s v="AD01-9361"/>
    <x v="4"/>
    <s v="Aug"/>
    <x v="1"/>
    <x v="0"/>
    <x v="0"/>
    <x v="0"/>
    <x v="0"/>
    <x v="0"/>
    <x v="155"/>
    <n v="527.66999999999996"/>
  </r>
  <r>
    <s v="AD01-9362"/>
    <x v="4"/>
    <s v="Aug"/>
    <x v="1"/>
    <x v="0"/>
    <x v="0"/>
    <x v="0"/>
    <x v="0"/>
    <x v="0"/>
    <x v="14"/>
    <n v="493.35"/>
  </r>
  <r>
    <s v="AD01-9361"/>
    <x v="4"/>
    <s v="Aug"/>
    <x v="1"/>
    <x v="0"/>
    <x v="0"/>
    <x v="0"/>
    <x v="0"/>
    <x v="0"/>
    <x v="12"/>
    <n v="1091.0899999999999"/>
  </r>
  <r>
    <s v="AD01-9361"/>
    <x v="4"/>
    <s v="Aug"/>
    <x v="1"/>
    <x v="0"/>
    <x v="0"/>
    <x v="0"/>
    <x v="0"/>
    <x v="0"/>
    <x v="339"/>
    <n v="1215.5"/>
  </r>
  <r>
    <s v="AD01-9361"/>
    <x v="4"/>
    <s v="Aug"/>
    <x v="1"/>
    <x v="0"/>
    <x v="0"/>
    <x v="0"/>
    <x v="0"/>
    <x v="0"/>
    <x v="302"/>
    <n v="530.53"/>
  </r>
  <r>
    <s v="AD01-9361"/>
    <x v="4"/>
    <s v="Aug"/>
    <x v="1"/>
    <x v="0"/>
    <x v="0"/>
    <x v="0"/>
    <x v="0"/>
    <x v="0"/>
    <x v="280"/>
    <n v="496.21000000000004"/>
  </r>
  <r>
    <s v="AD01-9361"/>
    <x v="4"/>
    <s v="Dec"/>
    <x v="1"/>
    <x v="0"/>
    <x v="0"/>
    <x v="0"/>
    <x v="0"/>
    <x v="0"/>
    <x v="0"/>
    <n v="500.5"/>
  </r>
  <r>
    <s v="AD01-9364"/>
    <x v="4"/>
    <s v="Dec"/>
    <x v="1"/>
    <x v="0"/>
    <x v="0"/>
    <x v="0"/>
    <x v="0"/>
    <x v="0"/>
    <x v="244"/>
    <n v="526.24"/>
  </r>
  <r>
    <s v="AD01-9362"/>
    <x v="4"/>
    <s v="Dec"/>
    <x v="1"/>
    <x v="0"/>
    <x v="0"/>
    <x v="0"/>
    <x v="0"/>
    <x v="0"/>
    <x v="297"/>
    <n v="526.24"/>
  </r>
  <r>
    <s v="AD01-9362"/>
    <x v="4"/>
    <s v="Dec"/>
    <x v="1"/>
    <x v="0"/>
    <x v="0"/>
    <x v="0"/>
    <x v="0"/>
    <x v="0"/>
    <x v="615"/>
    <n v="1409.98"/>
  </r>
  <r>
    <s v="AD01-9361"/>
    <x v="4"/>
    <s v="Dec"/>
    <x v="1"/>
    <x v="0"/>
    <x v="0"/>
    <x v="0"/>
    <x v="0"/>
    <x v="0"/>
    <x v="173"/>
    <n v="463.32"/>
  </r>
  <r>
    <s v="AD01-9361"/>
    <x v="4"/>
    <s v="Dec"/>
    <x v="1"/>
    <x v="0"/>
    <x v="0"/>
    <x v="0"/>
    <x v="0"/>
    <x v="0"/>
    <x v="13"/>
    <n v="501.93"/>
  </r>
  <r>
    <s v="AD01-9362"/>
    <x v="4"/>
    <s v="Dec"/>
    <x v="1"/>
    <x v="0"/>
    <x v="0"/>
    <x v="0"/>
    <x v="0"/>
    <x v="0"/>
    <x v="136"/>
    <n v="459.03"/>
  </r>
  <r>
    <s v="AD01-9362"/>
    <x v="4"/>
    <s v="Dec"/>
    <x v="1"/>
    <x v="0"/>
    <x v="0"/>
    <x v="0"/>
    <x v="0"/>
    <x v="0"/>
    <x v="39"/>
    <n v="1096.81"/>
  </r>
  <r>
    <s v="AD01-9364"/>
    <x v="4"/>
    <s v="Dec"/>
    <x v="1"/>
    <x v="0"/>
    <x v="0"/>
    <x v="0"/>
    <x v="0"/>
    <x v="0"/>
    <x v="333"/>
    <n v="1219.79"/>
  </r>
  <r>
    <s v="AD01-9361"/>
    <x v="4"/>
    <s v="Dec"/>
    <x v="1"/>
    <x v="0"/>
    <x v="0"/>
    <x v="0"/>
    <x v="0"/>
    <x v="0"/>
    <x v="301"/>
    <n v="461.89"/>
  </r>
  <r>
    <s v="AD01-9364"/>
    <x v="4"/>
    <s v="Feb"/>
    <x v="1"/>
    <x v="0"/>
    <x v="0"/>
    <x v="0"/>
    <x v="0"/>
    <x v="0"/>
    <x v="319"/>
    <n v="225.94"/>
  </r>
  <r>
    <s v="AD01-9361"/>
    <x v="4"/>
    <s v="Feb"/>
    <x v="1"/>
    <x v="0"/>
    <x v="0"/>
    <x v="0"/>
    <x v="0"/>
    <x v="0"/>
    <x v="233"/>
    <n v="183.04"/>
  </r>
  <r>
    <s v="AD01-9364"/>
    <x v="4"/>
    <s v="Feb"/>
    <x v="1"/>
    <x v="0"/>
    <x v="0"/>
    <x v="0"/>
    <x v="0"/>
    <x v="0"/>
    <x v="320"/>
    <n v="526.24"/>
  </r>
  <r>
    <s v="AD01-9362"/>
    <x v="4"/>
    <s v="Feb"/>
    <x v="1"/>
    <x v="0"/>
    <x v="0"/>
    <x v="0"/>
    <x v="0"/>
    <x v="0"/>
    <x v="235"/>
    <n v="526.24"/>
  </r>
  <r>
    <s v="AD01-9362"/>
    <x v="4"/>
    <s v="Feb"/>
    <x v="1"/>
    <x v="0"/>
    <x v="0"/>
    <x v="0"/>
    <x v="0"/>
    <x v="0"/>
    <x v="616"/>
    <n v="1397.1100000000001"/>
  </r>
  <r>
    <s v="AD01-9361"/>
    <x v="4"/>
    <s v="Feb"/>
    <x v="1"/>
    <x v="0"/>
    <x v="0"/>
    <x v="0"/>
    <x v="0"/>
    <x v="0"/>
    <x v="422"/>
    <n v="188.76"/>
  </r>
  <r>
    <s v="AD01-9361"/>
    <x v="4"/>
    <s v="Feb"/>
    <x v="1"/>
    <x v="0"/>
    <x v="0"/>
    <x v="0"/>
    <x v="0"/>
    <x v="0"/>
    <x v="385"/>
    <n v="227.37"/>
  </r>
  <r>
    <s v="AD01-9362"/>
    <x v="4"/>
    <s v="Feb"/>
    <x v="1"/>
    <x v="0"/>
    <x v="0"/>
    <x v="0"/>
    <x v="0"/>
    <x v="0"/>
    <x v="239"/>
    <n v="184.47"/>
  </r>
  <r>
    <s v="AD01-9362"/>
    <x v="4"/>
    <s v="Feb"/>
    <x v="1"/>
    <x v="0"/>
    <x v="0"/>
    <x v="0"/>
    <x v="0"/>
    <x v="0"/>
    <x v="401"/>
    <n v="1083.94"/>
  </r>
  <r>
    <s v="AD01-9364"/>
    <x v="4"/>
    <s v="Feb"/>
    <x v="1"/>
    <x v="0"/>
    <x v="0"/>
    <x v="0"/>
    <x v="0"/>
    <x v="0"/>
    <x v="337"/>
    <n v="1206.92"/>
  </r>
  <r>
    <s v="AD01-9361"/>
    <x v="4"/>
    <s v="Feb"/>
    <x v="1"/>
    <x v="0"/>
    <x v="0"/>
    <x v="0"/>
    <x v="0"/>
    <x v="0"/>
    <x v="389"/>
    <n v="221.65"/>
  </r>
  <r>
    <s v="AD01-9364"/>
    <x v="4"/>
    <s v="Feb"/>
    <x v="1"/>
    <x v="0"/>
    <x v="0"/>
    <x v="0"/>
    <x v="0"/>
    <x v="0"/>
    <x v="242"/>
    <n v="187.32999999999998"/>
  </r>
  <r>
    <s v="AD01-9361"/>
    <x v="4"/>
    <s v="Jan"/>
    <x v="1"/>
    <x v="0"/>
    <x v="0"/>
    <x v="0"/>
    <x v="0"/>
    <x v="0"/>
    <x v="57"/>
    <n v="234.51999999999998"/>
  </r>
  <r>
    <s v="AD01-9363"/>
    <x v="4"/>
    <s v="Jan"/>
    <x v="1"/>
    <x v="0"/>
    <x v="0"/>
    <x v="0"/>
    <x v="0"/>
    <x v="0"/>
    <x v="290"/>
    <n v="191.62"/>
  </r>
  <r>
    <s v="AD01-9362"/>
    <x v="4"/>
    <s v="Jan"/>
    <x v="1"/>
    <x v="0"/>
    <x v="0"/>
    <x v="0"/>
    <x v="0"/>
    <x v="0"/>
    <x v="291"/>
    <n v="526.24"/>
  </r>
  <r>
    <s v="AD01-9362"/>
    <x v="4"/>
    <s v="Jan"/>
    <x v="1"/>
    <x v="0"/>
    <x v="0"/>
    <x v="0"/>
    <x v="0"/>
    <x v="0"/>
    <x v="617"/>
    <n v="1395.68"/>
  </r>
  <r>
    <s v="AD01-9362"/>
    <x v="4"/>
    <s v="Jan"/>
    <x v="1"/>
    <x v="0"/>
    <x v="0"/>
    <x v="0"/>
    <x v="0"/>
    <x v="0"/>
    <x v="421"/>
    <n v="197.34"/>
  </r>
  <r>
    <s v="AD01-9362"/>
    <x v="4"/>
    <s v="Jan"/>
    <x v="1"/>
    <x v="0"/>
    <x v="0"/>
    <x v="0"/>
    <x v="0"/>
    <x v="0"/>
    <x v="335"/>
    <n v="235.95"/>
  </r>
  <r>
    <s v="AD01-9362"/>
    <x v="4"/>
    <s v="Jan"/>
    <x v="1"/>
    <x v="0"/>
    <x v="0"/>
    <x v="0"/>
    <x v="0"/>
    <x v="0"/>
    <x v="293"/>
    <n v="193.05"/>
  </r>
  <r>
    <s v="AD01-9362"/>
    <x v="4"/>
    <s v="Jan"/>
    <x v="1"/>
    <x v="0"/>
    <x v="0"/>
    <x v="0"/>
    <x v="0"/>
    <x v="0"/>
    <x v="409"/>
    <n v="1082.51"/>
  </r>
  <r>
    <s v="AD01-9363"/>
    <x v="4"/>
    <s v="Jan"/>
    <x v="1"/>
    <x v="0"/>
    <x v="0"/>
    <x v="0"/>
    <x v="0"/>
    <x v="0"/>
    <x v="388"/>
    <n v="230.23000000000002"/>
  </r>
  <r>
    <s v="AD01-9361"/>
    <x v="4"/>
    <s v="Jan"/>
    <x v="1"/>
    <x v="0"/>
    <x v="0"/>
    <x v="0"/>
    <x v="0"/>
    <x v="0"/>
    <x v="295"/>
    <n v="195.91"/>
  </r>
  <r>
    <s v="AD01-9362"/>
    <x v="4"/>
    <s v="Jul"/>
    <x v="1"/>
    <x v="0"/>
    <x v="0"/>
    <x v="0"/>
    <x v="0"/>
    <x v="0"/>
    <x v="0"/>
    <n v="500.5"/>
  </r>
  <r>
    <s v="AD01-9361"/>
    <x v="4"/>
    <s v="Jul"/>
    <x v="1"/>
    <x v="0"/>
    <x v="0"/>
    <x v="0"/>
    <x v="0"/>
    <x v="0"/>
    <x v="235"/>
    <n v="526.24"/>
  </r>
  <r>
    <s v="AD01-9362"/>
    <x v="4"/>
    <s v="Jul"/>
    <x v="1"/>
    <x v="0"/>
    <x v="0"/>
    <x v="0"/>
    <x v="0"/>
    <x v="0"/>
    <x v="244"/>
    <n v="526.24"/>
  </r>
  <r>
    <s v="AD01-9364"/>
    <x v="4"/>
    <s v="Jul"/>
    <x v="1"/>
    <x v="0"/>
    <x v="0"/>
    <x v="0"/>
    <x v="0"/>
    <x v="0"/>
    <x v="618"/>
    <n v="1402.83"/>
  </r>
  <r>
    <s v="AD01-9362"/>
    <x v="4"/>
    <s v="Jul"/>
    <x v="1"/>
    <x v="0"/>
    <x v="0"/>
    <x v="0"/>
    <x v="0"/>
    <x v="0"/>
    <x v="8"/>
    <n v="497.64"/>
  </r>
  <r>
    <s v="AD01-9362"/>
    <x v="4"/>
    <s v="Jul"/>
    <x v="1"/>
    <x v="0"/>
    <x v="0"/>
    <x v="0"/>
    <x v="0"/>
    <x v="0"/>
    <x v="239"/>
    <n v="184.47"/>
  </r>
  <r>
    <s v="AD01-9364"/>
    <x v="4"/>
    <s v="Jul"/>
    <x v="1"/>
    <x v="0"/>
    <x v="0"/>
    <x v="0"/>
    <x v="0"/>
    <x v="0"/>
    <x v="13"/>
    <n v="501.93"/>
  </r>
  <r>
    <s v="AD01-9362"/>
    <x v="4"/>
    <s v="Jul"/>
    <x v="1"/>
    <x v="0"/>
    <x v="0"/>
    <x v="0"/>
    <x v="0"/>
    <x v="0"/>
    <x v="154"/>
    <n v="1089.6599999999999"/>
  </r>
  <r>
    <s v="AD01-9361"/>
    <x v="4"/>
    <s v="Jul"/>
    <x v="1"/>
    <x v="0"/>
    <x v="0"/>
    <x v="0"/>
    <x v="0"/>
    <x v="0"/>
    <x v="328"/>
    <n v="1214.07"/>
  </r>
  <r>
    <s v="AD01-9362"/>
    <x v="4"/>
    <s v="Jul"/>
    <x v="1"/>
    <x v="0"/>
    <x v="0"/>
    <x v="0"/>
    <x v="0"/>
    <x v="0"/>
    <x v="242"/>
    <n v="187.32999999999998"/>
  </r>
  <r>
    <s v="AD01-9364"/>
    <x v="4"/>
    <s v="Jun"/>
    <x v="1"/>
    <x v="0"/>
    <x v="0"/>
    <x v="0"/>
    <x v="0"/>
    <x v="0"/>
    <x v="290"/>
    <n v="191.62"/>
  </r>
  <r>
    <s v="AD01-9364"/>
    <x v="4"/>
    <s v="Jun"/>
    <x v="1"/>
    <x v="0"/>
    <x v="0"/>
    <x v="0"/>
    <x v="0"/>
    <x v="0"/>
    <x v="148"/>
    <n v="509.08"/>
  </r>
  <r>
    <s v="AD01-9364"/>
    <x v="4"/>
    <s v="Jun"/>
    <x v="1"/>
    <x v="0"/>
    <x v="0"/>
    <x v="0"/>
    <x v="0"/>
    <x v="0"/>
    <x v="291"/>
    <n v="526.24"/>
  </r>
  <r>
    <s v="AD01-9364"/>
    <x v="4"/>
    <s v="Jun"/>
    <x v="1"/>
    <x v="0"/>
    <x v="0"/>
    <x v="0"/>
    <x v="0"/>
    <x v="0"/>
    <x v="619"/>
    <n v="1401.4"/>
  </r>
  <r>
    <s v="AD01-9362"/>
    <x v="4"/>
    <s v="Jun"/>
    <x v="1"/>
    <x v="0"/>
    <x v="0"/>
    <x v="0"/>
    <x v="0"/>
    <x v="0"/>
    <x v="7"/>
    <n v="506.22"/>
  </r>
  <r>
    <s v="AD01-9362"/>
    <x v="4"/>
    <s v="Jun"/>
    <x v="1"/>
    <x v="0"/>
    <x v="0"/>
    <x v="0"/>
    <x v="0"/>
    <x v="0"/>
    <x v="293"/>
    <n v="193.05"/>
  </r>
  <r>
    <s v="AD01-9364"/>
    <x v="4"/>
    <s v="Jun"/>
    <x v="1"/>
    <x v="0"/>
    <x v="0"/>
    <x v="0"/>
    <x v="0"/>
    <x v="0"/>
    <x v="157"/>
    <n v="510.51"/>
  </r>
  <r>
    <s v="AD01-9364"/>
    <x v="4"/>
    <s v="Jun"/>
    <x v="1"/>
    <x v="0"/>
    <x v="0"/>
    <x v="0"/>
    <x v="0"/>
    <x v="0"/>
    <x v="347"/>
    <n v="1212.6399999999999"/>
  </r>
  <r>
    <s v="AD01-9364"/>
    <x v="4"/>
    <s v="Jun"/>
    <x v="1"/>
    <x v="0"/>
    <x v="0"/>
    <x v="0"/>
    <x v="0"/>
    <x v="0"/>
    <x v="295"/>
    <n v="195.91"/>
  </r>
  <r>
    <s v="AD01-9364"/>
    <x v="4"/>
    <s v="Jun"/>
    <x v="1"/>
    <x v="0"/>
    <x v="0"/>
    <x v="0"/>
    <x v="0"/>
    <x v="0"/>
    <x v="248"/>
    <n v="504.78999999999996"/>
  </r>
  <r>
    <s v="AD01-9362"/>
    <x v="4"/>
    <s v="Mar"/>
    <x v="1"/>
    <x v="0"/>
    <x v="0"/>
    <x v="0"/>
    <x v="0"/>
    <x v="0"/>
    <x v="352"/>
    <n v="217.36"/>
  </r>
  <r>
    <s v="AD01-9362"/>
    <x v="4"/>
    <s v="Mar"/>
    <x v="1"/>
    <x v="0"/>
    <x v="0"/>
    <x v="0"/>
    <x v="0"/>
    <x v="0"/>
    <x v="361"/>
    <n v="526.24"/>
  </r>
  <r>
    <s v="AD01-9362"/>
    <x v="4"/>
    <s v="Mar"/>
    <x v="1"/>
    <x v="0"/>
    <x v="0"/>
    <x v="0"/>
    <x v="0"/>
    <x v="0"/>
    <x v="90"/>
    <n v="526.24"/>
  </r>
  <r>
    <s v="AD01-9362"/>
    <x v="4"/>
    <s v="Mar"/>
    <x v="1"/>
    <x v="0"/>
    <x v="0"/>
    <x v="0"/>
    <x v="0"/>
    <x v="0"/>
    <x v="620"/>
    <n v="1398.54"/>
  </r>
  <r>
    <s v="AD01-9361"/>
    <x v="4"/>
    <s v="Mar"/>
    <x v="1"/>
    <x v="0"/>
    <x v="0"/>
    <x v="0"/>
    <x v="0"/>
    <x v="0"/>
    <x v="94"/>
    <n v="531.96"/>
  </r>
  <r>
    <s v="AD01-9361"/>
    <x v="4"/>
    <s v="Mar"/>
    <x v="1"/>
    <x v="0"/>
    <x v="0"/>
    <x v="0"/>
    <x v="0"/>
    <x v="0"/>
    <x v="386"/>
    <n v="218.79"/>
  </r>
  <r>
    <s v="AD01-9362"/>
    <x v="4"/>
    <s v="Mar"/>
    <x v="1"/>
    <x v="0"/>
    <x v="0"/>
    <x v="0"/>
    <x v="0"/>
    <x v="0"/>
    <x v="155"/>
    <n v="527.66999999999996"/>
  </r>
  <r>
    <s v="AD01-9362"/>
    <x v="4"/>
    <s v="Mar"/>
    <x v="1"/>
    <x v="0"/>
    <x v="0"/>
    <x v="0"/>
    <x v="0"/>
    <x v="0"/>
    <x v="418"/>
    <n v="1085.3699999999999"/>
  </r>
  <r>
    <s v="AD01-9362"/>
    <x v="4"/>
    <s v="Mar"/>
    <x v="1"/>
    <x v="0"/>
    <x v="0"/>
    <x v="0"/>
    <x v="0"/>
    <x v="0"/>
    <x v="357"/>
    <n v="1208.3499999999999"/>
  </r>
  <r>
    <s v="AD01-9362"/>
    <x v="4"/>
    <s v="Mar"/>
    <x v="1"/>
    <x v="0"/>
    <x v="0"/>
    <x v="0"/>
    <x v="0"/>
    <x v="0"/>
    <x v="302"/>
    <n v="530.53"/>
  </r>
  <r>
    <s v="AD01-9364"/>
    <x v="4"/>
    <s v="May"/>
    <x v="1"/>
    <x v="0"/>
    <x v="0"/>
    <x v="0"/>
    <x v="0"/>
    <x v="0"/>
    <x v="254"/>
    <n v="200.2"/>
  </r>
  <r>
    <s v="AD01-9361"/>
    <x v="4"/>
    <s v="May"/>
    <x v="1"/>
    <x v="0"/>
    <x v="0"/>
    <x v="0"/>
    <x v="0"/>
    <x v="0"/>
    <x v="147"/>
    <n v="517.66"/>
  </r>
  <r>
    <s v="AD01-9364"/>
    <x v="4"/>
    <s v="May"/>
    <x v="1"/>
    <x v="0"/>
    <x v="0"/>
    <x v="0"/>
    <x v="0"/>
    <x v="0"/>
    <x v="257"/>
    <n v="526.24"/>
  </r>
  <r>
    <s v="AD01-9361"/>
    <x v="4"/>
    <s v="May"/>
    <x v="1"/>
    <x v="0"/>
    <x v="0"/>
    <x v="0"/>
    <x v="0"/>
    <x v="0"/>
    <x v="272"/>
    <n v="526.24"/>
  </r>
  <r>
    <s v="AD01-9362"/>
    <x v="4"/>
    <s v="May"/>
    <x v="1"/>
    <x v="0"/>
    <x v="0"/>
    <x v="0"/>
    <x v="0"/>
    <x v="0"/>
    <x v="621"/>
    <n v="1399.97"/>
  </r>
  <r>
    <s v="AD01-9364"/>
    <x v="4"/>
    <s v="May"/>
    <x v="1"/>
    <x v="0"/>
    <x v="0"/>
    <x v="0"/>
    <x v="0"/>
    <x v="0"/>
    <x v="151"/>
    <n v="514.79999999999995"/>
  </r>
  <r>
    <s v="AD01-9364"/>
    <x v="4"/>
    <s v="May"/>
    <x v="1"/>
    <x v="0"/>
    <x v="0"/>
    <x v="0"/>
    <x v="0"/>
    <x v="0"/>
    <x v="260"/>
    <n v="201.63"/>
  </r>
  <r>
    <s v="AD01-9362"/>
    <x v="4"/>
    <s v="May"/>
    <x v="1"/>
    <x v="0"/>
    <x v="0"/>
    <x v="0"/>
    <x v="0"/>
    <x v="0"/>
    <x v="156"/>
    <n v="519.09"/>
  </r>
  <r>
    <s v="AD01-9361"/>
    <x v="4"/>
    <s v="May"/>
    <x v="1"/>
    <x v="0"/>
    <x v="0"/>
    <x v="0"/>
    <x v="0"/>
    <x v="0"/>
    <x v="80"/>
    <n v="1088.23"/>
  </r>
  <r>
    <s v="AD01-9364"/>
    <x v="4"/>
    <s v="May"/>
    <x v="1"/>
    <x v="0"/>
    <x v="0"/>
    <x v="0"/>
    <x v="0"/>
    <x v="0"/>
    <x v="354"/>
    <n v="1211.21"/>
  </r>
  <r>
    <s v="AD01-9361"/>
    <x v="4"/>
    <s v="May"/>
    <x v="1"/>
    <x v="0"/>
    <x v="0"/>
    <x v="0"/>
    <x v="0"/>
    <x v="0"/>
    <x v="269"/>
    <n v="204.49"/>
  </r>
  <r>
    <s v="AD01-9364"/>
    <x v="4"/>
    <s v="May"/>
    <x v="1"/>
    <x v="0"/>
    <x v="0"/>
    <x v="0"/>
    <x v="0"/>
    <x v="0"/>
    <x v="284"/>
    <n v="513.37"/>
  </r>
  <r>
    <s v="AD01-9361"/>
    <x v="4"/>
    <s v="Nov"/>
    <x v="1"/>
    <x v="0"/>
    <x v="0"/>
    <x v="0"/>
    <x v="0"/>
    <x v="0"/>
    <x v="148"/>
    <n v="509.08"/>
  </r>
  <r>
    <s v="AD01-9361"/>
    <x v="4"/>
    <s v="Nov"/>
    <x v="1"/>
    <x v="0"/>
    <x v="0"/>
    <x v="0"/>
    <x v="0"/>
    <x v="0"/>
    <x v="166"/>
    <n v="466.18"/>
  </r>
  <r>
    <s v="AD01-9364"/>
    <x v="4"/>
    <s v="Nov"/>
    <x v="1"/>
    <x v="0"/>
    <x v="0"/>
    <x v="0"/>
    <x v="0"/>
    <x v="0"/>
    <x v="272"/>
    <n v="526.24"/>
  </r>
  <r>
    <s v="AD01-9364"/>
    <x v="4"/>
    <s v="Nov"/>
    <x v="1"/>
    <x v="0"/>
    <x v="0"/>
    <x v="0"/>
    <x v="0"/>
    <x v="0"/>
    <x v="234"/>
    <n v="526.24"/>
  </r>
  <r>
    <s v="AD01-9362"/>
    <x v="4"/>
    <s v="Nov"/>
    <x v="1"/>
    <x v="0"/>
    <x v="0"/>
    <x v="0"/>
    <x v="0"/>
    <x v="0"/>
    <x v="622"/>
    <n v="1408.55"/>
  </r>
  <r>
    <s v="AD01-9361"/>
    <x v="4"/>
    <s v="Nov"/>
    <x v="1"/>
    <x v="0"/>
    <x v="0"/>
    <x v="0"/>
    <x v="0"/>
    <x v="0"/>
    <x v="172"/>
    <n v="471.9"/>
  </r>
  <r>
    <s v="AD01-9361"/>
    <x v="4"/>
    <s v="Nov"/>
    <x v="1"/>
    <x v="0"/>
    <x v="0"/>
    <x v="0"/>
    <x v="0"/>
    <x v="0"/>
    <x v="157"/>
    <n v="510.51"/>
  </r>
  <r>
    <s v="AD01-9362"/>
    <x v="4"/>
    <s v="Nov"/>
    <x v="1"/>
    <x v="0"/>
    <x v="0"/>
    <x v="0"/>
    <x v="0"/>
    <x v="0"/>
    <x v="178"/>
    <n v="467.61"/>
  </r>
  <r>
    <s v="AD01-9364"/>
    <x v="4"/>
    <s v="Nov"/>
    <x v="1"/>
    <x v="0"/>
    <x v="0"/>
    <x v="0"/>
    <x v="0"/>
    <x v="0"/>
    <x v="113"/>
    <n v="1095.3800000000001"/>
  </r>
  <r>
    <s v="AD01-9364"/>
    <x v="4"/>
    <s v="Nov"/>
    <x v="1"/>
    <x v="0"/>
    <x v="0"/>
    <x v="0"/>
    <x v="0"/>
    <x v="0"/>
    <x v="323"/>
    <n v="1218.3600000000001"/>
  </r>
  <r>
    <s v="AD01-9361"/>
    <x v="4"/>
    <s v="Nov"/>
    <x v="1"/>
    <x v="0"/>
    <x v="0"/>
    <x v="0"/>
    <x v="0"/>
    <x v="0"/>
    <x v="248"/>
    <n v="504.78999999999996"/>
  </r>
  <r>
    <s v="AD01-9361"/>
    <x v="4"/>
    <s v="Nov"/>
    <x v="1"/>
    <x v="0"/>
    <x v="0"/>
    <x v="0"/>
    <x v="0"/>
    <x v="0"/>
    <x v="241"/>
    <n v="470.47"/>
  </r>
  <r>
    <s v="AD01-9361"/>
    <x v="4"/>
    <s v="Oct"/>
    <x v="1"/>
    <x v="0"/>
    <x v="0"/>
    <x v="0"/>
    <x v="0"/>
    <x v="0"/>
    <x v="147"/>
    <n v="517.66"/>
  </r>
  <r>
    <s v="AD01-9362"/>
    <x v="4"/>
    <s v="Oct"/>
    <x v="1"/>
    <x v="0"/>
    <x v="0"/>
    <x v="0"/>
    <x v="0"/>
    <x v="0"/>
    <x v="165"/>
    <n v="474.76"/>
  </r>
  <r>
    <s v="AD01-9362"/>
    <x v="4"/>
    <s v="Oct"/>
    <x v="1"/>
    <x v="0"/>
    <x v="0"/>
    <x v="0"/>
    <x v="0"/>
    <x v="0"/>
    <x v="249"/>
    <n v="526.24"/>
  </r>
  <r>
    <s v="AD01-9363"/>
    <x v="4"/>
    <s v="Oct"/>
    <x v="1"/>
    <x v="0"/>
    <x v="0"/>
    <x v="0"/>
    <x v="0"/>
    <x v="0"/>
    <x v="623"/>
    <n v="1407.12"/>
  </r>
  <r>
    <s v="AD01-9364"/>
    <x v="4"/>
    <s v="Oct"/>
    <x v="1"/>
    <x v="0"/>
    <x v="0"/>
    <x v="0"/>
    <x v="0"/>
    <x v="0"/>
    <x v="171"/>
    <n v="480.48"/>
  </r>
  <r>
    <s v="AD01-9364"/>
    <x v="4"/>
    <s v="Oct"/>
    <x v="1"/>
    <x v="0"/>
    <x v="0"/>
    <x v="0"/>
    <x v="0"/>
    <x v="0"/>
    <x v="156"/>
    <n v="519.09"/>
  </r>
  <r>
    <s v="AD01-9363"/>
    <x v="4"/>
    <s v="Oct"/>
    <x v="1"/>
    <x v="0"/>
    <x v="0"/>
    <x v="0"/>
    <x v="0"/>
    <x v="0"/>
    <x v="177"/>
    <n v="476.19"/>
  </r>
  <r>
    <s v="AD01-9362"/>
    <x v="4"/>
    <s v="Oct"/>
    <x v="1"/>
    <x v="0"/>
    <x v="0"/>
    <x v="0"/>
    <x v="0"/>
    <x v="0"/>
    <x v="135"/>
    <n v="1093.95"/>
  </r>
  <r>
    <s v="AD01-9362"/>
    <x v="4"/>
    <s v="Oct"/>
    <x v="1"/>
    <x v="0"/>
    <x v="0"/>
    <x v="0"/>
    <x v="0"/>
    <x v="0"/>
    <x v="284"/>
    <n v="513.37"/>
  </r>
  <r>
    <s v="AD01-9361"/>
    <x v="4"/>
    <s v="Oct"/>
    <x v="1"/>
    <x v="0"/>
    <x v="0"/>
    <x v="0"/>
    <x v="0"/>
    <x v="0"/>
    <x v="253"/>
    <n v="479.05"/>
  </r>
  <r>
    <s v="AD01-9361"/>
    <x v="4"/>
    <s v="Sep"/>
    <x v="1"/>
    <x v="0"/>
    <x v="0"/>
    <x v="0"/>
    <x v="0"/>
    <x v="0"/>
    <x v="146"/>
    <n v="526.24"/>
  </r>
  <r>
    <s v="AD01-9362"/>
    <x v="4"/>
    <s v="Sep"/>
    <x v="1"/>
    <x v="0"/>
    <x v="0"/>
    <x v="0"/>
    <x v="0"/>
    <x v="0"/>
    <x v="164"/>
    <n v="483.34000000000003"/>
  </r>
  <r>
    <s v="AD01-9364"/>
    <x v="4"/>
    <s v="Sep"/>
    <x v="1"/>
    <x v="0"/>
    <x v="0"/>
    <x v="0"/>
    <x v="0"/>
    <x v="0"/>
    <x v="285"/>
    <n v="526.24"/>
  </r>
  <r>
    <s v="AD01-9361"/>
    <x v="4"/>
    <s v="Sep"/>
    <x v="1"/>
    <x v="0"/>
    <x v="0"/>
    <x v="0"/>
    <x v="0"/>
    <x v="0"/>
    <x v="256"/>
    <n v="526.24"/>
  </r>
  <r>
    <s v="AD01-9361"/>
    <x v="4"/>
    <s v="Sep"/>
    <x v="1"/>
    <x v="0"/>
    <x v="0"/>
    <x v="0"/>
    <x v="0"/>
    <x v="0"/>
    <x v="624"/>
    <n v="1405.69"/>
  </r>
  <r>
    <s v="AD01-9361"/>
    <x v="4"/>
    <s v="Sep"/>
    <x v="1"/>
    <x v="0"/>
    <x v="0"/>
    <x v="0"/>
    <x v="0"/>
    <x v="0"/>
    <x v="15"/>
    <n v="484.77"/>
  </r>
  <r>
    <s v="AD01-9361"/>
    <x v="4"/>
    <s v="Sep"/>
    <x v="1"/>
    <x v="0"/>
    <x v="0"/>
    <x v="0"/>
    <x v="0"/>
    <x v="0"/>
    <x v="176"/>
    <n v="1092.52"/>
  </r>
  <r>
    <s v="AD01-9364"/>
    <x v="4"/>
    <s v="Sep"/>
    <x v="1"/>
    <x v="0"/>
    <x v="0"/>
    <x v="0"/>
    <x v="0"/>
    <x v="0"/>
    <x v="359"/>
    <n v="1216.93"/>
  </r>
  <r>
    <s v="AD01-9362"/>
    <x v="4"/>
    <s v="Sep"/>
    <x v="1"/>
    <x v="0"/>
    <x v="0"/>
    <x v="0"/>
    <x v="0"/>
    <x v="0"/>
    <x v="289"/>
    <n v="521.95000000000005"/>
  </r>
  <r>
    <s v="AD01-9361"/>
    <x v="4"/>
    <s v="Sep"/>
    <x v="1"/>
    <x v="0"/>
    <x v="0"/>
    <x v="0"/>
    <x v="0"/>
    <x v="0"/>
    <x v="268"/>
    <n v="487.63"/>
  </r>
  <r>
    <s v="AD01-9361"/>
    <x v="4"/>
    <s v="Apr"/>
    <x v="1"/>
    <x v="1"/>
    <x v="1"/>
    <x v="1"/>
    <x v="1"/>
    <x v="2"/>
    <x v="53"/>
    <n v="320.32"/>
  </r>
  <r>
    <s v="AD01-9361"/>
    <x v="4"/>
    <s v="Apr"/>
    <x v="1"/>
    <x v="1"/>
    <x v="1"/>
    <x v="1"/>
    <x v="1"/>
    <x v="2"/>
    <x v="93"/>
    <n v="323.18"/>
  </r>
  <r>
    <s v="AD01-9362"/>
    <x v="4"/>
    <s v="Apr"/>
    <x v="1"/>
    <x v="1"/>
    <x v="1"/>
    <x v="1"/>
    <x v="1"/>
    <x v="2"/>
    <x v="131"/>
    <n v="280.27999999999997"/>
  </r>
  <r>
    <s v="AD01-9362"/>
    <x v="4"/>
    <s v="Apr"/>
    <x v="1"/>
    <x v="1"/>
    <x v="1"/>
    <x v="1"/>
    <x v="1"/>
    <x v="2"/>
    <x v="159"/>
    <n v="1146.8600000000001"/>
  </r>
  <r>
    <s v="AD01-9365"/>
    <x v="4"/>
    <s v="Apr"/>
    <x v="1"/>
    <x v="1"/>
    <x v="1"/>
    <x v="1"/>
    <x v="1"/>
    <x v="2"/>
    <x v="625"/>
    <n v="1269.8399999999999"/>
  </r>
  <r>
    <s v="AD01-9365"/>
    <x v="4"/>
    <s v="Apr"/>
    <x v="1"/>
    <x v="1"/>
    <x v="1"/>
    <x v="1"/>
    <x v="1"/>
    <x v="2"/>
    <x v="543"/>
    <n v="526.24"/>
  </r>
  <r>
    <s v="AD01-9362"/>
    <x v="4"/>
    <s v="Apr"/>
    <x v="1"/>
    <x v="1"/>
    <x v="1"/>
    <x v="1"/>
    <x v="1"/>
    <x v="2"/>
    <x v="66"/>
    <n v="278.85000000000002"/>
  </r>
  <r>
    <s v="AD01-9362"/>
    <x v="4"/>
    <s v="Apr"/>
    <x v="1"/>
    <x v="1"/>
    <x v="1"/>
    <x v="1"/>
    <x v="1"/>
    <x v="2"/>
    <x v="100"/>
    <n v="318.89"/>
  </r>
  <r>
    <s v="AD01-9361"/>
    <x v="4"/>
    <s v="Apr"/>
    <x v="1"/>
    <x v="1"/>
    <x v="1"/>
    <x v="1"/>
    <x v="1"/>
    <x v="2"/>
    <x v="141"/>
    <n v="284.57"/>
  </r>
  <r>
    <s v="AD01-9361"/>
    <x v="4"/>
    <s v="Apr"/>
    <x v="1"/>
    <x v="1"/>
    <x v="1"/>
    <x v="1"/>
    <x v="1"/>
    <x v="2"/>
    <x v="201"/>
    <n v="281.70999999999998"/>
  </r>
  <r>
    <s v="AD01-9362"/>
    <x v="4"/>
    <s v="Aug"/>
    <x v="1"/>
    <x v="1"/>
    <x v="1"/>
    <x v="1"/>
    <x v="1"/>
    <x v="2"/>
    <x v="203"/>
    <n v="251.68"/>
  </r>
  <r>
    <s v="AD01-9361"/>
    <x v="4"/>
    <s v="Aug"/>
    <x v="1"/>
    <x v="1"/>
    <x v="1"/>
    <x v="1"/>
    <x v="1"/>
    <x v="2"/>
    <x v="170"/>
    <n v="288.86"/>
  </r>
  <r>
    <s v="AD01-9362"/>
    <x v="4"/>
    <s v="Aug"/>
    <x v="1"/>
    <x v="1"/>
    <x v="1"/>
    <x v="1"/>
    <x v="1"/>
    <x v="2"/>
    <x v="204"/>
    <n v="254.54"/>
  </r>
  <r>
    <s v="AD01-9364"/>
    <x v="4"/>
    <s v="Aug"/>
    <x v="1"/>
    <x v="1"/>
    <x v="1"/>
    <x v="1"/>
    <x v="1"/>
    <x v="2"/>
    <x v="118"/>
    <n v="1151.1500000000001"/>
  </r>
  <r>
    <s v="AD01-9363"/>
    <x v="4"/>
    <s v="Aug"/>
    <x v="1"/>
    <x v="1"/>
    <x v="1"/>
    <x v="1"/>
    <x v="1"/>
    <x v="2"/>
    <x v="626"/>
    <n v="1275.56"/>
  </r>
  <r>
    <s v="AD01-9363"/>
    <x v="4"/>
    <s v="Aug"/>
    <x v="1"/>
    <x v="1"/>
    <x v="1"/>
    <x v="1"/>
    <x v="1"/>
    <x v="2"/>
    <x v="357"/>
    <n v="526.24"/>
  </r>
  <r>
    <s v="AD01-9364"/>
    <x v="4"/>
    <s v="Aug"/>
    <x v="1"/>
    <x v="1"/>
    <x v="1"/>
    <x v="1"/>
    <x v="1"/>
    <x v="2"/>
    <x v="372"/>
    <n v="253.11"/>
  </r>
  <r>
    <s v="AD01-9362"/>
    <x v="4"/>
    <s v="Aug"/>
    <x v="1"/>
    <x v="1"/>
    <x v="1"/>
    <x v="1"/>
    <x v="1"/>
    <x v="2"/>
    <x v="184"/>
    <n v="293.14999999999998"/>
  </r>
  <r>
    <s v="AD01-9361"/>
    <x v="4"/>
    <s v="Aug"/>
    <x v="1"/>
    <x v="1"/>
    <x v="1"/>
    <x v="1"/>
    <x v="1"/>
    <x v="2"/>
    <x v="213"/>
    <n v="250.25"/>
  </r>
  <r>
    <s v="AD01-9362"/>
    <x v="4"/>
    <s v="Aug"/>
    <x v="1"/>
    <x v="1"/>
    <x v="1"/>
    <x v="1"/>
    <x v="1"/>
    <x v="2"/>
    <x v="353"/>
    <n v="1164.02"/>
  </r>
  <r>
    <s v="AD01-9365"/>
    <x v="4"/>
    <s v="Dec"/>
    <x v="1"/>
    <x v="1"/>
    <x v="1"/>
    <x v="1"/>
    <x v="1"/>
    <x v="2"/>
    <x v="217"/>
    <n v="260.26"/>
  </r>
  <r>
    <s v="AD01-9364"/>
    <x v="4"/>
    <s v="Dec"/>
    <x v="1"/>
    <x v="1"/>
    <x v="1"/>
    <x v="1"/>
    <x v="1"/>
    <x v="2"/>
    <x v="352"/>
    <n v="217.36"/>
  </r>
  <r>
    <s v="AD01-9361"/>
    <x v="4"/>
    <s v="Dec"/>
    <x v="1"/>
    <x v="1"/>
    <x v="1"/>
    <x v="1"/>
    <x v="1"/>
    <x v="2"/>
    <x v="219"/>
    <n v="263.12"/>
  </r>
  <r>
    <s v="AD01-9363"/>
    <x v="4"/>
    <s v="Dec"/>
    <x v="1"/>
    <x v="1"/>
    <x v="1"/>
    <x v="1"/>
    <x v="1"/>
    <x v="2"/>
    <x v="361"/>
    <n v="220.22"/>
  </r>
  <r>
    <s v="AD01-9363"/>
    <x v="4"/>
    <s v="Dec"/>
    <x v="1"/>
    <x v="1"/>
    <x v="1"/>
    <x v="1"/>
    <x v="1"/>
    <x v="2"/>
    <x v="199"/>
    <n v="1156.8699999999999"/>
  </r>
  <r>
    <s v="AD01-9362"/>
    <x v="4"/>
    <s v="Dec"/>
    <x v="1"/>
    <x v="1"/>
    <x v="1"/>
    <x v="1"/>
    <x v="1"/>
    <x v="2"/>
    <x v="627"/>
    <n v="1279.8499999999999"/>
  </r>
  <r>
    <s v="AD01-9362"/>
    <x v="4"/>
    <s v="Dec"/>
    <x v="1"/>
    <x v="1"/>
    <x v="1"/>
    <x v="1"/>
    <x v="1"/>
    <x v="2"/>
    <x v="347"/>
    <n v="526.24"/>
  </r>
  <r>
    <s v="AD01-9363"/>
    <x v="4"/>
    <s v="Dec"/>
    <x v="1"/>
    <x v="1"/>
    <x v="1"/>
    <x v="1"/>
    <x v="1"/>
    <x v="2"/>
    <x v="386"/>
    <n v="218.79"/>
  </r>
  <r>
    <s v="AD01-9363"/>
    <x v="4"/>
    <s v="Dec"/>
    <x v="1"/>
    <x v="1"/>
    <x v="1"/>
    <x v="1"/>
    <x v="1"/>
    <x v="2"/>
    <x v="231"/>
    <n v="258.83"/>
  </r>
  <r>
    <s v="AD01-9361"/>
    <x v="4"/>
    <s v="Dec"/>
    <x v="1"/>
    <x v="1"/>
    <x v="1"/>
    <x v="1"/>
    <x v="1"/>
    <x v="2"/>
    <x v="365"/>
    <n v="224.51"/>
  </r>
  <r>
    <s v="AD01-9364"/>
    <x v="4"/>
    <s v="Dec"/>
    <x v="1"/>
    <x v="1"/>
    <x v="1"/>
    <x v="1"/>
    <x v="1"/>
    <x v="2"/>
    <x v="343"/>
    <n v="1169.74"/>
  </r>
  <r>
    <s v="AD01-9365"/>
    <x v="4"/>
    <s v="Dec"/>
    <x v="1"/>
    <x v="1"/>
    <x v="1"/>
    <x v="1"/>
    <x v="1"/>
    <x v="2"/>
    <x v="389"/>
    <n v="221.65"/>
  </r>
  <r>
    <s v="AD01-9361"/>
    <x v="4"/>
    <s v="Feb"/>
    <x v="1"/>
    <x v="1"/>
    <x v="1"/>
    <x v="1"/>
    <x v="1"/>
    <x v="2"/>
    <x v="2"/>
    <n v="337.48"/>
  </r>
  <r>
    <s v="AD01-9361"/>
    <x v="4"/>
    <s v="Feb"/>
    <x v="1"/>
    <x v="1"/>
    <x v="1"/>
    <x v="1"/>
    <x v="1"/>
    <x v="2"/>
    <x v="168"/>
    <n v="294.58"/>
  </r>
  <r>
    <s v="AD01-9363"/>
    <x v="4"/>
    <s v="Feb"/>
    <x v="1"/>
    <x v="1"/>
    <x v="1"/>
    <x v="1"/>
    <x v="1"/>
    <x v="2"/>
    <x v="6"/>
    <n v="297.44"/>
  </r>
  <r>
    <s v="AD01-9362"/>
    <x v="4"/>
    <s v="Feb"/>
    <x v="1"/>
    <x v="1"/>
    <x v="1"/>
    <x v="1"/>
    <x v="1"/>
    <x v="2"/>
    <x v="98"/>
    <n v="1144"/>
  </r>
  <r>
    <s v="AD01-9364"/>
    <x v="4"/>
    <s v="Feb"/>
    <x v="1"/>
    <x v="1"/>
    <x v="1"/>
    <x v="1"/>
    <x v="1"/>
    <x v="2"/>
    <x v="122"/>
    <n v="1266.98"/>
  </r>
  <r>
    <s v="AD01-9364"/>
    <x v="4"/>
    <s v="Feb"/>
    <x v="1"/>
    <x v="1"/>
    <x v="1"/>
    <x v="1"/>
    <x v="1"/>
    <x v="2"/>
    <x v="469"/>
    <n v="526.24"/>
  </r>
  <r>
    <s v="AD01-9362"/>
    <x v="4"/>
    <s v="Feb"/>
    <x v="1"/>
    <x v="1"/>
    <x v="1"/>
    <x v="1"/>
    <x v="1"/>
    <x v="2"/>
    <x v="228"/>
    <n v="296.01"/>
  </r>
  <r>
    <s v="AD01-9363"/>
    <x v="4"/>
    <s v="Feb"/>
    <x v="1"/>
    <x v="1"/>
    <x v="1"/>
    <x v="1"/>
    <x v="1"/>
    <x v="2"/>
    <x v="19"/>
    <n v="336.05"/>
  </r>
  <r>
    <s v="AD01-9361"/>
    <x v="4"/>
    <s v="Feb"/>
    <x v="1"/>
    <x v="1"/>
    <x v="1"/>
    <x v="1"/>
    <x v="1"/>
    <x v="2"/>
    <x v="199"/>
    <n v="1156.8699999999999"/>
  </r>
  <r>
    <s v="AD01-9361"/>
    <x v="4"/>
    <s v="Feb"/>
    <x v="1"/>
    <x v="1"/>
    <x v="1"/>
    <x v="1"/>
    <x v="1"/>
    <x v="2"/>
    <x v="232"/>
    <n v="298.87"/>
  </r>
  <r>
    <s v="AD01-9361"/>
    <x v="4"/>
    <s v="Jan"/>
    <x v="1"/>
    <x v="1"/>
    <x v="1"/>
    <x v="1"/>
    <x v="1"/>
    <x v="2"/>
    <x v="56"/>
    <n v="346.06"/>
  </r>
  <r>
    <s v="AD01-9364"/>
    <x v="4"/>
    <s v="Jan"/>
    <x v="1"/>
    <x v="1"/>
    <x v="1"/>
    <x v="1"/>
    <x v="1"/>
    <x v="2"/>
    <x v="29"/>
    <n v="303.15999999999997"/>
  </r>
  <r>
    <s v="AD01-9362"/>
    <x v="4"/>
    <s v="Jan"/>
    <x v="1"/>
    <x v="1"/>
    <x v="1"/>
    <x v="1"/>
    <x v="1"/>
    <x v="2"/>
    <x v="4"/>
    <n v="340.34000000000003"/>
  </r>
  <r>
    <s v="AD01-9364"/>
    <x v="4"/>
    <s v="Jan"/>
    <x v="1"/>
    <x v="1"/>
    <x v="1"/>
    <x v="1"/>
    <x v="1"/>
    <x v="2"/>
    <x v="32"/>
    <n v="306.02"/>
  </r>
  <r>
    <s v="AD01-9362"/>
    <x v="4"/>
    <s v="Jan"/>
    <x v="1"/>
    <x v="1"/>
    <x v="1"/>
    <x v="1"/>
    <x v="1"/>
    <x v="2"/>
    <x v="518"/>
    <n v="1142.57"/>
  </r>
  <r>
    <s v="AD01-9362"/>
    <x v="4"/>
    <s v="Jan"/>
    <x v="1"/>
    <x v="1"/>
    <x v="1"/>
    <x v="1"/>
    <x v="1"/>
    <x v="2"/>
    <x v="42"/>
    <n v="304.59000000000003"/>
  </r>
  <r>
    <s v="AD01-9364"/>
    <x v="4"/>
    <s v="Jan"/>
    <x v="1"/>
    <x v="1"/>
    <x v="1"/>
    <x v="1"/>
    <x v="1"/>
    <x v="2"/>
    <x v="69"/>
    <n v="344.63"/>
  </r>
  <r>
    <s v="AD01-9362"/>
    <x v="4"/>
    <s v="Jan"/>
    <x v="1"/>
    <x v="1"/>
    <x v="1"/>
    <x v="1"/>
    <x v="1"/>
    <x v="2"/>
    <x v="21"/>
    <n v="301.73"/>
  </r>
  <r>
    <s v="AD01-9364"/>
    <x v="4"/>
    <s v="Jan"/>
    <x v="1"/>
    <x v="1"/>
    <x v="1"/>
    <x v="1"/>
    <x v="1"/>
    <x v="2"/>
    <x v="212"/>
    <n v="1155.44"/>
  </r>
  <r>
    <s v="AD01-9361"/>
    <x v="4"/>
    <s v="Jan"/>
    <x v="1"/>
    <x v="1"/>
    <x v="1"/>
    <x v="1"/>
    <x v="1"/>
    <x v="2"/>
    <x v="50"/>
    <n v="307.45"/>
  </r>
  <r>
    <s v="AD01-9361"/>
    <x v="4"/>
    <s v="Jul"/>
    <x v="1"/>
    <x v="1"/>
    <x v="1"/>
    <x v="1"/>
    <x v="1"/>
    <x v="2"/>
    <x v="168"/>
    <n v="294.58"/>
  </r>
  <r>
    <s v="AD01-9362"/>
    <x v="4"/>
    <s v="Jul"/>
    <x v="1"/>
    <x v="1"/>
    <x v="1"/>
    <x v="1"/>
    <x v="1"/>
    <x v="2"/>
    <x v="217"/>
    <n v="260.26"/>
  </r>
  <r>
    <s v="AD01-9362"/>
    <x v="4"/>
    <s v="Jul"/>
    <x v="1"/>
    <x v="1"/>
    <x v="1"/>
    <x v="1"/>
    <x v="1"/>
    <x v="2"/>
    <x v="6"/>
    <n v="297.44"/>
  </r>
  <r>
    <s v="AD01-9362"/>
    <x v="4"/>
    <s v="Jul"/>
    <x v="1"/>
    <x v="1"/>
    <x v="1"/>
    <x v="1"/>
    <x v="1"/>
    <x v="2"/>
    <x v="181"/>
    <n v="1149.72"/>
  </r>
  <r>
    <s v="AD01-9361"/>
    <x v="4"/>
    <s v="Jul"/>
    <x v="1"/>
    <x v="1"/>
    <x v="1"/>
    <x v="1"/>
    <x v="1"/>
    <x v="2"/>
    <x v="628"/>
    <n v="1274.1300000000001"/>
  </r>
  <r>
    <s v="AD01-9361"/>
    <x v="4"/>
    <s v="Jul"/>
    <x v="1"/>
    <x v="1"/>
    <x v="1"/>
    <x v="1"/>
    <x v="1"/>
    <x v="2"/>
    <x v="337"/>
    <n v="526.24"/>
  </r>
  <r>
    <s v="AD01-9362"/>
    <x v="4"/>
    <s v="Jul"/>
    <x v="1"/>
    <x v="1"/>
    <x v="1"/>
    <x v="1"/>
    <x v="1"/>
    <x v="2"/>
    <x v="376"/>
    <n v="261.69"/>
  </r>
  <r>
    <s v="AD01-9362"/>
    <x v="4"/>
    <s v="Jul"/>
    <x v="1"/>
    <x v="1"/>
    <x v="1"/>
    <x v="1"/>
    <x v="1"/>
    <x v="2"/>
    <x v="231"/>
    <n v="258.83"/>
  </r>
  <r>
    <s v="AD01-9362"/>
    <x v="4"/>
    <s v="Jul"/>
    <x v="1"/>
    <x v="1"/>
    <x v="1"/>
    <x v="1"/>
    <x v="1"/>
    <x v="2"/>
    <x v="362"/>
    <n v="1162.5899999999999"/>
  </r>
  <r>
    <s v="AD01-9361"/>
    <x v="4"/>
    <s v="Jul"/>
    <x v="1"/>
    <x v="1"/>
    <x v="1"/>
    <x v="1"/>
    <x v="1"/>
    <x v="2"/>
    <x v="403"/>
    <n v="255.97"/>
  </r>
  <r>
    <s v="AD01-9362"/>
    <x v="4"/>
    <s v="Jun"/>
    <x v="1"/>
    <x v="1"/>
    <x v="1"/>
    <x v="1"/>
    <x v="1"/>
    <x v="2"/>
    <x v="29"/>
    <n v="303.15999999999997"/>
  </r>
  <r>
    <s v="AD01-9364"/>
    <x v="4"/>
    <s v="Jun"/>
    <x v="1"/>
    <x v="1"/>
    <x v="1"/>
    <x v="1"/>
    <x v="1"/>
    <x v="2"/>
    <x v="31"/>
    <n v="268.84000000000003"/>
  </r>
  <r>
    <s v="AD01-9363"/>
    <x v="4"/>
    <s v="Jun"/>
    <x v="1"/>
    <x v="1"/>
    <x v="1"/>
    <x v="1"/>
    <x v="1"/>
    <x v="2"/>
    <x v="32"/>
    <n v="306.02"/>
  </r>
  <r>
    <s v="AD01-9364"/>
    <x v="4"/>
    <s v="Jun"/>
    <x v="1"/>
    <x v="1"/>
    <x v="1"/>
    <x v="1"/>
    <x v="1"/>
    <x v="2"/>
    <x v="219"/>
    <n v="263.12"/>
  </r>
  <r>
    <s v="AD01-9363"/>
    <x v="4"/>
    <s v="Jun"/>
    <x v="1"/>
    <x v="1"/>
    <x v="1"/>
    <x v="1"/>
    <x v="1"/>
    <x v="2"/>
    <x v="18"/>
    <n v="1148.29"/>
  </r>
  <r>
    <s v="AD01-9364"/>
    <x v="4"/>
    <s v="Jun"/>
    <x v="1"/>
    <x v="1"/>
    <x v="1"/>
    <x v="1"/>
    <x v="1"/>
    <x v="2"/>
    <x v="629"/>
    <n v="1272.7"/>
  </r>
  <r>
    <s v="AD01-9364"/>
    <x v="4"/>
    <s v="Jun"/>
    <x v="1"/>
    <x v="1"/>
    <x v="1"/>
    <x v="1"/>
    <x v="1"/>
    <x v="2"/>
    <x v="341"/>
    <n v="526.24"/>
  </r>
  <r>
    <s v="AD01-9363"/>
    <x v="4"/>
    <s v="Jun"/>
    <x v="1"/>
    <x v="1"/>
    <x v="1"/>
    <x v="1"/>
    <x v="1"/>
    <x v="2"/>
    <x v="349"/>
    <n v="270.27"/>
  </r>
  <r>
    <s v="AD01-9364"/>
    <x v="4"/>
    <s v="Jun"/>
    <x v="1"/>
    <x v="1"/>
    <x v="1"/>
    <x v="1"/>
    <x v="1"/>
    <x v="2"/>
    <x v="21"/>
    <n v="301.73"/>
  </r>
  <r>
    <s v="AD01-9363"/>
    <x v="4"/>
    <s v="Jun"/>
    <x v="1"/>
    <x v="1"/>
    <x v="1"/>
    <x v="1"/>
    <x v="1"/>
    <x v="2"/>
    <x v="47"/>
    <n v="267.40999999999997"/>
  </r>
  <r>
    <s v="AD01-9364"/>
    <x v="4"/>
    <s v="Jun"/>
    <x v="1"/>
    <x v="1"/>
    <x v="1"/>
    <x v="1"/>
    <x v="1"/>
    <x v="2"/>
    <x v="321"/>
    <n v="1161.1599999999999"/>
  </r>
  <r>
    <s v="AD01-9362"/>
    <x v="4"/>
    <s v="Jun"/>
    <x v="1"/>
    <x v="1"/>
    <x v="1"/>
    <x v="1"/>
    <x v="1"/>
    <x v="2"/>
    <x v="402"/>
    <n v="264.55"/>
  </r>
  <r>
    <s v="AD01-9362"/>
    <x v="4"/>
    <s v="Mar"/>
    <x v="1"/>
    <x v="1"/>
    <x v="1"/>
    <x v="1"/>
    <x v="1"/>
    <x v="2"/>
    <x v="167"/>
    <n v="328.9"/>
  </r>
  <r>
    <s v="AD01-9361"/>
    <x v="4"/>
    <s v="Mar"/>
    <x v="1"/>
    <x v="1"/>
    <x v="1"/>
    <x v="1"/>
    <x v="1"/>
    <x v="2"/>
    <x v="129"/>
    <n v="286"/>
  </r>
  <r>
    <s v="AD01-9361"/>
    <x v="4"/>
    <s v="Mar"/>
    <x v="1"/>
    <x v="1"/>
    <x v="1"/>
    <x v="1"/>
    <x v="1"/>
    <x v="2"/>
    <x v="169"/>
    <n v="331.76"/>
  </r>
  <r>
    <s v="AD01-9364"/>
    <x v="4"/>
    <s v="Mar"/>
    <x v="1"/>
    <x v="1"/>
    <x v="1"/>
    <x v="1"/>
    <x v="1"/>
    <x v="2"/>
    <x v="170"/>
    <n v="288.86"/>
  </r>
  <r>
    <s v="AD01-9361"/>
    <x v="4"/>
    <s v="Mar"/>
    <x v="1"/>
    <x v="1"/>
    <x v="1"/>
    <x v="1"/>
    <x v="1"/>
    <x v="2"/>
    <x v="83"/>
    <n v="1145.43"/>
  </r>
  <r>
    <s v="AD01-9361"/>
    <x v="4"/>
    <s v="Mar"/>
    <x v="1"/>
    <x v="1"/>
    <x v="1"/>
    <x v="1"/>
    <x v="1"/>
    <x v="2"/>
    <x v="630"/>
    <n v="1268.4099999999999"/>
  </r>
  <r>
    <s v="AD01-9361"/>
    <x v="4"/>
    <s v="Mar"/>
    <x v="1"/>
    <x v="1"/>
    <x v="1"/>
    <x v="1"/>
    <x v="1"/>
    <x v="2"/>
    <x v="552"/>
    <n v="526.24"/>
  </r>
  <r>
    <s v="AD01-9361"/>
    <x v="4"/>
    <s v="Mar"/>
    <x v="1"/>
    <x v="1"/>
    <x v="1"/>
    <x v="1"/>
    <x v="1"/>
    <x v="2"/>
    <x v="197"/>
    <n v="287.43"/>
  </r>
  <r>
    <s v="AD01-9364"/>
    <x v="4"/>
    <s v="Mar"/>
    <x v="1"/>
    <x v="1"/>
    <x v="1"/>
    <x v="1"/>
    <x v="1"/>
    <x v="2"/>
    <x v="182"/>
    <n v="327.47000000000003"/>
  </r>
  <r>
    <s v="AD01-9361"/>
    <x v="4"/>
    <s v="Mar"/>
    <x v="1"/>
    <x v="1"/>
    <x v="1"/>
    <x v="1"/>
    <x v="1"/>
    <x v="2"/>
    <x v="184"/>
    <n v="293.14999999999998"/>
  </r>
  <r>
    <s v="AD01-9361"/>
    <x v="4"/>
    <s v="Mar"/>
    <x v="1"/>
    <x v="1"/>
    <x v="1"/>
    <x v="1"/>
    <x v="1"/>
    <x v="2"/>
    <x v="67"/>
    <n v="1158.3"/>
  </r>
  <r>
    <s v="AD01-9362"/>
    <x v="4"/>
    <s v="Mar"/>
    <x v="1"/>
    <x v="1"/>
    <x v="1"/>
    <x v="1"/>
    <x v="1"/>
    <x v="2"/>
    <x v="215"/>
    <n v="290.28999999999996"/>
  </r>
  <r>
    <s v="AD01-9364"/>
    <x v="4"/>
    <s v="May"/>
    <x v="1"/>
    <x v="1"/>
    <x v="1"/>
    <x v="1"/>
    <x v="1"/>
    <x v="2"/>
    <x v="54"/>
    <n v="311.74"/>
  </r>
  <r>
    <s v="AD01-9364"/>
    <x v="4"/>
    <s v="May"/>
    <x v="1"/>
    <x v="1"/>
    <x v="1"/>
    <x v="1"/>
    <x v="1"/>
    <x v="2"/>
    <x v="55"/>
    <n v="277.42"/>
  </r>
  <r>
    <s v="AD01-9362"/>
    <x v="4"/>
    <s v="May"/>
    <x v="1"/>
    <x v="1"/>
    <x v="1"/>
    <x v="1"/>
    <x v="1"/>
    <x v="2"/>
    <x v="77"/>
    <n v="314.60000000000002"/>
  </r>
  <r>
    <s v="AD01-9362"/>
    <x v="4"/>
    <s v="May"/>
    <x v="1"/>
    <x v="1"/>
    <x v="1"/>
    <x v="1"/>
    <x v="1"/>
    <x v="2"/>
    <x v="34"/>
    <n v="271.7"/>
  </r>
  <r>
    <s v="AD01-9362"/>
    <x v="4"/>
    <s v="May"/>
    <x v="1"/>
    <x v="1"/>
    <x v="1"/>
    <x v="1"/>
    <x v="1"/>
    <x v="2"/>
    <x v="631"/>
    <n v="1271.27"/>
  </r>
  <r>
    <s v="AD01-9362"/>
    <x v="4"/>
    <s v="May"/>
    <x v="1"/>
    <x v="1"/>
    <x v="1"/>
    <x v="1"/>
    <x v="1"/>
    <x v="2"/>
    <x v="539"/>
    <n v="526.24"/>
  </r>
  <r>
    <s v="AD01-9362"/>
    <x v="4"/>
    <s v="May"/>
    <x v="1"/>
    <x v="1"/>
    <x v="1"/>
    <x v="1"/>
    <x v="1"/>
    <x v="2"/>
    <x v="45"/>
    <n v="310.31"/>
  </r>
  <r>
    <s v="AD01-9362"/>
    <x v="4"/>
    <s v="May"/>
    <x v="1"/>
    <x v="1"/>
    <x v="1"/>
    <x v="1"/>
    <x v="1"/>
    <x v="2"/>
    <x v="68"/>
    <n v="275.99"/>
  </r>
  <r>
    <s v="AD01-9364"/>
    <x v="4"/>
    <s v="May"/>
    <x v="1"/>
    <x v="1"/>
    <x v="1"/>
    <x v="1"/>
    <x v="1"/>
    <x v="2"/>
    <x v="251"/>
    <n v="1159.73"/>
  </r>
  <r>
    <s v="AD01-9364"/>
    <x v="4"/>
    <s v="May"/>
    <x v="1"/>
    <x v="1"/>
    <x v="1"/>
    <x v="1"/>
    <x v="1"/>
    <x v="2"/>
    <x v="71"/>
    <n v="273.13"/>
  </r>
  <r>
    <s v="AD01-9362"/>
    <x v="4"/>
    <s v="Nov"/>
    <x v="1"/>
    <x v="1"/>
    <x v="1"/>
    <x v="1"/>
    <x v="1"/>
    <x v="2"/>
    <x v="31"/>
    <n v="268.84000000000003"/>
  </r>
  <r>
    <s v="AD01-9365"/>
    <x v="4"/>
    <s v="Nov"/>
    <x v="1"/>
    <x v="1"/>
    <x v="1"/>
    <x v="1"/>
    <x v="1"/>
    <x v="2"/>
    <x v="319"/>
    <n v="225.94"/>
  </r>
  <r>
    <s v="AD01-9361"/>
    <x v="4"/>
    <s v="Nov"/>
    <x v="1"/>
    <x v="1"/>
    <x v="1"/>
    <x v="1"/>
    <x v="1"/>
    <x v="2"/>
    <x v="320"/>
    <n v="228.8"/>
  </r>
  <r>
    <s v="AD01-9361"/>
    <x v="4"/>
    <s v="Nov"/>
    <x v="1"/>
    <x v="1"/>
    <x v="1"/>
    <x v="1"/>
    <x v="1"/>
    <x v="2"/>
    <x v="212"/>
    <n v="1155.44"/>
  </r>
  <r>
    <s v="AD01-9362"/>
    <x v="4"/>
    <s v="Nov"/>
    <x v="1"/>
    <x v="1"/>
    <x v="1"/>
    <x v="1"/>
    <x v="1"/>
    <x v="2"/>
    <x v="632"/>
    <n v="1278.42"/>
  </r>
  <r>
    <s v="AD01-9362"/>
    <x v="4"/>
    <s v="Nov"/>
    <x v="1"/>
    <x v="1"/>
    <x v="1"/>
    <x v="1"/>
    <x v="1"/>
    <x v="2"/>
    <x v="354"/>
    <n v="526.24"/>
  </r>
  <r>
    <s v="AD01-9361"/>
    <x v="4"/>
    <s v="Nov"/>
    <x v="1"/>
    <x v="1"/>
    <x v="1"/>
    <x v="1"/>
    <x v="1"/>
    <x v="2"/>
    <x v="385"/>
    <n v="227.37"/>
  </r>
  <r>
    <s v="AD01-9361"/>
    <x v="4"/>
    <s v="Nov"/>
    <x v="1"/>
    <x v="1"/>
    <x v="1"/>
    <x v="1"/>
    <x v="1"/>
    <x v="2"/>
    <x v="47"/>
    <n v="267.40999999999997"/>
  </r>
  <r>
    <s v="AD01-9365"/>
    <x v="4"/>
    <s v="Nov"/>
    <x v="1"/>
    <x v="1"/>
    <x v="1"/>
    <x v="1"/>
    <x v="1"/>
    <x v="2"/>
    <x v="374"/>
    <n v="1168.31"/>
  </r>
  <r>
    <s v="AD01-9362"/>
    <x v="4"/>
    <s v="Nov"/>
    <x v="1"/>
    <x v="1"/>
    <x v="1"/>
    <x v="1"/>
    <x v="1"/>
    <x v="2"/>
    <x v="388"/>
    <n v="230.23000000000002"/>
  </r>
  <r>
    <s v="AD01-9361"/>
    <x v="4"/>
    <s v="Oct"/>
    <x v="1"/>
    <x v="1"/>
    <x v="1"/>
    <x v="1"/>
    <x v="1"/>
    <x v="2"/>
    <x v="55"/>
    <n v="277.42"/>
  </r>
  <r>
    <s v="AD01-9362"/>
    <x v="4"/>
    <s v="Oct"/>
    <x v="1"/>
    <x v="1"/>
    <x v="1"/>
    <x v="1"/>
    <x v="1"/>
    <x v="2"/>
    <x v="57"/>
    <n v="234.51999999999998"/>
  </r>
  <r>
    <s v="AD01-9362"/>
    <x v="4"/>
    <s v="Oct"/>
    <x v="1"/>
    <x v="1"/>
    <x v="1"/>
    <x v="1"/>
    <x v="1"/>
    <x v="2"/>
    <x v="34"/>
    <n v="271.7"/>
  </r>
  <r>
    <s v="AD01-9363"/>
    <x v="4"/>
    <s v="Oct"/>
    <x v="1"/>
    <x v="1"/>
    <x v="1"/>
    <x v="1"/>
    <x v="1"/>
    <x v="2"/>
    <x v="58"/>
    <n v="237.38"/>
  </r>
  <r>
    <s v="AD01-9361"/>
    <x v="4"/>
    <s v="Oct"/>
    <x v="1"/>
    <x v="1"/>
    <x v="1"/>
    <x v="1"/>
    <x v="1"/>
    <x v="2"/>
    <x v="230"/>
    <n v="1154.01"/>
  </r>
  <r>
    <s v="AD01-9361"/>
    <x v="4"/>
    <s v="Oct"/>
    <x v="1"/>
    <x v="1"/>
    <x v="1"/>
    <x v="1"/>
    <x v="1"/>
    <x v="2"/>
    <x v="335"/>
    <n v="235.95"/>
  </r>
  <r>
    <s v="AD01-9363"/>
    <x v="4"/>
    <s v="Oct"/>
    <x v="1"/>
    <x v="1"/>
    <x v="1"/>
    <x v="1"/>
    <x v="1"/>
    <x v="2"/>
    <x v="68"/>
    <n v="275.99"/>
  </r>
  <r>
    <s v="AD01-9362"/>
    <x v="4"/>
    <s v="Oct"/>
    <x v="1"/>
    <x v="1"/>
    <x v="1"/>
    <x v="1"/>
    <x v="1"/>
    <x v="2"/>
    <x v="324"/>
    <n v="233.09"/>
  </r>
  <r>
    <s v="AD01-9362"/>
    <x v="4"/>
    <s v="Oct"/>
    <x v="1"/>
    <x v="1"/>
    <x v="1"/>
    <x v="1"/>
    <x v="1"/>
    <x v="2"/>
    <x v="327"/>
    <n v="1166.8800000000001"/>
  </r>
  <r>
    <s v="AD01-9361"/>
    <x v="4"/>
    <s v="Oct"/>
    <x v="1"/>
    <x v="1"/>
    <x v="1"/>
    <x v="1"/>
    <x v="1"/>
    <x v="2"/>
    <x v="419"/>
    <n v="238.81"/>
  </r>
  <r>
    <s v="AD01-9362"/>
    <x v="4"/>
    <s v="Sep"/>
    <x v="1"/>
    <x v="1"/>
    <x v="1"/>
    <x v="1"/>
    <x v="1"/>
    <x v="2"/>
    <x v="129"/>
    <n v="286"/>
  </r>
  <r>
    <s v="AD01-9361"/>
    <x v="4"/>
    <s v="Sep"/>
    <x v="1"/>
    <x v="1"/>
    <x v="1"/>
    <x v="1"/>
    <x v="1"/>
    <x v="2"/>
    <x v="190"/>
    <n v="243.1"/>
  </r>
  <r>
    <s v="AD01-9361"/>
    <x v="4"/>
    <s v="Sep"/>
    <x v="1"/>
    <x v="1"/>
    <x v="1"/>
    <x v="1"/>
    <x v="1"/>
    <x v="2"/>
    <x v="131"/>
    <n v="280.27999999999997"/>
  </r>
  <r>
    <s v="AD01-9362"/>
    <x v="4"/>
    <s v="Sep"/>
    <x v="1"/>
    <x v="1"/>
    <x v="1"/>
    <x v="1"/>
    <x v="1"/>
    <x v="2"/>
    <x v="191"/>
    <n v="245.95999999999998"/>
  </r>
  <r>
    <s v="AD01-9362"/>
    <x v="4"/>
    <s v="Sep"/>
    <x v="1"/>
    <x v="1"/>
    <x v="1"/>
    <x v="1"/>
    <x v="1"/>
    <x v="2"/>
    <x v="44"/>
    <n v="1152.58"/>
  </r>
  <r>
    <s v="AD01-9361"/>
    <x v="4"/>
    <s v="Sep"/>
    <x v="1"/>
    <x v="1"/>
    <x v="1"/>
    <x v="1"/>
    <x v="1"/>
    <x v="2"/>
    <x v="633"/>
    <n v="1276.99"/>
  </r>
  <r>
    <s v="AD01-9361"/>
    <x v="4"/>
    <s v="Sep"/>
    <x v="1"/>
    <x v="1"/>
    <x v="1"/>
    <x v="1"/>
    <x v="1"/>
    <x v="2"/>
    <x v="363"/>
    <n v="526.24"/>
  </r>
  <r>
    <s v="AD01-9362"/>
    <x v="4"/>
    <s v="Sep"/>
    <x v="1"/>
    <x v="1"/>
    <x v="1"/>
    <x v="1"/>
    <x v="1"/>
    <x v="2"/>
    <x v="369"/>
    <n v="244.53"/>
  </r>
  <r>
    <s v="AD01-9362"/>
    <x v="4"/>
    <s v="Sep"/>
    <x v="1"/>
    <x v="1"/>
    <x v="1"/>
    <x v="1"/>
    <x v="1"/>
    <x v="2"/>
    <x v="141"/>
    <n v="284.57"/>
  </r>
  <r>
    <s v="AD01-9361"/>
    <x v="4"/>
    <s v="Sep"/>
    <x v="1"/>
    <x v="1"/>
    <x v="1"/>
    <x v="1"/>
    <x v="1"/>
    <x v="2"/>
    <x v="200"/>
    <n v="241.67000000000002"/>
  </r>
  <r>
    <s v="AD01-9361"/>
    <x v="4"/>
    <s v="Sep"/>
    <x v="1"/>
    <x v="1"/>
    <x v="1"/>
    <x v="1"/>
    <x v="1"/>
    <x v="2"/>
    <x v="346"/>
    <n v="1165.45"/>
  </r>
  <r>
    <s v="AD01-9362"/>
    <x v="4"/>
    <s v="Sep"/>
    <x v="1"/>
    <x v="1"/>
    <x v="1"/>
    <x v="1"/>
    <x v="1"/>
    <x v="2"/>
    <x v="390"/>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8AAE3-7E01-4A61-AE43-D2AA8D3B3896}" name="PivotTable2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105:AN109" firstHeaderRow="1" firstDataRow="1" firstDataCol="1"/>
  <pivotFields count="11">
    <pivotField showAll="0"/>
    <pivotField showAll="0">
      <items count="6">
        <item h="1" x="0"/>
        <item h="1" x="1"/>
        <item x="2"/>
        <item h="1" x="3"/>
        <item x="4"/>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formats count="1">
    <format dxfId="0">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782F12-9627-437D-A9DE-DF268C3585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U3:W6"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37">
    <format dxfId="91">
      <pivotArea type="all" dataOnly="0" outline="0" fieldPosition="0"/>
    </format>
    <format dxfId="92">
      <pivotArea outline="0" collapsedLevelsAreSubtotals="1" fieldPosition="0"/>
    </format>
    <format dxfId="93">
      <pivotArea field="2" type="button" dataOnly="0" labelOnly="1" outline="0"/>
    </format>
    <format dxfId="94">
      <pivotArea dataOnly="0" labelOnly="1" grandRow="1" outline="0" fieldPosition="0"/>
    </format>
    <format dxfId="95">
      <pivotArea type="all" dataOnly="0" outline="0" fieldPosition="0"/>
    </format>
    <format dxfId="96">
      <pivotArea outline="0" collapsedLevelsAreSubtotals="1" fieldPosition="0"/>
    </format>
    <format dxfId="97">
      <pivotArea field="2" type="button" dataOnly="0" labelOnly="1" outline="0"/>
    </format>
    <format dxfId="98">
      <pivotArea dataOnly="0" labelOnly="1" grandRow="1" outline="0" fieldPosition="0"/>
    </format>
    <format dxfId="99">
      <pivotArea outline="0" collapsedLevelsAreSubtotals="1" fieldPosition="0"/>
    </format>
    <format dxfId="100">
      <pivotArea dataOnly="0" labelOnly="1" grandRow="1" outline="0" fieldPosition="0"/>
    </format>
    <format dxfId="101">
      <pivotArea outline="0" collapsedLevelsAreSubtotals="1" fieldPosition="0"/>
    </format>
    <format dxfId="102">
      <pivotArea outline="0" fieldPosition="0">
        <references count="1">
          <reference field="4294967294" count="1">
            <x v="1"/>
          </reference>
        </references>
      </pivotArea>
    </format>
    <format dxfId="103">
      <pivotArea collapsedLevelsAreSubtotals="1" fieldPosition="0">
        <references count="2">
          <reference field="4294967294" count="1" selected="0">
            <x v="1"/>
          </reference>
          <reference field="8" count="0"/>
        </references>
      </pivotArea>
    </format>
    <format dxfId="104">
      <pivotArea type="all" dataOnly="0" outline="0" fieldPosition="0"/>
    </format>
    <format dxfId="105">
      <pivotArea outline="0" collapsedLevelsAreSubtotals="1" fieldPosition="0"/>
    </format>
    <format dxfId="106">
      <pivotArea field="8" type="button" dataOnly="0" labelOnly="1" outline="0" axis="axisRow" fieldPosition="0"/>
    </format>
    <format dxfId="107">
      <pivotArea dataOnly="0" labelOnly="1" fieldPosition="0">
        <references count="1">
          <reference field="8" count="0"/>
        </references>
      </pivotArea>
    </format>
    <format dxfId="108">
      <pivotArea dataOnly="0" labelOnly="1" grandRow="1" outline="0" fieldPosition="0"/>
    </format>
    <format dxfId="109">
      <pivotArea dataOnly="0" labelOnly="1" outline="0" fieldPosition="0">
        <references count="1">
          <reference field="4294967294" count="2">
            <x v="0"/>
            <x v="1"/>
          </reference>
        </references>
      </pivotArea>
    </format>
    <format dxfId="110">
      <pivotArea type="all" dataOnly="0" outline="0" fieldPosition="0"/>
    </format>
    <format dxfId="111">
      <pivotArea outline="0" collapsedLevelsAreSubtotals="1" fieldPosition="0"/>
    </format>
    <format dxfId="112">
      <pivotArea field="8" type="button" dataOnly="0" labelOnly="1" outline="0" axis="axisRow" fieldPosition="0"/>
    </format>
    <format dxfId="113">
      <pivotArea dataOnly="0" labelOnly="1" fieldPosition="0">
        <references count="1">
          <reference field="8" count="0"/>
        </references>
      </pivotArea>
    </format>
    <format dxfId="114">
      <pivotArea dataOnly="0" labelOnly="1" grandRow="1" outline="0" fieldPosition="0"/>
    </format>
    <format dxfId="115">
      <pivotArea dataOnly="0" labelOnly="1" outline="0" fieldPosition="0">
        <references count="1">
          <reference field="4294967294" count="2">
            <x v="0"/>
            <x v="1"/>
          </reference>
        </references>
      </pivotArea>
    </format>
    <format dxfId="116">
      <pivotArea type="all" dataOnly="0" outline="0" fieldPosition="0"/>
    </format>
    <format dxfId="117">
      <pivotArea outline="0" collapsedLevelsAreSubtotals="1" fieldPosition="0"/>
    </format>
    <format dxfId="118">
      <pivotArea field="8" type="button" dataOnly="0" labelOnly="1" outline="0" axis="axisRow" fieldPosition="0"/>
    </format>
    <format dxfId="119">
      <pivotArea dataOnly="0" labelOnly="1" fieldPosition="0">
        <references count="1">
          <reference field="8" count="0"/>
        </references>
      </pivotArea>
    </format>
    <format dxfId="120">
      <pivotArea dataOnly="0" labelOnly="1" grandRow="1" outline="0" fieldPosition="0"/>
    </format>
    <format dxfId="121">
      <pivotArea dataOnly="0" labelOnly="1" outline="0" fieldPosition="0">
        <references count="1">
          <reference field="4294967294" count="2">
            <x v="0"/>
            <x v="1"/>
          </reference>
        </references>
      </pivotArea>
    </format>
    <format dxfId="122">
      <pivotArea type="all" dataOnly="0" outline="0" fieldPosition="0"/>
    </format>
    <format dxfId="123">
      <pivotArea outline="0" collapsedLevelsAreSubtotals="1" fieldPosition="0"/>
    </format>
    <format dxfId="124">
      <pivotArea field="8" type="button" dataOnly="0" labelOnly="1" outline="0" axis="axisRow" fieldPosition="0"/>
    </format>
    <format dxfId="125">
      <pivotArea dataOnly="0" labelOnly="1" fieldPosition="0">
        <references count="1">
          <reference field="8" count="0"/>
        </references>
      </pivotArea>
    </format>
    <format dxfId="126">
      <pivotArea dataOnly="0" labelOnly="1" grandRow="1" outline="0" fieldPosition="0"/>
    </format>
    <format dxfId="127">
      <pivotArea dataOnly="0" labelOnly="1" outline="0" fieldPosition="0">
        <references count="1">
          <reference field="4294967294" count="2">
            <x v="0"/>
            <x v="1"/>
          </reference>
        </references>
      </pivotArea>
    </format>
  </formats>
  <chartFormats count="1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1"/>
          </reference>
        </references>
      </pivotArea>
    </chartFormat>
    <chartFormat chart="27" format="3">
      <pivotArea type="data" outline="0" fieldPosition="0">
        <references count="2">
          <reference field="4294967294" count="1" selected="0">
            <x v="1"/>
          </reference>
          <reference field="8" count="1" selected="0">
            <x v="1"/>
          </reference>
        </references>
      </pivotArea>
    </chartFormat>
    <chartFormat chart="27" format="4">
      <pivotArea type="data" outline="0" fieldPosition="0">
        <references count="2">
          <reference field="4294967294" count="1" selected="0">
            <x v="1"/>
          </reference>
          <reference field="8" count="1" selected="0">
            <x v="0"/>
          </reference>
        </references>
      </pivotArea>
    </chartFormat>
    <chartFormat chart="27" format="5">
      <pivotArea type="data" outline="0" fieldPosition="0">
        <references count="2">
          <reference field="4294967294" count="1" selected="0">
            <x v="0"/>
          </reference>
          <reference field="8" count="1" selected="0">
            <x v="0"/>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8" count="1" selected="0">
            <x v="0"/>
          </reference>
        </references>
      </pivotArea>
    </chartFormat>
    <chartFormat chart="29" format="14">
      <pivotArea type="data" outline="0" fieldPosition="0">
        <references count="2">
          <reference field="4294967294" count="1" selected="0">
            <x v="0"/>
          </reference>
          <reference field="8" count="1" selected="0">
            <x v="1"/>
          </reference>
        </references>
      </pivotArea>
    </chartFormat>
    <chartFormat chart="29" format="15" series="1">
      <pivotArea type="data" outline="0" fieldPosition="0">
        <references count="1">
          <reference field="4294967294" count="1" selected="0">
            <x v="1"/>
          </reference>
        </references>
      </pivotArea>
    </chartFormat>
    <chartFormat chart="29" format="16">
      <pivotArea type="data" outline="0" fieldPosition="0">
        <references count="2">
          <reference field="4294967294" count="1" selected="0">
            <x v="1"/>
          </reference>
          <reference field="8" count="1" selected="0">
            <x v="0"/>
          </reference>
        </references>
      </pivotArea>
    </chartFormat>
    <chartFormat chart="29"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67FE7D-7595-4E10-9581-B6592BEEE8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8:D41"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7">
    <format dxfId="196">
      <pivotArea type="all" dataOnly="0" outline="0" fieldPosition="0"/>
    </format>
    <format dxfId="197">
      <pivotArea outline="0" collapsedLevelsAreSubtotals="1" fieldPosition="0"/>
    </format>
    <format dxfId="198">
      <pivotArea field="2" type="button" dataOnly="0" labelOnly="1" outline="0"/>
    </format>
    <format dxfId="199">
      <pivotArea dataOnly="0" labelOnly="1" grandRow="1" outline="0" fieldPosition="0"/>
    </format>
    <format dxfId="200">
      <pivotArea dataOnly="0" labelOnly="1" outline="0" fieldPosition="0">
        <references count="1">
          <reference field="4294967294" count="1">
            <x v="0"/>
          </reference>
        </references>
      </pivotArea>
    </format>
    <format dxfId="201">
      <pivotArea type="all" dataOnly="0" outline="0" fieldPosition="0"/>
    </format>
    <format dxfId="202">
      <pivotArea outline="0" collapsedLevelsAreSubtotals="1" fieldPosition="0"/>
    </format>
    <format dxfId="203">
      <pivotArea field="2" type="button" dataOnly="0" labelOnly="1" outline="0"/>
    </format>
    <format dxfId="204">
      <pivotArea dataOnly="0" labelOnly="1" grandRow="1" outline="0" fieldPosition="0"/>
    </format>
    <format dxfId="205">
      <pivotArea dataOnly="0" labelOnly="1" outline="0" fieldPosition="0">
        <references count="1">
          <reference field="4294967294" count="1">
            <x v="0"/>
          </reference>
        </references>
      </pivotArea>
    </format>
    <format dxfId="206">
      <pivotArea outline="0" collapsedLevelsAreSubtotals="1" fieldPosition="0"/>
    </format>
    <format dxfId="207">
      <pivotArea dataOnly="0" labelOnly="1" grandRow="1" outline="0" fieldPosition="0"/>
    </format>
    <format dxfId="208">
      <pivotArea outline="0" collapsedLevelsAreSubtotals="1" fieldPosition="0"/>
    </format>
    <format dxfId="209">
      <pivotArea type="all" dataOnly="0" outline="0" fieldPosition="0"/>
    </format>
    <format dxfId="210">
      <pivotArea outline="0" collapsedLevelsAreSubtotals="1" fieldPosition="0"/>
    </format>
    <format dxfId="211">
      <pivotArea field="1" type="button" dataOnly="0" labelOnly="1" outline="0" axis="axisRow" fieldPosition="0"/>
    </format>
    <format dxfId="212">
      <pivotArea dataOnly="0" labelOnly="1" fieldPosition="0">
        <references count="1">
          <reference field="1" count="0"/>
        </references>
      </pivotArea>
    </format>
    <format dxfId="213">
      <pivotArea dataOnly="0" labelOnly="1" grandRow="1" outline="0" fieldPosition="0"/>
    </format>
    <format dxfId="214">
      <pivotArea dataOnly="0" labelOnly="1" outline="0" fieldPosition="0">
        <references count="1">
          <reference field="4294967294" count="2">
            <x v="0"/>
            <x v="1"/>
          </reference>
        </references>
      </pivotArea>
    </format>
    <format dxfId="215">
      <pivotArea type="all" dataOnly="0" outline="0" fieldPosition="0"/>
    </format>
    <format dxfId="216">
      <pivotArea outline="0" collapsedLevelsAreSubtotals="1" fieldPosition="0"/>
    </format>
    <format dxfId="217">
      <pivotArea field="1" type="button" dataOnly="0" labelOnly="1" outline="0" axis="axisRow" fieldPosition="0"/>
    </format>
    <format dxfId="218">
      <pivotArea dataOnly="0" labelOnly="1" fieldPosition="0">
        <references count="1">
          <reference field="1" count="0"/>
        </references>
      </pivotArea>
    </format>
    <format dxfId="219">
      <pivotArea dataOnly="0" labelOnly="1" grandRow="1" outline="0" fieldPosition="0"/>
    </format>
    <format dxfId="220">
      <pivotArea dataOnly="0" labelOnly="1" outline="0" fieldPosition="0">
        <references count="1">
          <reference field="4294967294" count="2">
            <x v="0"/>
            <x v="1"/>
          </reference>
        </references>
      </pivotArea>
    </format>
    <format dxfId="221">
      <pivotArea type="all" dataOnly="0" outline="0" fieldPosition="0"/>
    </format>
    <format dxfId="222">
      <pivotArea outline="0" collapsedLevelsAreSubtotals="1" fieldPosition="0"/>
    </format>
    <format dxfId="223">
      <pivotArea field="1" type="button" dataOnly="0" labelOnly="1" outline="0" axis="axisRow" fieldPosition="0"/>
    </format>
    <format dxfId="224">
      <pivotArea dataOnly="0" labelOnly="1" fieldPosition="0">
        <references count="1">
          <reference field="1" count="0"/>
        </references>
      </pivotArea>
    </format>
    <format dxfId="225">
      <pivotArea dataOnly="0" labelOnly="1" grandRow="1" outline="0" fieldPosition="0"/>
    </format>
    <format dxfId="226">
      <pivotArea dataOnly="0" labelOnly="1" outline="0" fieldPosition="0">
        <references count="1">
          <reference field="4294967294" count="2">
            <x v="0"/>
            <x v="1"/>
          </reference>
        </references>
      </pivotArea>
    </format>
    <format dxfId="227">
      <pivotArea type="all" dataOnly="0" outline="0" fieldPosition="0"/>
    </format>
    <format dxfId="228">
      <pivotArea outline="0" collapsedLevelsAreSubtotals="1" fieldPosition="0"/>
    </format>
    <format dxfId="229">
      <pivotArea field="1" type="button" dataOnly="0" labelOnly="1" outline="0" axis="axisRow" fieldPosition="0"/>
    </format>
    <format dxfId="230">
      <pivotArea dataOnly="0" labelOnly="1" fieldPosition="0">
        <references count="1">
          <reference field="1" count="0"/>
        </references>
      </pivotArea>
    </format>
    <format dxfId="231">
      <pivotArea dataOnly="0" labelOnly="1" grandRow="1" outline="0" fieldPosition="0"/>
    </format>
    <format dxfId="232">
      <pivotArea dataOnly="0" labelOnly="1" outline="0" fieldPosition="0">
        <references count="1">
          <reference field="4294967294" count="2">
            <x v="0"/>
            <x v="1"/>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1B3F61-5E6A-48B5-91FD-447ABDF78A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0"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34">
    <format dxfId="255">
      <pivotArea collapsedLevelsAreSubtotals="1" fieldPosition="0">
        <references count="2">
          <reference field="4294967294" count="1" selected="0">
            <x v="0"/>
          </reference>
          <reference field="2" count="0"/>
        </references>
      </pivotArea>
    </format>
    <format dxfId="256">
      <pivotArea type="all" dataOnly="0" outline="0" fieldPosition="0"/>
    </format>
    <format dxfId="257">
      <pivotArea outline="0" collapsedLevelsAreSubtotals="1" fieldPosition="0"/>
    </format>
    <format dxfId="258">
      <pivotArea field="2" type="button" dataOnly="0" labelOnly="1" outline="0" axis="axisRow" fieldPosition="0"/>
    </format>
    <format dxfId="259">
      <pivotArea dataOnly="0" labelOnly="1" fieldPosition="0">
        <references count="1">
          <reference field="2" count="0"/>
        </references>
      </pivotArea>
    </format>
    <format dxfId="260">
      <pivotArea dataOnly="0" labelOnly="1" grandRow="1" outline="0" fieldPosition="0"/>
    </format>
    <format dxfId="261">
      <pivotArea dataOnly="0" labelOnly="1" outline="0" fieldPosition="0">
        <references count="1">
          <reference field="4294967294" count="2">
            <x v="0"/>
            <x v="1"/>
          </reference>
        </references>
      </pivotArea>
    </format>
    <format dxfId="262">
      <pivotArea type="all" dataOnly="0" outline="0" fieldPosition="0"/>
    </format>
    <format dxfId="263">
      <pivotArea outline="0" collapsedLevelsAreSubtotals="1" fieldPosition="0"/>
    </format>
    <format dxfId="264">
      <pivotArea field="2" type="button" dataOnly="0" labelOnly="1" outline="0" axis="axisRow" fieldPosition="0"/>
    </format>
    <format dxfId="265">
      <pivotArea dataOnly="0" labelOnly="1" fieldPosition="0">
        <references count="1">
          <reference field="2" count="0"/>
        </references>
      </pivotArea>
    </format>
    <format dxfId="266">
      <pivotArea dataOnly="0" labelOnly="1" grandRow="1" outline="0" fieldPosition="0"/>
    </format>
    <format dxfId="267">
      <pivotArea dataOnly="0" labelOnly="1" outline="0" fieldPosition="0">
        <references count="1">
          <reference field="4294967294" count="2">
            <x v="0"/>
            <x v="1"/>
          </reference>
        </references>
      </pivotArea>
    </format>
    <format dxfId="268">
      <pivotArea outline="0" collapsedLevelsAreSubtotals="1" fieldPosition="0"/>
    </format>
    <format dxfId="269">
      <pivotArea dataOnly="0" labelOnly="1" fieldPosition="0">
        <references count="1">
          <reference field="2" count="0"/>
        </references>
      </pivotArea>
    </format>
    <format dxfId="270">
      <pivotArea dataOnly="0" labelOnly="1" grandRow="1" outline="0" fieldPosition="0"/>
    </format>
    <format dxfId="271">
      <pivotArea type="all" dataOnly="0" outline="0" fieldPosition="0"/>
    </format>
    <format dxfId="272">
      <pivotArea outline="0" collapsedLevelsAreSubtotals="1" fieldPosition="0"/>
    </format>
    <format dxfId="273">
      <pivotArea field="2" type="button" dataOnly="0" labelOnly="1" outline="0" axis="axisRow" fieldPosition="0"/>
    </format>
    <format dxfId="274">
      <pivotArea dataOnly="0" labelOnly="1" fieldPosition="0">
        <references count="1">
          <reference field="2" count="0"/>
        </references>
      </pivotArea>
    </format>
    <format dxfId="275">
      <pivotArea dataOnly="0" labelOnly="1" grandRow="1" outline="0" fieldPosition="0"/>
    </format>
    <format dxfId="276">
      <pivotArea dataOnly="0" labelOnly="1" outline="0" fieldPosition="0">
        <references count="1">
          <reference field="4294967294" count="2">
            <x v="0"/>
            <x v="1"/>
          </reference>
        </references>
      </pivotArea>
    </format>
    <format dxfId="277">
      <pivotArea type="all" dataOnly="0" outline="0" fieldPosition="0"/>
    </format>
    <format dxfId="278">
      <pivotArea outline="0" collapsedLevelsAreSubtotals="1" fieldPosition="0"/>
    </format>
    <format dxfId="279">
      <pivotArea field="2" type="button" dataOnly="0" labelOnly="1" outline="0" axis="axisRow" fieldPosition="0"/>
    </format>
    <format dxfId="280">
      <pivotArea dataOnly="0" labelOnly="1" fieldPosition="0">
        <references count="1">
          <reference field="2" count="0"/>
        </references>
      </pivotArea>
    </format>
    <format dxfId="281">
      <pivotArea dataOnly="0" labelOnly="1" grandRow="1" outline="0" fieldPosition="0"/>
    </format>
    <format dxfId="282">
      <pivotArea dataOnly="0" labelOnly="1" outline="0" fieldPosition="0">
        <references count="1">
          <reference field="4294967294" count="2">
            <x v="0"/>
            <x v="1"/>
          </reference>
        </references>
      </pivotArea>
    </format>
    <format dxfId="283">
      <pivotArea type="all" dataOnly="0" outline="0" fieldPosition="0"/>
    </format>
    <format dxfId="284">
      <pivotArea outline="0" collapsedLevelsAreSubtotals="1" fieldPosition="0"/>
    </format>
    <format dxfId="285">
      <pivotArea field="2" type="button" dataOnly="0" labelOnly="1" outline="0" axis="axisRow" fieldPosition="0"/>
    </format>
    <format dxfId="286">
      <pivotArea dataOnly="0" labelOnly="1" fieldPosition="0">
        <references count="1">
          <reference field="2" count="0"/>
        </references>
      </pivotArea>
    </format>
    <format dxfId="287">
      <pivotArea dataOnly="0" labelOnly="1" grandRow="1" outline="0" fieldPosition="0"/>
    </format>
    <format dxfId="288">
      <pivotArea dataOnly="0" labelOnly="1" outline="0" fieldPosition="0">
        <references count="1">
          <reference field="4294967294" count="2">
            <x v="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D4FAA8-168D-48E4-998F-DD89D7E8225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D3:AF6"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37">
    <format dxfId="54">
      <pivotArea type="all" dataOnly="0" outline="0" fieldPosition="0"/>
    </format>
    <format dxfId="55">
      <pivotArea outline="0" collapsedLevelsAreSubtotals="1" fieldPosition="0"/>
    </format>
    <format dxfId="56">
      <pivotArea field="2" type="button" dataOnly="0" labelOnly="1" outline="0"/>
    </format>
    <format dxfId="57">
      <pivotArea dataOnly="0" labelOnly="1" grandRow="1" outline="0" fieldPosition="0"/>
    </format>
    <format dxfId="58">
      <pivotArea type="all" dataOnly="0" outline="0" fieldPosition="0"/>
    </format>
    <format dxfId="59">
      <pivotArea outline="0" collapsedLevelsAreSubtotals="1" fieldPosition="0"/>
    </format>
    <format dxfId="60">
      <pivotArea field="2" type="button" dataOnly="0" labelOnly="1" outline="0"/>
    </format>
    <format dxfId="61">
      <pivotArea dataOnly="0" labelOnly="1" grandRow="1" outline="0" fieldPosition="0"/>
    </format>
    <format dxfId="62">
      <pivotArea outline="0" collapsedLevelsAreSubtotals="1" fieldPosition="0"/>
    </format>
    <format dxfId="63">
      <pivotArea dataOnly="0" labelOnly="1" grandRow="1" outline="0" fieldPosition="0"/>
    </format>
    <format dxfId="64">
      <pivotArea outline="0" collapsedLevelsAreSubtotals="1" fieldPosition="0"/>
    </format>
    <format dxfId="65">
      <pivotArea outline="0" fieldPosition="0">
        <references count="1">
          <reference field="4294967294" count="1">
            <x v="1"/>
          </reference>
        </references>
      </pivotArea>
    </format>
    <format dxfId="66">
      <pivotArea collapsedLevelsAreSubtotals="1" fieldPosition="0">
        <references count="2">
          <reference field="4294967294" count="1" selected="0">
            <x v="1"/>
          </reference>
          <reference field="8" count="0"/>
        </references>
      </pivotArea>
    </format>
    <format dxfId="67">
      <pivotArea type="all" dataOnly="0" outline="0" fieldPosition="0"/>
    </format>
    <format dxfId="68">
      <pivotArea outline="0" collapsedLevelsAreSubtotals="1" fieldPosition="0"/>
    </format>
    <format dxfId="69">
      <pivotArea field="8" type="button" dataOnly="0" labelOnly="1" outline="0" axis="axisRow" fieldPosition="0"/>
    </format>
    <format dxfId="70">
      <pivotArea dataOnly="0" labelOnly="1" fieldPosition="0">
        <references count="1">
          <reference field="8" count="0"/>
        </references>
      </pivotArea>
    </format>
    <format dxfId="71">
      <pivotArea dataOnly="0" labelOnly="1" grandRow="1" outline="0" fieldPosition="0"/>
    </format>
    <format dxfId="72">
      <pivotArea dataOnly="0" labelOnly="1" outline="0" fieldPosition="0">
        <references count="1">
          <reference field="4294967294" count="2">
            <x v="0"/>
            <x v="1"/>
          </reference>
        </references>
      </pivotArea>
    </format>
    <format dxfId="73">
      <pivotArea type="all" dataOnly="0" outline="0" fieldPosition="0"/>
    </format>
    <format dxfId="74">
      <pivotArea outline="0" collapsedLevelsAreSubtotals="1" fieldPosition="0"/>
    </format>
    <format dxfId="75">
      <pivotArea field="8" type="button" dataOnly="0" labelOnly="1" outline="0" axis="axisRow" fieldPosition="0"/>
    </format>
    <format dxfId="76">
      <pivotArea dataOnly="0" labelOnly="1" fieldPosition="0">
        <references count="1">
          <reference field="8" count="0"/>
        </references>
      </pivotArea>
    </format>
    <format dxfId="77">
      <pivotArea dataOnly="0" labelOnly="1" grandRow="1" outline="0" fieldPosition="0"/>
    </format>
    <format dxfId="78">
      <pivotArea dataOnly="0" labelOnly="1" outline="0" fieldPosition="0">
        <references count="1">
          <reference field="4294967294" count="2">
            <x v="0"/>
            <x v="1"/>
          </reference>
        </references>
      </pivotArea>
    </format>
    <format dxfId="79">
      <pivotArea type="all" dataOnly="0" outline="0" fieldPosition="0"/>
    </format>
    <format dxfId="80">
      <pivotArea outline="0" collapsedLevelsAreSubtotals="1" fieldPosition="0"/>
    </format>
    <format dxfId="81">
      <pivotArea field="8" type="button" dataOnly="0" labelOnly="1" outline="0" axis="axisRow" fieldPosition="0"/>
    </format>
    <format dxfId="82">
      <pivotArea dataOnly="0" labelOnly="1" fieldPosition="0">
        <references count="1">
          <reference field="8" count="0"/>
        </references>
      </pivotArea>
    </format>
    <format dxfId="83">
      <pivotArea dataOnly="0" labelOnly="1" grandRow="1" outline="0" fieldPosition="0"/>
    </format>
    <format dxfId="84">
      <pivotArea dataOnly="0" labelOnly="1" outline="0" fieldPosition="0">
        <references count="1">
          <reference field="4294967294" count="2">
            <x v="0"/>
            <x v="1"/>
          </reference>
        </references>
      </pivotArea>
    </format>
    <format dxfId="85">
      <pivotArea type="all" dataOnly="0" outline="0" fieldPosition="0"/>
    </format>
    <format dxfId="86">
      <pivotArea outline="0" collapsedLevelsAreSubtotals="1" fieldPosition="0"/>
    </format>
    <format dxfId="87">
      <pivotArea field="8" type="button" dataOnly="0" labelOnly="1" outline="0" axis="axisRow" fieldPosition="0"/>
    </format>
    <format dxfId="88">
      <pivotArea dataOnly="0" labelOnly="1" fieldPosition="0">
        <references count="1">
          <reference field="8" count="0"/>
        </references>
      </pivotArea>
    </format>
    <format dxfId="89">
      <pivotArea dataOnly="0" labelOnly="1" grandRow="1" outline="0" fieldPosition="0"/>
    </format>
    <format dxfId="90">
      <pivotArea dataOnly="0" labelOnly="1" outline="0" fieldPosition="0">
        <references count="1">
          <reference field="4294967294" count="2">
            <x v="0"/>
            <x v="1"/>
          </reference>
        </references>
      </pivotArea>
    </format>
  </formats>
  <chartFormats count="1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1"/>
          </reference>
        </references>
      </pivotArea>
    </chartFormat>
    <chartFormat chart="27" format="3">
      <pivotArea type="data" outline="0" fieldPosition="0">
        <references count="2">
          <reference field="4294967294" count="1" selected="0">
            <x v="1"/>
          </reference>
          <reference field="8" count="1" selected="0">
            <x v="1"/>
          </reference>
        </references>
      </pivotArea>
    </chartFormat>
    <chartFormat chart="27" format="4">
      <pivotArea type="data" outline="0" fieldPosition="0">
        <references count="2">
          <reference field="4294967294" count="1" selected="0">
            <x v="1"/>
          </reference>
          <reference field="8" count="1" selected="0">
            <x v="0"/>
          </reference>
        </references>
      </pivotArea>
    </chartFormat>
    <chartFormat chart="27" format="5">
      <pivotArea type="data" outline="0" fieldPosition="0">
        <references count="2">
          <reference field="4294967294" count="1" selected="0">
            <x v="0"/>
          </reference>
          <reference field="8" count="1" selected="0">
            <x v="0"/>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8" count="1" selected="0">
            <x v="0"/>
          </reference>
        </references>
      </pivotArea>
    </chartFormat>
    <chartFormat chart="29" format="14">
      <pivotArea type="data" outline="0" fieldPosition="0">
        <references count="2">
          <reference field="4294967294" count="1" selected="0">
            <x v="0"/>
          </reference>
          <reference field="8" count="1" selected="0">
            <x v="1"/>
          </reference>
        </references>
      </pivotArea>
    </chartFormat>
    <chartFormat chart="29" format="15" series="1">
      <pivotArea type="data" outline="0" fieldPosition="0">
        <references count="1">
          <reference field="4294967294" count="1" selected="0">
            <x v="1"/>
          </reference>
        </references>
      </pivotArea>
    </chartFormat>
    <chartFormat chart="29" format="16">
      <pivotArea type="data" outline="0" fieldPosition="0">
        <references count="2">
          <reference field="4294967294" count="1" selected="0">
            <x v="1"/>
          </reference>
          <reference field="8" count="1" selected="0">
            <x v="0"/>
          </reference>
        </references>
      </pivotArea>
    </chartFormat>
    <chartFormat chart="29"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2324A5-B895-4CD4-B6AA-E05B3E74A1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E60"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33">
    <format dxfId="163">
      <pivotArea collapsedLevelsAreSubtotals="1" fieldPosition="0">
        <references count="2">
          <reference field="4294967294" count="1" selected="0">
            <x v="0"/>
          </reference>
          <reference field="2" count="0"/>
        </references>
      </pivotArea>
    </format>
    <format dxfId="164">
      <pivotArea type="all" dataOnly="0" outline="0" fieldPosition="0"/>
    </format>
    <format dxfId="165">
      <pivotArea outline="0" collapsedLevelsAreSubtotals="1" fieldPosition="0"/>
    </format>
    <format dxfId="166">
      <pivotArea field="2" type="button" dataOnly="0" labelOnly="1" outline="0" axis="axisRow" fieldPosition="0"/>
    </format>
    <format dxfId="167">
      <pivotArea dataOnly="0" labelOnly="1" fieldPosition="0">
        <references count="1">
          <reference field="2" count="0"/>
        </references>
      </pivotArea>
    </format>
    <format dxfId="168">
      <pivotArea dataOnly="0" labelOnly="1" grandRow="1" outline="0" fieldPosition="0"/>
    </format>
    <format dxfId="169">
      <pivotArea dataOnly="0" labelOnly="1" outline="0" fieldPosition="0">
        <references count="1">
          <reference field="4294967294" count="1">
            <x v="0"/>
          </reference>
        </references>
      </pivotArea>
    </format>
    <format dxfId="170">
      <pivotArea type="all" dataOnly="0" outline="0" fieldPosition="0"/>
    </format>
    <format dxfId="171">
      <pivotArea outline="0" collapsedLevelsAreSubtotals="1" fieldPosition="0"/>
    </format>
    <format dxfId="172">
      <pivotArea field="2" type="button" dataOnly="0" labelOnly="1" outline="0" axis="axisRow" fieldPosition="0"/>
    </format>
    <format dxfId="173">
      <pivotArea dataOnly="0" labelOnly="1" fieldPosition="0">
        <references count="1">
          <reference field="2" count="0"/>
        </references>
      </pivotArea>
    </format>
    <format dxfId="174">
      <pivotArea dataOnly="0" labelOnly="1" grandRow="1" outline="0" fieldPosition="0"/>
    </format>
    <format dxfId="175">
      <pivotArea dataOnly="0" labelOnly="1" outline="0" fieldPosition="0">
        <references count="1">
          <reference field="4294967294" count="1">
            <x v="0"/>
          </reference>
        </references>
      </pivotArea>
    </format>
    <format dxfId="176">
      <pivotArea outline="0" collapsedLevelsAreSubtotals="1" fieldPosition="0"/>
    </format>
    <format dxfId="177">
      <pivotArea outline="0" fieldPosition="0">
        <references count="1">
          <reference field="4294967294" count="1">
            <x v="2"/>
          </reference>
        </references>
      </pivotArea>
    </format>
    <format dxfId="178">
      <pivotArea type="all" dataOnly="0" outline="0" fieldPosition="0"/>
    </format>
    <format dxfId="179">
      <pivotArea outline="0" collapsedLevelsAreSubtotals="1" fieldPosition="0"/>
    </format>
    <format dxfId="180">
      <pivotArea field="2" type="button" dataOnly="0" labelOnly="1" outline="0" axis="axisRow" fieldPosition="0"/>
    </format>
    <format dxfId="181">
      <pivotArea dataOnly="0" labelOnly="1" fieldPosition="0">
        <references count="1">
          <reference field="2" count="0"/>
        </references>
      </pivotArea>
    </format>
    <format dxfId="182">
      <pivotArea dataOnly="0" labelOnly="1" grandRow="1" outline="0" fieldPosition="0"/>
    </format>
    <format dxfId="183">
      <pivotArea dataOnly="0" labelOnly="1" outline="0" fieldPosition="0">
        <references count="1">
          <reference field="4294967294" count="3">
            <x v="0"/>
            <x v="1"/>
            <x v="2"/>
          </reference>
        </references>
      </pivotArea>
    </format>
    <format dxfId="184">
      <pivotArea type="all" dataOnly="0" outline="0" fieldPosition="0"/>
    </format>
    <format dxfId="185">
      <pivotArea outline="0" collapsedLevelsAreSubtotals="1" fieldPosition="0"/>
    </format>
    <format dxfId="186">
      <pivotArea field="2" type="button" dataOnly="0" labelOnly="1" outline="0" axis="axisRow" fieldPosition="0"/>
    </format>
    <format dxfId="187">
      <pivotArea dataOnly="0" labelOnly="1" fieldPosition="0">
        <references count="1">
          <reference field="2" count="0"/>
        </references>
      </pivotArea>
    </format>
    <format dxfId="188">
      <pivotArea dataOnly="0" labelOnly="1" grandRow="1" outline="0" fieldPosition="0"/>
    </format>
    <format dxfId="189">
      <pivotArea dataOnly="0" labelOnly="1" outline="0" fieldPosition="0">
        <references count="1">
          <reference field="4294967294" count="3">
            <x v="0"/>
            <x v="1"/>
            <x v="2"/>
          </reference>
        </references>
      </pivotArea>
    </format>
    <format dxfId="190">
      <pivotArea type="all" dataOnly="0" outline="0" fieldPosition="0"/>
    </format>
    <format dxfId="191">
      <pivotArea outline="0" collapsedLevelsAreSubtotals="1" fieldPosition="0"/>
    </format>
    <format dxfId="192">
      <pivotArea field="2" type="button" dataOnly="0" labelOnly="1" outline="0" axis="axisRow" fieldPosition="0"/>
    </format>
    <format dxfId="193">
      <pivotArea dataOnly="0" labelOnly="1" fieldPosition="0">
        <references count="1">
          <reference field="2" count="0"/>
        </references>
      </pivotArea>
    </format>
    <format dxfId="194">
      <pivotArea dataOnly="0" labelOnly="1" grandRow="1" outline="0" fieldPosition="0"/>
    </format>
    <format dxfId="195">
      <pivotArea dataOnly="0" labelOnly="1" outline="0" fieldPosition="0">
        <references count="1">
          <reference field="4294967294" count="3">
            <x v="0"/>
            <x v="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8852881-07B4-43B7-99DD-F934D9E440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L2:AN24"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53">
    <format dxfId="1">
      <pivotArea type="all" dataOnly="0" outline="0" fieldPosition="0"/>
    </format>
    <format dxfId="2">
      <pivotArea outline="0" collapsedLevelsAreSubtotals="1" fieldPosition="0"/>
    </format>
    <format dxfId="3">
      <pivotArea field="2" type="button" dataOnly="0" labelOnly="1" outline="0" axis="axisRow" fieldPosition="0"/>
    </format>
    <format dxfId="4">
      <pivotArea dataOnly="0" labelOnly="1" grandRow="1" outline="0" fieldPosition="0"/>
    </format>
    <format dxfId="5">
      <pivotArea type="all" dataOnly="0" outline="0" fieldPosition="0"/>
    </format>
    <format dxfId="6">
      <pivotArea outline="0" collapsedLevelsAreSubtotals="1" fieldPosition="0"/>
    </format>
    <format dxfId="7">
      <pivotArea field="2" type="button" dataOnly="0" labelOnly="1" outline="0" axis="axisRow" fieldPosition="0"/>
    </format>
    <format dxfId="8">
      <pivotArea dataOnly="0" labelOnly="1" grandRow="1" outline="0" fieldPosition="0"/>
    </format>
    <format dxfId="9">
      <pivotArea outline="0" collapsedLevelsAreSubtotals="1" fieldPosition="0"/>
    </format>
    <format dxfId="10">
      <pivotArea dataOnly="0" labelOnly="1" grandRow="1" outline="0" fieldPosition="0"/>
    </format>
    <format dxfId="11">
      <pivotArea outline="0" collapsedLevelsAreSubtotals="1" fieldPosition="0"/>
    </format>
    <format dxfId="12">
      <pivotArea outline="0" fieldPosition="0">
        <references count="1">
          <reference field="4294967294" count="1">
            <x v="1"/>
          </reference>
        </references>
      </pivotArea>
    </format>
    <format dxfId="13">
      <pivotArea type="all" dataOnly="0" outline="0" fieldPosition="0"/>
    </format>
    <format dxfId="14">
      <pivotArea outline="0" collapsedLevelsAreSubtotals="1" fieldPosition="0"/>
    </format>
    <format dxfId="15">
      <pivotArea field="8" type="button" dataOnly="0" labelOnly="1" outline="0"/>
    </format>
    <format dxfId="16">
      <pivotArea dataOnly="0" labelOnly="1" grandRow="1" outline="0" fieldPosition="0"/>
    </format>
    <format dxfId="17">
      <pivotArea dataOnly="0" labelOnly="1" outline="0" fieldPosition="0">
        <references count="1">
          <reference field="4294967294" count="2">
            <x v="0"/>
            <x v="1"/>
          </reference>
        </references>
      </pivotArea>
    </format>
    <format dxfId="18">
      <pivotArea type="all" dataOnly="0" outline="0" fieldPosition="0"/>
    </format>
    <format dxfId="19">
      <pivotArea outline="0" collapsedLevelsAreSubtotals="1" fieldPosition="0"/>
    </format>
    <format dxfId="20">
      <pivotArea field="2" type="button" dataOnly="0" labelOnly="1" outline="0" axis="axisRow" fieldPosition="0"/>
    </format>
    <format dxfId="21">
      <pivotArea dataOnly="0" labelOnly="1" fieldPosition="0">
        <references count="1">
          <reference field="2" count="0"/>
        </references>
      </pivotArea>
    </format>
    <format dxfId="22">
      <pivotArea dataOnly="0" labelOnly="1" grandRow="1" outline="0" fieldPosition="0"/>
    </format>
    <format dxfId="23">
      <pivotArea dataOnly="0" labelOnly="1" fieldPosition="0">
        <references count="2">
          <reference field="2" count="1" selected="0">
            <x v="0"/>
          </reference>
          <reference field="3" count="2">
            <x v="7"/>
            <x v="11"/>
          </reference>
        </references>
      </pivotArea>
    </format>
    <format dxfId="24">
      <pivotArea dataOnly="0" labelOnly="1" fieldPosition="0">
        <references count="2">
          <reference field="2" count="1" selected="0">
            <x v="1"/>
          </reference>
          <reference field="3" count="2">
            <x v="9"/>
            <x v="10"/>
          </reference>
        </references>
      </pivotArea>
    </format>
    <format dxfId="25">
      <pivotArea dataOnly="0" labelOnly="1" fieldPosition="0">
        <references count="2">
          <reference field="2" count="1" selected="0">
            <x v="2"/>
          </reference>
          <reference field="3" count="3">
            <x v="2"/>
            <x v="6"/>
            <x v="8"/>
          </reference>
        </references>
      </pivotArea>
    </format>
    <format dxfId="26">
      <pivotArea dataOnly="0" labelOnly="1" fieldPosition="0">
        <references count="2">
          <reference field="2" count="1" selected="0">
            <x v="3"/>
          </reference>
          <reference field="3" count="2">
            <x v="4"/>
            <x v="12"/>
          </reference>
        </references>
      </pivotArea>
    </format>
    <format dxfId="27">
      <pivotArea dataOnly="0" labelOnly="1" fieldPosition="0">
        <references count="2">
          <reference field="2" count="1" selected="0">
            <x v="4"/>
          </reference>
          <reference field="3" count="1">
            <x v="0"/>
          </reference>
        </references>
      </pivotArea>
    </format>
    <format dxfId="28">
      <pivotArea dataOnly="0" labelOnly="1" fieldPosition="0">
        <references count="2">
          <reference field="2" count="1" selected="0">
            <x v="5"/>
          </reference>
          <reference field="3" count="5">
            <x v="1"/>
            <x v="3"/>
            <x v="5"/>
            <x v="13"/>
            <x v="14"/>
          </reference>
        </references>
      </pivotArea>
    </format>
    <format dxfId="29">
      <pivotArea dataOnly="0" labelOnly="1" outline="0" fieldPosition="0">
        <references count="1">
          <reference field="4294967294" count="2">
            <x v="0"/>
            <x v="1"/>
          </reference>
        </references>
      </pivotArea>
    </format>
    <format dxfId="30">
      <pivotArea type="all" dataOnly="0" outline="0" fieldPosition="0"/>
    </format>
    <format dxfId="31">
      <pivotArea outline="0" collapsedLevelsAreSubtotals="1" fieldPosition="0"/>
    </format>
    <format dxfId="32">
      <pivotArea field="2" type="button" dataOnly="0" labelOnly="1" outline="0" axis="axisRow" fieldPosition="0"/>
    </format>
    <format dxfId="33">
      <pivotArea dataOnly="0" labelOnly="1" fieldPosition="0">
        <references count="1">
          <reference field="2" count="0"/>
        </references>
      </pivotArea>
    </format>
    <format dxfId="34">
      <pivotArea dataOnly="0" labelOnly="1" grandRow="1" outline="0" fieldPosition="0"/>
    </format>
    <format dxfId="35">
      <pivotArea dataOnly="0" labelOnly="1" fieldPosition="0">
        <references count="2">
          <reference field="2" count="1" selected="0">
            <x v="0"/>
          </reference>
          <reference field="3" count="2">
            <x v="7"/>
            <x v="11"/>
          </reference>
        </references>
      </pivotArea>
    </format>
    <format dxfId="36">
      <pivotArea dataOnly="0" labelOnly="1" fieldPosition="0">
        <references count="2">
          <reference field="2" count="1" selected="0">
            <x v="1"/>
          </reference>
          <reference field="3" count="2">
            <x v="9"/>
            <x v="10"/>
          </reference>
        </references>
      </pivotArea>
    </format>
    <format dxfId="37">
      <pivotArea dataOnly="0" labelOnly="1" fieldPosition="0">
        <references count="2">
          <reference field="2" count="1" selected="0">
            <x v="2"/>
          </reference>
          <reference field="3" count="3">
            <x v="2"/>
            <x v="6"/>
            <x v="8"/>
          </reference>
        </references>
      </pivotArea>
    </format>
    <format dxfId="38">
      <pivotArea dataOnly="0" labelOnly="1" fieldPosition="0">
        <references count="2">
          <reference field="2" count="1" selected="0">
            <x v="3"/>
          </reference>
          <reference field="3" count="2">
            <x v="4"/>
            <x v="12"/>
          </reference>
        </references>
      </pivotArea>
    </format>
    <format dxfId="39">
      <pivotArea dataOnly="0" labelOnly="1" fieldPosition="0">
        <references count="2">
          <reference field="2" count="1" selected="0">
            <x v="4"/>
          </reference>
          <reference field="3" count="1">
            <x v="0"/>
          </reference>
        </references>
      </pivotArea>
    </format>
    <format dxfId="40">
      <pivotArea dataOnly="0" labelOnly="1" fieldPosition="0">
        <references count="2">
          <reference field="2" count="1" selected="0">
            <x v="5"/>
          </reference>
          <reference field="3" count="5">
            <x v="1"/>
            <x v="3"/>
            <x v="5"/>
            <x v="13"/>
            <x v="14"/>
          </reference>
        </references>
      </pivotArea>
    </format>
    <format dxfId="41">
      <pivotArea dataOnly="0" labelOnly="1" outline="0" fieldPosition="0">
        <references count="1">
          <reference field="4294967294" count="2">
            <x v="0"/>
            <x v="1"/>
          </reference>
        </references>
      </pivotArea>
    </format>
    <format dxfId="42">
      <pivotArea type="all" dataOnly="0" outline="0" fieldPosition="0"/>
    </format>
    <format dxfId="43">
      <pivotArea outline="0" collapsedLevelsAreSubtotals="1" fieldPosition="0"/>
    </format>
    <format dxfId="44">
      <pivotArea field="2" type="button" dataOnly="0" labelOnly="1" outline="0" axis="axisRow" fieldPosition="0"/>
    </format>
    <format dxfId="45">
      <pivotArea dataOnly="0" labelOnly="1" fieldPosition="0">
        <references count="1">
          <reference field="2" count="0"/>
        </references>
      </pivotArea>
    </format>
    <format dxfId="46">
      <pivotArea dataOnly="0" labelOnly="1" grandRow="1" outline="0" fieldPosition="0"/>
    </format>
    <format dxfId="47">
      <pivotArea dataOnly="0" labelOnly="1" fieldPosition="0">
        <references count="2">
          <reference field="2" count="1" selected="0">
            <x v="0"/>
          </reference>
          <reference field="3" count="2">
            <x v="7"/>
            <x v="11"/>
          </reference>
        </references>
      </pivotArea>
    </format>
    <format dxfId="48">
      <pivotArea dataOnly="0" labelOnly="1" fieldPosition="0">
        <references count="2">
          <reference field="2" count="1" selected="0">
            <x v="1"/>
          </reference>
          <reference field="3" count="2">
            <x v="9"/>
            <x v="10"/>
          </reference>
        </references>
      </pivotArea>
    </format>
    <format dxfId="49">
      <pivotArea dataOnly="0" labelOnly="1" fieldPosition="0">
        <references count="2">
          <reference field="2" count="1" selected="0">
            <x v="2"/>
          </reference>
          <reference field="3" count="3">
            <x v="2"/>
            <x v="6"/>
            <x v="8"/>
          </reference>
        </references>
      </pivotArea>
    </format>
    <format dxfId="50">
      <pivotArea dataOnly="0" labelOnly="1" fieldPosition="0">
        <references count="2">
          <reference field="2" count="1" selected="0">
            <x v="3"/>
          </reference>
          <reference field="3" count="2">
            <x v="4"/>
            <x v="12"/>
          </reference>
        </references>
      </pivotArea>
    </format>
    <format dxfId="51">
      <pivotArea dataOnly="0" labelOnly="1" fieldPosition="0">
        <references count="2">
          <reference field="2" count="1" selected="0">
            <x v="4"/>
          </reference>
          <reference field="3" count="1">
            <x v="0"/>
          </reference>
        </references>
      </pivotArea>
    </format>
    <format dxfId="52">
      <pivotArea dataOnly="0" labelOnly="1" fieldPosition="0">
        <references count="2">
          <reference field="2" count="1" selected="0">
            <x v="5"/>
          </reference>
          <reference field="3" count="5">
            <x v="1"/>
            <x v="3"/>
            <x v="5"/>
            <x v="13"/>
            <x v="14"/>
          </reference>
        </references>
      </pivotArea>
    </format>
    <format dxfId="53">
      <pivotArea dataOnly="0" labelOnly="1" outline="0" fieldPosition="0">
        <references count="1">
          <reference field="4294967294" count="2">
            <x v="0"/>
            <x v="1"/>
          </reference>
        </references>
      </pivotArea>
    </format>
  </formats>
  <chartFormats count="4">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B7B1CED-43C0-486E-B1DB-0615B819ED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25" firstHeaderRow="0" firstDataRow="1" firstDataCol="0"/>
  <pivotFields count="9">
    <pivotField showAll="0">
      <items count="6">
        <item h="1" x="0"/>
        <item h="1" x="1"/>
        <item h="1" x="2"/>
        <item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22">
    <format dxfId="233">
      <pivotArea type="all" dataOnly="0" outline="0" fieldPosition="0"/>
    </format>
    <format dxfId="234">
      <pivotArea outline="0" collapsedLevelsAreSubtotals="1" fieldPosition="0"/>
    </format>
    <format dxfId="235">
      <pivotArea field="2" type="button" dataOnly="0" labelOnly="1" outline="0"/>
    </format>
    <format dxfId="236">
      <pivotArea dataOnly="0" labelOnly="1" grandRow="1" outline="0" fieldPosition="0"/>
    </format>
    <format dxfId="237">
      <pivotArea dataOnly="0" labelOnly="1" outline="0" fieldPosition="0">
        <references count="1">
          <reference field="4294967294" count="1">
            <x v="0"/>
          </reference>
        </references>
      </pivotArea>
    </format>
    <format dxfId="238">
      <pivotArea type="all" dataOnly="0" outline="0" fieldPosition="0"/>
    </format>
    <format dxfId="239">
      <pivotArea outline="0" collapsedLevelsAreSubtotals="1" fieldPosition="0"/>
    </format>
    <format dxfId="240">
      <pivotArea field="2" type="button" dataOnly="0" labelOnly="1" outline="0"/>
    </format>
    <format dxfId="241">
      <pivotArea dataOnly="0" labelOnly="1" grandRow="1" outline="0" fieldPosition="0"/>
    </format>
    <format dxfId="242">
      <pivotArea dataOnly="0" labelOnly="1" outline="0" fieldPosition="0">
        <references count="1">
          <reference field="4294967294" count="1">
            <x v="0"/>
          </reference>
        </references>
      </pivotArea>
    </format>
    <format dxfId="243">
      <pivotArea outline="0" collapsedLevelsAreSubtotals="1" fieldPosition="0"/>
    </format>
    <format dxfId="244">
      <pivotArea dataOnly="0" labelOnly="1" grandRow="1" outline="0" fieldPosition="0"/>
    </format>
    <format dxfId="245">
      <pivotArea outline="0" collapsedLevelsAreSubtotals="1" fieldPosition="0"/>
    </format>
    <format dxfId="246">
      <pivotArea type="all" dataOnly="0" outline="0" fieldPosition="0"/>
    </format>
    <format dxfId="247">
      <pivotArea outline="0" collapsedLevelsAreSubtotals="1" fieldPosition="0"/>
    </format>
    <format dxfId="248">
      <pivotArea dataOnly="0" labelOnly="1" outline="0" fieldPosition="0">
        <references count="1">
          <reference field="4294967294" count="2">
            <x v="0"/>
            <x v="1"/>
          </reference>
        </references>
      </pivotArea>
    </format>
    <format dxfId="249">
      <pivotArea type="all" dataOnly="0" outline="0" fieldPosition="0"/>
    </format>
    <format dxfId="250">
      <pivotArea outline="0" collapsedLevelsAreSubtotals="1" fieldPosition="0"/>
    </format>
    <format dxfId="251">
      <pivotArea dataOnly="0" labelOnly="1" outline="0" fieldPosition="0">
        <references count="1">
          <reference field="4294967294" count="2">
            <x v="0"/>
            <x v="1"/>
          </reference>
        </references>
      </pivotArea>
    </format>
    <format dxfId="252">
      <pivotArea type="all" dataOnly="0" outline="0" fieldPosition="0"/>
    </format>
    <format dxfId="253">
      <pivotArea outline="0" collapsedLevelsAreSubtotals="1" fieldPosition="0"/>
    </format>
    <format dxfId="254">
      <pivotArea dataOnly="0" labelOnly="1" outline="0" fieldPosition="0">
        <references count="1">
          <reference field="4294967294" count="2">
            <x v="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423752-1CB1-4872-9271-3762AC9B18D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1:D78"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65" showAll="0"/>
    <pivotField numFmtId="165"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0" baseItem="0"/>
    <dataField name="Sum of Amount2" fld="2" showDataAs="percentOfCol" baseField="0" baseItem="0" numFmtId="10"/>
  </dataFields>
  <formats count="6">
    <format dxfId="295">
      <pivotArea collapsedLevelsAreSubtotals="1" fieldPosition="0">
        <references count="2">
          <reference field="4294967294" count="1" selected="0">
            <x v="0"/>
          </reference>
          <reference field="1" count="0"/>
        </references>
      </pivotArea>
    </format>
    <format dxfId="294">
      <pivotArea outline="0" fieldPosition="0">
        <references count="1">
          <reference field="4294967294" count="1">
            <x v="1"/>
          </reference>
        </references>
      </pivotArea>
    </format>
    <format dxfId="293">
      <pivotArea collapsedLevelsAreSubtotals="1" fieldPosition="0">
        <references count="1">
          <reference field="1" count="0"/>
        </references>
      </pivotArea>
    </format>
    <format dxfId="292">
      <pivotArea dataOnly="0" labelOnly="1" fieldPosition="0">
        <references count="1">
          <reference field="1" count="0"/>
        </references>
      </pivotArea>
    </format>
    <format dxfId="291">
      <pivotArea collapsedLevelsAreSubtotals="1" fieldPosition="0">
        <references count="1">
          <reference field="1" count="0"/>
        </references>
      </pivotArea>
    </format>
    <format dxfId="290">
      <pivotArea dataOnly="0" labelOnly="1"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69EE7-77F1-4CCA-8129-12146EE1D925}" name="PivotTable2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98:AK102" firstHeaderRow="1" firstDataRow="1" firstDataCol="1"/>
  <pivotFields count="11">
    <pivotField showAll="0"/>
    <pivotField showAll="0">
      <items count="6">
        <item h="1" x="0"/>
        <item h="1" x="1"/>
        <item x="2"/>
        <item h="1" x="3"/>
        <item x="4"/>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EA37D-62B7-45EF-999F-96A4E2850875}" name="PivotTable1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8:F99" firstHeaderRow="0" firstDataRow="1" firstDataCol="0"/>
  <pivotFields count="11">
    <pivotField showAll="0"/>
    <pivotField showAll="0">
      <items count="6">
        <item h="1" x="0"/>
        <item h="1" x="1"/>
        <item x="2"/>
        <item h="1" x="3"/>
        <item x="4"/>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DB291-AF2A-4EC4-B8AF-413E776D972B}" name="PivotTable1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8:C99" firstHeaderRow="0" firstDataRow="1" firstDataCol="0"/>
  <pivotFields count="11">
    <pivotField showAll="0"/>
    <pivotField showAll="0">
      <items count="6">
        <item h="1" x="0"/>
        <item h="1" x="1"/>
        <item x="2"/>
        <item h="1" x="3"/>
        <item x="4"/>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C50334-A28C-4EE4-82F0-DC0627DB82FA}" name="PivotTable1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111:AA114" firstHeaderRow="1" firstDataRow="1" firstDataCol="1"/>
  <pivotFields count="11">
    <pivotField showAll="0"/>
    <pivotField showAll="0">
      <items count="6">
        <item h="1" x="0"/>
        <item h="1" x="1"/>
        <item x="2"/>
        <item h="1" x="3"/>
        <item x="4"/>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4">
        <item x="2"/>
        <item x="1"/>
        <item x="0"/>
        <item t="default"/>
      </items>
    </pivotField>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8255DC-503C-48FE-AD4D-3FCA7B02FA85}"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105:AA108" firstHeaderRow="1" firstDataRow="1" firstDataCol="1"/>
  <pivotFields count="11">
    <pivotField showAll="0"/>
    <pivotField showAll="0">
      <items count="6">
        <item h="1" x="0"/>
        <item h="1" x="1"/>
        <item x="2"/>
        <item h="1" x="3"/>
        <item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showAll="0"/>
    <pivotField showAll="0"/>
  </pivotFields>
  <rowFields count="1">
    <field x="4"/>
  </rowFields>
  <rowItems count="3">
    <i>
      <x v="1"/>
    </i>
    <i>
      <x/>
    </i>
    <i t="grand">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F3B8E9-A505-42CD-80EF-20F0B81FD71D}"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98:AA101" firstHeaderRow="1" firstDataRow="1" firstDataCol="1"/>
  <pivotFields count="11">
    <pivotField showAll="0"/>
    <pivotField showAll="0">
      <items count="6">
        <item h="1" x="0"/>
        <item h="1" x="1"/>
        <item x="2"/>
        <item h="1" x="3"/>
        <item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showAll="0"/>
    <pivotField showAll="0"/>
  </pivotFields>
  <rowFields count="1">
    <field x="3"/>
  </rowFields>
  <rowItems count="3">
    <i>
      <x/>
    </i>
    <i>
      <x v="1"/>
    </i>
    <i t="grand">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33FDC3-3AF8-4091-AB14-00B14DACB9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H14:I27"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35">
    <format dxfId="128">
      <pivotArea type="all" dataOnly="0" outline="0" fieldPosition="0"/>
    </format>
    <format dxfId="129">
      <pivotArea outline="0" collapsedLevelsAreSubtotals="1" fieldPosition="0"/>
    </format>
    <format dxfId="130">
      <pivotArea field="2" type="button" dataOnly="0" labelOnly="1" outline="0"/>
    </format>
    <format dxfId="131">
      <pivotArea dataOnly="0" labelOnly="1" grandRow="1" outline="0" fieldPosition="0"/>
    </format>
    <format dxfId="132">
      <pivotArea type="all" dataOnly="0" outline="0" fieldPosition="0"/>
    </format>
    <format dxfId="133">
      <pivotArea outline="0" collapsedLevelsAreSubtotals="1" fieldPosition="0"/>
    </format>
    <format dxfId="134">
      <pivotArea field="2" type="button" dataOnly="0" labelOnly="1" outline="0"/>
    </format>
    <format dxfId="135">
      <pivotArea dataOnly="0" labelOnly="1" grandRow="1" outline="0" fieldPosition="0"/>
    </format>
    <format dxfId="136">
      <pivotArea outline="0" collapsedLevelsAreSubtotals="1" fieldPosition="0"/>
    </format>
    <format dxfId="137">
      <pivotArea dataOnly="0" labelOnly="1" grandRow="1" outline="0" fieldPosition="0"/>
    </format>
    <format dxfId="138">
      <pivotArea outline="0" collapsedLevelsAreSubtotals="1" fieldPosition="0"/>
    </format>
    <format dxfId="139">
      <pivotArea type="all" dataOnly="0" outline="0" fieldPosition="0"/>
    </format>
    <format dxfId="140">
      <pivotArea outline="0" collapsedLevelsAreSubtotals="1" fieldPosition="0"/>
    </format>
    <format dxfId="141">
      <pivotArea field="1" type="button" dataOnly="0" labelOnly="1" outline="0" axis="axisRow" fieldPosition="0"/>
    </format>
    <format dxfId="142">
      <pivotArea dataOnly="0" labelOnly="1" fieldPosition="0">
        <references count="1">
          <reference field="1" count="0"/>
        </references>
      </pivotArea>
    </format>
    <format dxfId="143">
      <pivotArea dataOnly="0" labelOnly="1" grandRow="1" outline="0" fieldPosition="0"/>
    </format>
    <format dxfId="144">
      <pivotArea dataOnly="0" labelOnly="1" outline="0" axis="axisValues" fieldPosition="0"/>
    </format>
    <format dxfId="145">
      <pivotArea type="all" dataOnly="0" outline="0" fieldPosition="0"/>
    </format>
    <format dxfId="146">
      <pivotArea outline="0" collapsedLevelsAreSubtotals="1" fieldPosition="0"/>
    </format>
    <format dxfId="147">
      <pivotArea field="1" type="button" dataOnly="0" labelOnly="1" outline="0" axis="axisRow" fieldPosition="0"/>
    </format>
    <format dxfId="148">
      <pivotArea dataOnly="0" labelOnly="1" fieldPosition="0">
        <references count="1">
          <reference field="1" count="0"/>
        </references>
      </pivotArea>
    </format>
    <format dxfId="149">
      <pivotArea dataOnly="0" labelOnly="1" grandRow="1" outline="0" fieldPosition="0"/>
    </format>
    <format dxfId="150">
      <pivotArea dataOnly="0" labelOnly="1" outline="0" axis="axisValues" fieldPosition="0"/>
    </format>
    <format dxfId="151">
      <pivotArea type="all" dataOnly="0" outline="0" fieldPosition="0"/>
    </format>
    <format dxfId="152">
      <pivotArea outline="0" collapsedLevelsAreSubtotals="1" fieldPosition="0"/>
    </format>
    <format dxfId="153">
      <pivotArea field="1" type="button" dataOnly="0" labelOnly="1" outline="0" axis="axisRow" fieldPosition="0"/>
    </format>
    <format dxfId="154">
      <pivotArea dataOnly="0" labelOnly="1" fieldPosition="0">
        <references count="1">
          <reference field="1" count="0"/>
        </references>
      </pivotArea>
    </format>
    <format dxfId="155">
      <pivotArea dataOnly="0" labelOnly="1" grandRow="1" outline="0" fieldPosition="0"/>
    </format>
    <format dxfId="156">
      <pivotArea dataOnly="0" labelOnly="1" outline="0" axis="axisValues" fieldPosition="0"/>
    </format>
    <format dxfId="157">
      <pivotArea type="all" dataOnly="0" outline="0" fieldPosition="0"/>
    </format>
    <format dxfId="158">
      <pivotArea outline="0" collapsedLevelsAreSubtotals="1" fieldPosition="0"/>
    </format>
    <format dxfId="159">
      <pivotArea field="1" type="button" dataOnly="0" labelOnly="1" outline="0" axis="axisRow" fieldPosition="0"/>
    </format>
    <format dxfId="160">
      <pivotArea dataOnly="0" labelOnly="1" fieldPosition="0">
        <references count="1">
          <reference field="1" count="0"/>
        </references>
      </pivotArea>
    </format>
    <format dxfId="161">
      <pivotArea dataOnly="0" labelOnly="1" grandRow="1" outline="0" fieldPosition="0"/>
    </format>
    <format dxfId="162">
      <pivotArea dataOnly="0" labelOnly="1" outline="0" axis="axisValues" fieldPosition="0"/>
    </format>
  </format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839B80-2A53-4D17-8775-5891770C9AF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1:K72" firstHeaderRow="0" firstDataRow="1" firstDataCol="0"/>
  <pivotFields count="4">
    <pivotField showAll="0">
      <items count="6">
        <item h="1" x="0"/>
        <item h="1" x="1"/>
        <item h="1" x="2"/>
        <item h="1" x="3"/>
        <item x="4"/>
        <item t="default"/>
      </items>
    </pivotField>
    <pivotField showAll="0">
      <items count="7">
        <item x="4"/>
        <item x="5"/>
        <item x="0"/>
        <item x="2"/>
        <item x="3"/>
        <item x="1"/>
        <item t="default"/>
      </items>
    </pivotField>
    <pivotField dataField="1" numFmtId="165" showAll="0"/>
    <pivotField dataField="1" numFmtId="165" showAll="0"/>
  </pivotFields>
  <rowItems count="1">
    <i/>
  </rowItems>
  <colFields count="1">
    <field x="-2"/>
  </colFields>
  <colItems count="2">
    <i>
      <x/>
    </i>
    <i i="1">
      <x v="1"/>
    </i>
  </colItems>
  <dataFields count="2">
    <dataField name="Sum of Amount" fld="2" baseField="0" baseItem="0"/>
    <dataField name="Sum of Target" fld="3" baseField="0" baseItem="0"/>
  </dataFields>
  <formats count="1">
    <format dxfId="289">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B67C46B-7D19-4F38-8E4A-EEF302141EAC}" sourceName="Year">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1529660868">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FF8B936-F3F5-4828-9A7D-3A67F7976777}" sourceName="Year">
  <pivotTables>
    <pivotTable tabId="6" name="PivotTable9"/>
    <pivotTable tabId="6" name="PivotTable10"/>
  </pivotTables>
  <data>
    <tabular pivotCacheId="1123178103">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42A8EA0D-669C-4776-8304-DFCBE1804F3B}" sourceName="Year">
  <pivotTables>
    <pivotTable tabId="6" name="PivotTable12"/>
    <pivotTable tabId="6" name="PivotTable16"/>
    <pivotTable tabId="6" name="PivotTable17"/>
    <pivotTable tabId="6" name="PivotTable18"/>
    <pivotTable tabId="6" name="PivotTable19"/>
    <pivotTable tabId="6" name="PivotTable20"/>
    <pivotTable tabId="6" name="PivotTable21"/>
  </pivotTables>
  <data>
    <tabular pivotCacheId="41067883">
      <items count="5">
        <i x="0"/>
        <i x="1"/>
        <i x="2" s="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D3F929-C05D-4094-B0F4-6E5B963E7D31}" cache="Slicer_Year" caption="Year" rowHeight="241300"/>
  <slicer name="Year 2" xr10:uid="{8A5426B9-4570-4A85-9B45-08409C6E6EC7}" cache="Slicer_Year1" caption="Year" rowHeight="241300"/>
  <slicer name="Year 4" xr10:uid="{4CAA61BE-3B31-4D05-B9E7-6E089129B395}" cache="Slicer_Year2" caption="Year" showCaption="0" style="SlicerStyleDark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D4E3539-E578-431F-B767-D90D97EE2D88}" cache="Slicer_Year" caption="Year" columnCount="5" showCaption="0" style="SlicerStyleDark3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6E06B55-7557-42B1-B929-6766DEA431DB}" cache="Slicer_Year1" caption="Year" columnCount="5" showCaption="0" style="SlicerStyleDark3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F937F686-009C-4BC1-BBDD-FBF8BE230E9E}" cache="Slicer_Year2"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09" dataDxfId="307" headerRowBorderDxfId="308" tableBorderDxfId="30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05"/>
    <tableColumn id="2" xr3:uid="{A68E4C5E-63A7-44F3-94A9-B3DC035142E3}" name="Month" dataDxfId="304"/>
    <tableColumn id="3" xr3:uid="{FCFD0908-B2CD-4A82-AD2C-8F47574C7344}" name="Income sources" dataDxfId="303"/>
    <tableColumn id="4" xr3:uid="{B21922F0-2DEC-409B-A10C-800CA1A1B0C5}" name="Income Breakdowns" dataDxfId="302"/>
    <tableColumn id="5" xr3:uid="{065303FF-72C4-4F8F-BB0C-F9118DF0DFDF}" name="Counts" dataDxfId="301"/>
    <tableColumn id="6" xr3:uid="{DABCF258-4449-4DEA-86B9-64B7C52EA6A0}" name="Income" dataDxfId="300"/>
    <tableColumn id="7" xr3:uid="{21324F5C-E6CA-43C7-8626-2541ACD89257}" name="Target Income" dataDxfId="299"/>
    <tableColumn id="8" xr3:uid="{A4C67C2A-7CF2-4AF9-8525-5806E64C6993}" name="operating profit" dataDxfId="298"/>
    <tableColumn id="9" xr3:uid="{C6352437-E1F6-2340-AE38-441D5A24EB63}" name="Marketing Strategies" dataDxfId="297"/>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004D3-B11C-4B90-B532-2F478CDEB896}" name="Table_1" displayName="Table_1" ref="R1:AB3116" headerRowDxfId="296">
  <tableColumns count="11">
    <tableColumn id="1" xr3:uid="{8AE8FA17-72AE-49D1-A0BF-C0600D73275F}" name="Order Number"/>
    <tableColumn id="2" xr3:uid="{5B0DC105-1878-40A1-BA3B-9903B1954F7C}" name="Year"/>
    <tableColumn id="3" xr3:uid="{AD3EDE3C-BFE9-4565-A304-86A878AB3F8D}" name="Month"/>
    <tableColumn id="4" xr3:uid="{5DB0958F-4FD0-458D-8256-20DAA9268E10}" name="POS"/>
    <tableColumn id="5" xr3:uid="{C4745C65-611F-40AE-BF01-1CFE897D5EB4}" name="Payment Method"/>
    <tableColumn id="6" xr3:uid="{3F711653-2D7A-467A-BA51-0971BC8D762D}" name="Assembly Stage"/>
    <tableColumn id="7" xr3:uid="{D87B9E98-1192-4435-B543-8A34712D45C7}" name="Registration Status"/>
    <tableColumn id="8" xr3:uid="{96098AAF-D3DD-404D-9CFA-5D79207050F6}" name="Sale Status"/>
    <tableColumn id="9" xr3:uid="{34C555EE-461E-4B53-AA1D-2C4DC8A2EC16}" name="Delivery Type"/>
    <tableColumn id="10" xr3:uid="{90004783-47D7-44B1-8BA9-0D1BBB4967EC}" name="Amount"/>
    <tableColumn id="11" xr3:uid="{D0D1D703-303B-4EBA-8D19-94F1C6E73AE9}"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E3116"/>
  <sheetViews>
    <sheetView showGridLines="0" topLeftCell="O1" zoomScaleNormal="85" workbookViewId="0">
      <selection activeCell="U11" sqref="U11"/>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2" width="8.85546875" style="1"/>
    <col min="13" max="13" width="15.85546875" style="5" bestFit="1" customWidth="1"/>
    <col min="14" max="15" width="12.7109375" style="84" bestFit="1" customWidth="1"/>
    <col min="16" max="17" width="8.85546875" style="1"/>
    <col min="18" max="18" width="14.5703125" style="1" bestFit="1" customWidth="1"/>
    <col min="19" max="19" width="5.5703125" style="1" bestFit="1" customWidth="1"/>
    <col min="20" max="20" width="6.5703125" style="1" bestFit="1" customWidth="1"/>
    <col min="21" max="21" width="10" style="1" bestFit="1" customWidth="1"/>
    <col min="22" max="22" width="17" style="1" bestFit="1" customWidth="1"/>
    <col min="23" max="23" width="17.5703125" style="1" bestFit="1" customWidth="1"/>
    <col min="24" max="24" width="30" style="1" bestFit="1" customWidth="1"/>
    <col min="25" max="25" width="11.7109375" style="1" bestFit="1" customWidth="1"/>
    <col min="26" max="26" width="13.7109375" style="1" bestFit="1" customWidth="1"/>
    <col min="27" max="27" width="8.140625" style="1" bestFit="1" customWidth="1"/>
    <col min="28" max="28" width="9" style="1" bestFit="1" customWidth="1"/>
    <col min="29" max="16384" width="8.85546875" style="1"/>
  </cols>
  <sheetData>
    <row r="1" spans="1:31" ht="29.1" customHeight="1" x14ac:dyDescent="0.25">
      <c r="A1" s="8" t="s">
        <v>16</v>
      </c>
      <c r="B1" s="8" t="s">
        <v>17</v>
      </c>
      <c r="C1" s="8" t="s">
        <v>18</v>
      </c>
      <c r="D1" s="8" t="s">
        <v>19</v>
      </c>
      <c r="E1" s="8" t="s">
        <v>20</v>
      </c>
      <c r="F1" s="8" t="s">
        <v>21</v>
      </c>
      <c r="G1" s="8" t="s">
        <v>22</v>
      </c>
      <c r="H1" s="8" t="s">
        <v>39</v>
      </c>
      <c r="I1" s="8" t="s">
        <v>41</v>
      </c>
      <c r="L1" s="78" t="s">
        <v>16</v>
      </c>
      <c r="M1" s="77" t="s">
        <v>61</v>
      </c>
      <c r="N1" s="81" t="s">
        <v>49</v>
      </c>
      <c r="O1" s="81" t="s">
        <v>53</v>
      </c>
      <c r="R1" s="102" t="s">
        <v>77</v>
      </c>
      <c r="S1" s="102" t="s">
        <v>16</v>
      </c>
      <c r="T1" s="102" t="s">
        <v>17</v>
      </c>
      <c r="U1" s="102" t="s">
        <v>78</v>
      </c>
      <c r="V1" s="102" t="s">
        <v>79</v>
      </c>
      <c r="W1" s="102" t="s">
        <v>80</v>
      </c>
      <c r="X1" s="102" t="s">
        <v>81</v>
      </c>
      <c r="Y1" s="102" t="s">
        <v>82</v>
      </c>
      <c r="Z1" s="102" t="s">
        <v>83</v>
      </c>
      <c r="AA1" s="102" t="s">
        <v>49</v>
      </c>
      <c r="AB1" s="102" t="s">
        <v>53</v>
      </c>
      <c r="AC1" s="5"/>
      <c r="AD1" s="5"/>
      <c r="AE1" s="5"/>
    </row>
    <row r="2" spans="1:31" ht="18" customHeight="1" x14ac:dyDescent="0.25">
      <c r="A2" s="1">
        <v>2020</v>
      </c>
      <c r="B2" s="1" t="s">
        <v>0</v>
      </c>
      <c r="C2" s="1" t="s">
        <v>14</v>
      </c>
      <c r="D2" s="2" t="s">
        <v>36</v>
      </c>
      <c r="E2" s="3">
        <v>3566</v>
      </c>
      <c r="F2" s="3">
        <v>5492.76</v>
      </c>
      <c r="G2" s="3">
        <v>5126.576</v>
      </c>
      <c r="H2" s="3">
        <v>1098.5520000000001</v>
      </c>
      <c r="I2" s="4" t="s">
        <v>40</v>
      </c>
      <c r="L2" s="79">
        <v>2020</v>
      </c>
      <c r="M2" s="80" t="s">
        <v>62</v>
      </c>
      <c r="N2" s="82">
        <v>364236</v>
      </c>
      <c r="O2" s="83">
        <v>501558.1999999999</v>
      </c>
      <c r="R2" s="101" t="s">
        <v>84</v>
      </c>
      <c r="S2" s="101">
        <v>2020</v>
      </c>
      <c r="T2" s="101" t="s">
        <v>3</v>
      </c>
      <c r="U2" s="101" t="s">
        <v>85</v>
      </c>
      <c r="V2" s="101" t="s">
        <v>86</v>
      </c>
      <c r="W2" s="101" t="s">
        <v>87</v>
      </c>
      <c r="X2" s="101" t="s">
        <v>88</v>
      </c>
      <c r="Y2" s="101" t="s">
        <v>89</v>
      </c>
      <c r="Z2" s="101" t="s">
        <v>90</v>
      </c>
      <c r="AA2" s="101">
        <v>350</v>
      </c>
      <c r="AB2" s="101">
        <v>500.5</v>
      </c>
    </row>
    <row r="3" spans="1:31" ht="18" customHeight="1" x14ac:dyDescent="0.25">
      <c r="A3" s="1">
        <v>2020</v>
      </c>
      <c r="B3" s="1" t="s">
        <v>0</v>
      </c>
      <c r="C3" s="1" t="s">
        <v>14</v>
      </c>
      <c r="D3" s="2" t="s">
        <v>37</v>
      </c>
      <c r="E3" s="3">
        <v>2498</v>
      </c>
      <c r="F3" s="3">
        <v>9600</v>
      </c>
      <c r="G3" s="3">
        <v>8960</v>
      </c>
      <c r="H3" s="3">
        <v>1920</v>
      </c>
      <c r="I3" s="4" t="s">
        <v>40</v>
      </c>
      <c r="L3" s="79">
        <v>2020</v>
      </c>
      <c r="M3" s="80" t="s">
        <v>63</v>
      </c>
      <c r="N3" s="82">
        <v>197480</v>
      </c>
      <c r="O3" s="83">
        <v>360897.68000000005</v>
      </c>
      <c r="R3" s="101" t="s">
        <v>84</v>
      </c>
      <c r="S3" s="101">
        <v>2020</v>
      </c>
      <c r="T3" s="101" t="s">
        <v>3</v>
      </c>
      <c r="U3" s="101" t="s">
        <v>85</v>
      </c>
      <c r="V3" s="101" t="s">
        <v>86</v>
      </c>
      <c r="W3" s="101" t="s">
        <v>87</v>
      </c>
      <c r="X3" s="101" t="s">
        <v>88</v>
      </c>
      <c r="Y3" s="101" t="s">
        <v>89</v>
      </c>
      <c r="Z3" s="101" t="s">
        <v>90</v>
      </c>
      <c r="AA3" s="101">
        <v>344</v>
      </c>
      <c r="AB3" s="101">
        <v>491.91999999999996</v>
      </c>
    </row>
    <row r="4" spans="1:31" ht="18" customHeight="1" x14ac:dyDescent="0.25">
      <c r="A4" s="1">
        <v>2020</v>
      </c>
      <c r="B4" s="1" t="s">
        <v>0</v>
      </c>
      <c r="C4" s="1" t="s">
        <v>13</v>
      </c>
      <c r="D4" s="2" t="s">
        <v>35</v>
      </c>
      <c r="E4" s="3">
        <v>1245</v>
      </c>
      <c r="F4" s="3">
        <v>5492.6399999999994</v>
      </c>
      <c r="G4" s="3">
        <v>5126.4639999999999</v>
      </c>
      <c r="H4" s="3">
        <v>1098.528</v>
      </c>
      <c r="I4" s="4" t="s">
        <v>40</v>
      </c>
      <c r="L4" s="79">
        <v>2020</v>
      </c>
      <c r="M4" s="80" t="s">
        <v>64</v>
      </c>
      <c r="N4" s="82">
        <v>187412</v>
      </c>
      <c r="O4" s="83">
        <v>227490.12000000002</v>
      </c>
      <c r="R4" s="101" t="s">
        <v>91</v>
      </c>
      <c r="S4" s="101">
        <v>2020</v>
      </c>
      <c r="T4" s="101" t="s">
        <v>3</v>
      </c>
      <c r="U4" s="101" t="s">
        <v>85</v>
      </c>
      <c r="V4" s="101" t="s">
        <v>86</v>
      </c>
      <c r="W4" s="101" t="s">
        <v>87</v>
      </c>
      <c r="X4" s="101" t="s">
        <v>88</v>
      </c>
      <c r="Y4" s="101" t="s">
        <v>89</v>
      </c>
      <c r="Z4" s="101" t="s">
        <v>92</v>
      </c>
      <c r="AA4" s="101">
        <v>236</v>
      </c>
      <c r="AB4" s="101">
        <v>337.48</v>
      </c>
    </row>
    <row r="5" spans="1:31" ht="18" customHeight="1" x14ac:dyDescent="0.25">
      <c r="A5" s="1">
        <v>2020</v>
      </c>
      <c r="B5" s="1" t="s">
        <v>0</v>
      </c>
      <c r="C5" s="1" t="s">
        <v>38</v>
      </c>
      <c r="D5" s="5" t="s">
        <v>30</v>
      </c>
      <c r="E5" s="6">
        <v>644</v>
      </c>
      <c r="F5" s="6">
        <v>6892.2</v>
      </c>
      <c r="G5" s="6">
        <v>6432.72</v>
      </c>
      <c r="H5" s="3">
        <v>1378.44</v>
      </c>
      <c r="I5" s="4" t="s">
        <v>40</v>
      </c>
      <c r="L5" s="79">
        <v>2020</v>
      </c>
      <c r="M5" s="80" t="s">
        <v>65</v>
      </c>
      <c r="N5" s="82">
        <v>167840</v>
      </c>
      <c r="O5" s="83">
        <v>281795.8000000001</v>
      </c>
      <c r="R5" s="101" t="s">
        <v>91</v>
      </c>
      <c r="S5" s="101">
        <v>2020</v>
      </c>
      <c r="T5" s="101" t="s">
        <v>3</v>
      </c>
      <c r="U5" s="101" t="s">
        <v>85</v>
      </c>
      <c r="V5" s="101" t="s">
        <v>86</v>
      </c>
      <c r="W5" s="101" t="s">
        <v>87</v>
      </c>
      <c r="X5" s="101" t="s">
        <v>88</v>
      </c>
      <c r="Y5" s="101" t="s">
        <v>89</v>
      </c>
      <c r="Z5" s="101" t="s">
        <v>92</v>
      </c>
      <c r="AA5" s="101">
        <v>284</v>
      </c>
      <c r="AB5" s="101">
        <v>406.12</v>
      </c>
    </row>
    <row r="6" spans="1:31" ht="18" customHeight="1" x14ac:dyDescent="0.25">
      <c r="A6" s="1">
        <v>2020</v>
      </c>
      <c r="B6" s="1" t="s">
        <v>0</v>
      </c>
      <c r="C6" s="1" t="s">
        <v>12</v>
      </c>
      <c r="D6" s="5" t="s">
        <v>29</v>
      </c>
      <c r="E6" s="6">
        <v>643</v>
      </c>
      <c r="F6" s="6">
        <v>7700</v>
      </c>
      <c r="G6" s="6">
        <v>7840</v>
      </c>
      <c r="H6" s="3">
        <v>1540</v>
      </c>
      <c r="I6" s="4" t="s">
        <v>40</v>
      </c>
      <c r="L6" s="79">
        <v>2020</v>
      </c>
      <c r="M6" s="80" t="s">
        <v>66</v>
      </c>
      <c r="N6" s="82">
        <v>126472</v>
      </c>
      <c r="O6" s="83">
        <v>206264.59999999995</v>
      </c>
      <c r="R6" s="101" t="s">
        <v>93</v>
      </c>
      <c r="S6" s="101">
        <v>2020</v>
      </c>
      <c r="T6" s="101" t="s">
        <v>3</v>
      </c>
      <c r="U6" s="101" t="s">
        <v>85</v>
      </c>
      <c r="V6" s="101" t="s">
        <v>86</v>
      </c>
      <c r="W6" s="101" t="s">
        <v>87</v>
      </c>
      <c r="X6" s="101" t="s">
        <v>88</v>
      </c>
      <c r="Y6" s="101" t="s">
        <v>89</v>
      </c>
      <c r="Z6" s="101" t="s">
        <v>92</v>
      </c>
      <c r="AA6" s="101">
        <v>238</v>
      </c>
      <c r="AB6" s="101">
        <v>340.34000000000003</v>
      </c>
    </row>
    <row r="7" spans="1:31" ht="18" customHeight="1" x14ac:dyDescent="0.25">
      <c r="A7" s="1">
        <v>2020</v>
      </c>
      <c r="B7" s="1" t="s">
        <v>0</v>
      </c>
      <c r="C7" s="1" t="s">
        <v>38</v>
      </c>
      <c r="D7" s="5" t="s">
        <v>31</v>
      </c>
      <c r="E7" s="6">
        <v>455</v>
      </c>
      <c r="F7" s="6">
        <v>5265.39</v>
      </c>
      <c r="G7" s="6">
        <v>5128.0320000000002</v>
      </c>
      <c r="H7" s="3">
        <v>1053.0780000000002</v>
      </c>
      <c r="I7" s="4" t="s">
        <v>40</v>
      </c>
      <c r="L7" s="79">
        <v>2020</v>
      </c>
      <c r="M7" s="80" t="s">
        <v>67</v>
      </c>
      <c r="N7" s="82">
        <v>125960</v>
      </c>
      <c r="O7" s="83">
        <v>202419.35999999975</v>
      </c>
      <c r="R7" s="101" t="s">
        <v>84</v>
      </c>
      <c r="S7" s="101">
        <v>2020</v>
      </c>
      <c r="T7" s="101" t="s">
        <v>3</v>
      </c>
      <c r="U7" s="101" t="s">
        <v>85</v>
      </c>
      <c r="V7" s="101" t="s">
        <v>86</v>
      </c>
      <c r="W7" s="101" t="s">
        <v>87</v>
      </c>
      <c r="X7" s="101" t="s">
        <v>88</v>
      </c>
      <c r="Y7" s="101" t="s">
        <v>89</v>
      </c>
      <c r="Z7" s="101" t="s">
        <v>92</v>
      </c>
      <c r="AA7" s="101">
        <v>280</v>
      </c>
      <c r="AB7" s="101">
        <v>400.4</v>
      </c>
    </row>
    <row r="8" spans="1:31" ht="18" customHeight="1" x14ac:dyDescent="0.25">
      <c r="A8" s="1">
        <v>2020</v>
      </c>
      <c r="B8" s="1" t="s">
        <v>0</v>
      </c>
      <c r="C8" s="1" t="s">
        <v>12</v>
      </c>
      <c r="D8" s="5" t="s">
        <v>28</v>
      </c>
      <c r="E8" s="7">
        <v>345</v>
      </c>
      <c r="F8" s="7">
        <v>9016</v>
      </c>
      <c r="G8" s="7">
        <v>7840</v>
      </c>
      <c r="H8" s="3">
        <v>1803.2</v>
      </c>
      <c r="I8" s="4" t="s">
        <v>40</v>
      </c>
      <c r="L8" s="79">
        <v>2021</v>
      </c>
      <c r="M8" s="80" t="s">
        <v>62</v>
      </c>
      <c r="N8" s="82">
        <v>342724</v>
      </c>
      <c r="O8" s="83">
        <v>509978.03999999992</v>
      </c>
      <c r="R8" s="101" t="s">
        <v>84</v>
      </c>
      <c r="S8" s="101">
        <v>2020</v>
      </c>
      <c r="T8" s="101" t="s">
        <v>3</v>
      </c>
      <c r="U8" s="101" t="s">
        <v>85</v>
      </c>
      <c r="V8" s="101" t="s">
        <v>86</v>
      </c>
      <c r="W8" s="101" t="s">
        <v>87</v>
      </c>
      <c r="X8" s="101" t="s">
        <v>88</v>
      </c>
      <c r="Y8" s="101" t="s">
        <v>89</v>
      </c>
      <c r="Z8" s="101" t="s">
        <v>92</v>
      </c>
      <c r="AA8" s="101">
        <v>208</v>
      </c>
      <c r="AB8" s="101">
        <v>297.44</v>
      </c>
    </row>
    <row r="9" spans="1:31" ht="18" customHeight="1" x14ac:dyDescent="0.25">
      <c r="A9" s="1">
        <v>2020</v>
      </c>
      <c r="B9" s="1" t="s">
        <v>0</v>
      </c>
      <c r="C9" s="1" t="s">
        <v>13</v>
      </c>
      <c r="D9" s="2" t="s">
        <v>33</v>
      </c>
      <c r="E9" s="3">
        <v>122</v>
      </c>
      <c r="F9" s="3">
        <v>2696.75</v>
      </c>
      <c r="G9" s="3">
        <v>112</v>
      </c>
      <c r="H9" s="3">
        <v>539.35</v>
      </c>
      <c r="I9" s="4" t="s">
        <v>40</v>
      </c>
      <c r="L9" s="79">
        <v>2021</v>
      </c>
      <c r="M9" s="80" t="s">
        <v>63</v>
      </c>
      <c r="N9" s="82">
        <v>238460</v>
      </c>
      <c r="O9" s="83">
        <v>280188.47999999992</v>
      </c>
      <c r="R9" s="101" t="s">
        <v>91</v>
      </c>
      <c r="S9" s="101">
        <v>2020</v>
      </c>
      <c r="T9" s="101" t="s">
        <v>3</v>
      </c>
      <c r="U9" s="101" t="s">
        <v>85</v>
      </c>
      <c r="V9" s="101" t="s">
        <v>86</v>
      </c>
      <c r="W9" s="101" t="s">
        <v>87</v>
      </c>
      <c r="X9" s="101" t="s">
        <v>88</v>
      </c>
      <c r="Y9" s="101" t="s">
        <v>89</v>
      </c>
      <c r="Z9" s="101" t="s">
        <v>90</v>
      </c>
      <c r="AA9" s="101">
        <v>354</v>
      </c>
      <c r="AB9" s="101">
        <v>526.24</v>
      </c>
    </row>
    <row r="10" spans="1:31" ht="18" customHeight="1" x14ac:dyDescent="0.25">
      <c r="A10" s="1">
        <v>2020</v>
      </c>
      <c r="B10" s="1" t="s">
        <v>0</v>
      </c>
      <c r="C10" s="1" t="s">
        <v>15</v>
      </c>
      <c r="D10" s="5" t="s">
        <v>26</v>
      </c>
      <c r="E10" s="6">
        <v>78</v>
      </c>
      <c r="F10" s="6">
        <v>5492.6399999999994</v>
      </c>
      <c r="G10" s="6">
        <v>5126.4639999999999</v>
      </c>
      <c r="H10" s="3">
        <v>1098.528</v>
      </c>
      <c r="I10" s="4" t="s">
        <v>40</v>
      </c>
      <c r="L10" s="79">
        <v>2021</v>
      </c>
      <c r="M10" s="80" t="s">
        <v>64</v>
      </c>
      <c r="N10" s="82">
        <v>231288</v>
      </c>
      <c r="O10" s="83">
        <v>209586.52000000019</v>
      </c>
      <c r="R10" s="101" t="s">
        <v>84</v>
      </c>
      <c r="S10" s="101">
        <v>2020</v>
      </c>
      <c r="T10" s="101" t="s">
        <v>3</v>
      </c>
      <c r="U10" s="101" t="s">
        <v>85</v>
      </c>
      <c r="V10" s="101" t="s">
        <v>86</v>
      </c>
      <c r="W10" s="101" t="s">
        <v>87</v>
      </c>
      <c r="X10" s="101" t="s">
        <v>88</v>
      </c>
      <c r="Y10" s="101" t="s">
        <v>89</v>
      </c>
      <c r="Z10" s="101" t="s">
        <v>90</v>
      </c>
      <c r="AA10" s="101">
        <v>348</v>
      </c>
      <c r="AB10" s="101">
        <v>526.24</v>
      </c>
    </row>
    <row r="11" spans="1:31" ht="18" customHeight="1" x14ac:dyDescent="0.25">
      <c r="A11" s="1">
        <v>2020</v>
      </c>
      <c r="B11" s="1" t="s">
        <v>0</v>
      </c>
      <c r="C11" s="1" t="s">
        <v>15</v>
      </c>
      <c r="D11" s="5" t="s">
        <v>24</v>
      </c>
      <c r="E11" s="6">
        <v>76</v>
      </c>
      <c r="F11" s="6">
        <v>5492.28</v>
      </c>
      <c r="G11" s="6">
        <v>5126.1279999999997</v>
      </c>
      <c r="H11" s="3">
        <v>1098.4559999999999</v>
      </c>
      <c r="I11" s="4" t="s">
        <v>40</v>
      </c>
      <c r="L11" s="79">
        <v>2021</v>
      </c>
      <c r="M11" s="80" t="s">
        <v>65</v>
      </c>
      <c r="N11" s="82">
        <v>210228</v>
      </c>
      <c r="O11" s="83">
        <v>273633.36</v>
      </c>
      <c r="R11" s="101" t="s">
        <v>93</v>
      </c>
      <c r="S11" s="101">
        <v>2020</v>
      </c>
      <c r="T11" s="101" t="s">
        <v>3</v>
      </c>
      <c r="U11" s="101" t="s">
        <v>85</v>
      </c>
      <c r="V11" s="101" t="s">
        <v>86</v>
      </c>
      <c r="W11" s="101" t="s">
        <v>87</v>
      </c>
      <c r="X11" s="101" t="s">
        <v>88</v>
      </c>
      <c r="Y11" s="101" t="s">
        <v>89</v>
      </c>
      <c r="Z11" s="101" t="s">
        <v>90</v>
      </c>
      <c r="AA11" s="101">
        <v>342</v>
      </c>
      <c r="AB11" s="101">
        <v>526.24</v>
      </c>
    </row>
    <row r="12" spans="1:31" ht="18" customHeight="1" x14ac:dyDescent="0.25">
      <c r="A12" s="1">
        <v>2020</v>
      </c>
      <c r="B12" s="1" t="s">
        <v>0</v>
      </c>
      <c r="C12" s="1" t="s">
        <v>15</v>
      </c>
      <c r="D12" s="5" t="s">
        <v>25</v>
      </c>
      <c r="E12" s="6">
        <v>46</v>
      </c>
      <c r="F12" s="6">
        <v>240</v>
      </c>
      <c r="G12" s="6">
        <v>224</v>
      </c>
      <c r="H12" s="3">
        <v>48</v>
      </c>
      <c r="I12" s="4" t="s">
        <v>40</v>
      </c>
      <c r="L12" s="79">
        <v>2021</v>
      </c>
      <c r="M12" s="80" t="s">
        <v>67</v>
      </c>
      <c r="N12" s="82">
        <v>135984</v>
      </c>
      <c r="O12" s="83">
        <v>204158.23999999973</v>
      </c>
      <c r="R12" s="101" t="s">
        <v>94</v>
      </c>
      <c r="S12" s="101">
        <v>2020</v>
      </c>
      <c r="T12" s="101" t="s">
        <v>3</v>
      </c>
      <c r="U12" s="101" t="s">
        <v>85</v>
      </c>
      <c r="V12" s="101" t="s">
        <v>86</v>
      </c>
      <c r="W12" s="101" t="s">
        <v>87</v>
      </c>
      <c r="X12" s="101" t="s">
        <v>88</v>
      </c>
      <c r="Y12" s="101" t="s">
        <v>89</v>
      </c>
      <c r="Z12" s="101" t="s">
        <v>92</v>
      </c>
      <c r="AA12" s="101">
        <v>677</v>
      </c>
      <c r="AB12" s="101">
        <v>968.11</v>
      </c>
    </row>
    <row r="13" spans="1:31" ht="18" customHeight="1" x14ac:dyDescent="0.25">
      <c r="A13" s="1">
        <v>2020</v>
      </c>
      <c r="B13" s="1" t="s">
        <v>0</v>
      </c>
      <c r="C13" s="1" t="s">
        <v>15</v>
      </c>
      <c r="D13" s="5" t="s">
        <v>23</v>
      </c>
      <c r="E13" s="6">
        <v>34</v>
      </c>
      <c r="F13" s="6">
        <v>5492.16</v>
      </c>
      <c r="G13" s="6">
        <v>5126.0160000000005</v>
      </c>
      <c r="H13" s="3">
        <v>1098.432</v>
      </c>
      <c r="I13" s="4" t="s">
        <v>40</v>
      </c>
      <c r="L13" s="79">
        <v>2021</v>
      </c>
      <c r="M13" s="80" t="s">
        <v>66</v>
      </c>
      <c r="N13" s="82">
        <v>128888</v>
      </c>
      <c r="O13" s="83">
        <v>275347.0400000001</v>
      </c>
      <c r="R13" s="101" t="s">
        <v>93</v>
      </c>
      <c r="S13" s="101">
        <v>2020</v>
      </c>
      <c r="T13" s="101" t="s">
        <v>3</v>
      </c>
      <c r="U13" s="101" t="s">
        <v>85</v>
      </c>
      <c r="V13" s="101" t="s">
        <v>86</v>
      </c>
      <c r="W13" s="101" t="s">
        <v>87</v>
      </c>
      <c r="X13" s="101" t="s">
        <v>88</v>
      </c>
      <c r="Y13" s="101" t="s">
        <v>89</v>
      </c>
      <c r="Z13" s="101" t="s">
        <v>92</v>
      </c>
      <c r="AA13" s="101">
        <v>710</v>
      </c>
      <c r="AB13" s="101">
        <v>1015.3</v>
      </c>
    </row>
    <row r="14" spans="1:31" ht="18" customHeight="1" x14ac:dyDescent="0.25">
      <c r="A14" s="1">
        <v>2020</v>
      </c>
      <c r="B14" s="1" t="s">
        <v>0</v>
      </c>
      <c r="C14" s="1" t="s">
        <v>13</v>
      </c>
      <c r="D14" s="2" t="s">
        <v>34</v>
      </c>
      <c r="E14" s="3">
        <v>7</v>
      </c>
      <c r="F14" s="3">
        <v>3666.3</v>
      </c>
      <c r="G14" s="3">
        <v>224</v>
      </c>
      <c r="H14" s="3">
        <v>733.2600000000001</v>
      </c>
      <c r="I14" s="4" t="s">
        <v>40</v>
      </c>
      <c r="L14" s="79">
        <v>2022</v>
      </c>
      <c r="M14" s="80" t="s">
        <v>62</v>
      </c>
      <c r="N14" s="82">
        <v>365892</v>
      </c>
      <c r="O14" s="83">
        <v>524449.6399999999</v>
      </c>
      <c r="R14" s="101" t="s">
        <v>91</v>
      </c>
      <c r="S14" s="101">
        <v>2020</v>
      </c>
      <c r="T14" s="101" t="s">
        <v>3</v>
      </c>
      <c r="U14" s="101" t="s">
        <v>85</v>
      </c>
      <c r="V14" s="101" t="s">
        <v>86</v>
      </c>
      <c r="W14" s="101" t="s">
        <v>87</v>
      </c>
      <c r="X14" s="101" t="s">
        <v>88</v>
      </c>
      <c r="Y14" s="101" t="s">
        <v>89</v>
      </c>
      <c r="Z14" s="101" t="s">
        <v>92</v>
      </c>
      <c r="AA14" s="101">
        <v>763</v>
      </c>
      <c r="AB14" s="101">
        <v>1091.0899999999999</v>
      </c>
    </row>
    <row r="15" spans="1:31" ht="18" customHeight="1" x14ac:dyDescent="0.25">
      <c r="A15" s="1">
        <v>2020</v>
      </c>
      <c r="B15" s="1" t="s">
        <v>0</v>
      </c>
      <c r="C15" s="1" t="s">
        <v>32</v>
      </c>
      <c r="D15" s="5" t="s">
        <v>32</v>
      </c>
      <c r="E15" s="6">
        <v>3</v>
      </c>
      <c r="F15" s="6">
        <v>7260</v>
      </c>
      <c r="G15" s="6">
        <v>7392</v>
      </c>
      <c r="H15" s="3">
        <v>1452</v>
      </c>
      <c r="I15" s="4" t="s">
        <v>40</v>
      </c>
      <c r="L15" s="79">
        <v>2022</v>
      </c>
      <c r="M15" s="80" t="s">
        <v>64</v>
      </c>
      <c r="N15" s="82">
        <v>188312</v>
      </c>
      <c r="O15" s="83">
        <v>201424.08000000007</v>
      </c>
      <c r="R15" s="101" t="s">
        <v>91</v>
      </c>
      <c r="S15" s="101">
        <v>2020</v>
      </c>
      <c r="T15" s="101" t="s">
        <v>3</v>
      </c>
      <c r="U15" s="101" t="s">
        <v>85</v>
      </c>
      <c r="V15" s="101" t="s">
        <v>86</v>
      </c>
      <c r="W15" s="101" t="s">
        <v>87</v>
      </c>
      <c r="X15" s="101" t="s">
        <v>88</v>
      </c>
      <c r="Y15" s="101" t="s">
        <v>89</v>
      </c>
      <c r="Z15" s="101" t="s">
        <v>90</v>
      </c>
      <c r="AA15" s="101">
        <v>351</v>
      </c>
      <c r="AB15" s="101">
        <v>501.93</v>
      </c>
    </row>
    <row r="16" spans="1:31" ht="18" customHeight="1" x14ac:dyDescent="0.25">
      <c r="A16" s="1">
        <v>2020</v>
      </c>
      <c r="B16" s="1" t="s">
        <v>0</v>
      </c>
      <c r="C16" s="1" t="s">
        <v>15</v>
      </c>
      <c r="D16" s="5" t="s">
        <v>27</v>
      </c>
      <c r="E16" s="6">
        <v>3</v>
      </c>
      <c r="F16" s="6">
        <v>5035.0300000000007</v>
      </c>
      <c r="G16" s="6">
        <v>5126.576</v>
      </c>
      <c r="H16" s="3">
        <v>1007.0060000000002</v>
      </c>
      <c r="I16" s="4" t="s">
        <v>40</v>
      </c>
      <c r="L16" s="79">
        <v>2022</v>
      </c>
      <c r="M16" s="80" t="s">
        <v>63</v>
      </c>
      <c r="N16" s="82">
        <v>387584</v>
      </c>
      <c r="O16" s="83">
        <v>700000</v>
      </c>
      <c r="R16" s="101" t="s">
        <v>93</v>
      </c>
      <c r="S16" s="101">
        <v>2020</v>
      </c>
      <c r="T16" s="101" t="s">
        <v>3</v>
      </c>
      <c r="U16" s="101" t="s">
        <v>85</v>
      </c>
      <c r="V16" s="101" t="s">
        <v>86</v>
      </c>
      <c r="W16" s="101" t="s">
        <v>87</v>
      </c>
      <c r="X16" s="101" t="s">
        <v>88</v>
      </c>
      <c r="Y16" s="101" t="s">
        <v>89</v>
      </c>
      <c r="Z16" s="101" t="s">
        <v>90</v>
      </c>
      <c r="AA16" s="101">
        <v>345</v>
      </c>
      <c r="AB16" s="101">
        <v>493.35</v>
      </c>
    </row>
    <row r="17" spans="1:28" ht="18" customHeight="1" x14ac:dyDescent="0.25">
      <c r="A17" s="1">
        <v>2020</v>
      </c>
      <c r="B17" s="1" t="s">
        <v>1</v>
      </c>
      <c r="C17" s="1" t="s">
        <v>14</v>
      </c>
      <c r="D17" s="2" t="s">
        <v>36</v>
      </c>
      <c r="E17" s="3">
        <v>3566</v>
      </c>
      <c r="F17" s="3">
        <v>5035.0300000000007</v>
      </c>
      <c r="G17" s="3">
        <v>5126.576</v>
      </c>
      <c r="H17" s="3">
        <v>1007.0060000000002</v>
      </c>
      <c r="I17" s="4" t="s">
        <v>40</v>
      </c>
      <c r="L17" s="79">
        <v>2022</v>
      </c>
      <c r="M17" s="80" t="s">
        <v>65</v>
      </c>
      <c r="N17" s="82">
        <v>178572</v>
      </c>
      <c r="O17" s="83">
        <v>255357.95999999996</v>
      </c>
      <c r="R17" s="101" t="s">
        <v>84</v>
      </c>
      <c r="S17" s="101">
        <v>2020</v>
      </c>
      <c r="T17" s="101" t="s">
        <v>3</v>
      </c>
      <c r="U17" s="101" t="s">
        <v>85</v>
      </c>
      <c r="V17" s="101" t="s">
        <v>86</v>
      </c>
      <c r="W17" s="101" t="s">
        <v>87</v>
      </c>
      <c r="X17" s="101" t="s">
        <v>88</v>
      </c>
      <c r="Y17" s="101" t="s">
        <v>89</v>
      </c>
      <c r="Z17" s="101" t="s">
        <v>90</v>
      </c>
      <c r="AA17" s="101">
        <v>339</v>
      </c>
      <c r="AB17" s="101">
        <v>484.77</v>
      </c>
    </row>
    <row r="18" spans="1:28" ht="18" customHeight="1" x14ac:dyDescent="0.25">
      <c r="A18" s="1">
        <v>2020</v>
      </c>
      <c r="B18" s="1" t="s">
        <v>1</v>
      </c>
      <c r="C18" s="1" t="s">
        <v>14</v>
      </c>
      <c r="D18" s="2" t="s">
        <v>37</v>
      </c>
      <c r="E18" s="3">
        <v>2498</v>
      </c>
      <c r="F18" s="3">
        <v>8800</v>
      </c>
      <c r="G18" s="3">
        <v>8960</v>
      </c>
      <c r="H18" s="3">
        <v>1760</v>
      </c>
      <c r="I18" s="4" t="s">
        <v>40</v>
      </c>
      <c r="L18" s="79">
        <v>2022</v>
      </c>
      <c r="M18" s="80" t="s">
        <v>66</v>
      </c>
      <c r="N18" s="82">
        <v>127296</v>
      </c>
      <c r="O18" s="83">
        <v>181256.00000000003</v>
      </c>
      <c r="R18" s="101" t="s">
        <v>91</v>
      </c>
      <c r="S18" s="101">
        <v>2020</v>
      </c>
      <c r="T18" s="101" t="s">
        <v>3</v>
      </c>
      <c r="U18" s="101" t="s">
        <v>85</v>
      </c>
      <c r="V18" s="101" t="s">
        <v>86</v>
      </c>
      <c r="W18" s="101" t="s">
        <v>87</v>
      </c>
      <c r="X18" s="101" t="s">
        <v>88</v>
      </c>
      <c r="Y18" s="101" t="s">
        <v>89</v>
      </c>
      <c r="Z18" s="101" t="s">
        <v>92</v>
      </c>
      <c r="AA18" s="101">
        <v>237</v>
      </c>
      <c r="AB18" s="101">
        <v>338.90999999999997</v>
      </c>
    </row>
    <row r="19" spans="1:28" ht="18" customHeight="1" x14ac:dyDescent="0.25">
      <c r="A19" s="1">
        <v>2020</v>
      </c>
      <c r="B19" s="1" t="s">
        <v>1</v>
      </c>
      <c r="C19" s="1" t="s">
        <v>13</v>
      </c>
      <c r="D19" s="2" t="s">
        <v>35</v>
      </c>
      <c r="E19" s="3">
        <v>1245</v>
      </c>
      <c r="F19" s="3">
        <v>5034.92</v>
      </c>
      <c r="G19" s="3">
        <v>5126.4639999999999</v>
      </c>
      <c r="H19" s="3">
        <v>1006.984</v>
      </c>
      <c r="I19" s="4" t="s">
        <v>40</v>
      </c>
      <c r="L19" s="79">
        <v>2022</v>
      </c>
      <c r="M19" s="80" t="s">
        <v>67</v>
      </c>
      <c r="N19" s="82">
        <v>125136</v>
      </c>
      <c r="O19" s="83">
        <v>199811.0399999998</v>
      </c>
      <c r="R19" s="101" t="s">
        <v>91</v>
      </c>
      <c r="S19" s="101">
        <v>2020</v>
      </c>
      <c r="T19" s="101" t="s">
        <v>3</v>
      </c>
      <c r="U19" s="101" t="s">
        <v>85</v>
      </c>
      <c r="V19" s="101" t="s">
        <v>86</v>
      </c>
      <c r="W19" s="101" t="s">
        <v>87</v>
      </c>
      <c r="X19" s="101" t="s">
        <v>88</v>
      </c>
      <c r="Y19" s="101" t="s">
        <v>89</v>
      </c>
      <c r="Z19" s="101" t="s">
        <v>92</v>
      </c>
      <c r="AA19" s="101">
        <v>749</v>
      </c>
      <c r="AB19" s="101">
        <v>526.24</v>
      </c>
    </row>
    <row r="20" spans="1:28" ht="18" customHeight="1" x14ac:dyDescent="0.25">
      <c r="A20" s="1">
        <v>2020</v>
      </c>
      <c r="B20" s="1" t="s">
        <v>1</v>
      </c>
      <c r="C20" s="1" t="s">
        <v>38</v>
      </c>
      <c r="D20" s="5" t="s">
        <v>30</v>
      </c>
      <c r="E20" s="6">
        <v>644</v>
      </c>
      <c r="F20" s="6">
        <v>6317.85</v>
      </c>
      <c r="G20" s="6">
        <v>6432.72</v>
      </c>
      <c r="H20" s="3">
        <v>1263.5700000000002</v>
      </c>
      <c r="I20" s="4" t="s">
        <v>40</v>
      </c>
      <c r="L20" s="79">
        <v>2023</v>
      </c>
      <c r="M20" s="80" t="s">
        <v>62</v>
      </c>
      <c r="N20" s="82">
        <v>204528</v>
      </c>
      <c r="O20" s="83">
        <v>292475.04000000004</v>
      </c>
      <c r="R20" s="101" t="s">
        <v>94</v>
      </c>
      <c r="S20" s="101">
        <v>2020</v>
      </c>
      <c r="T20" s="101" t="s">
        <v>3</v>
      </c>
      <c r="U20" s="101" t="s">
        <v>85</v>
      </c>
      <c r="V20" s="101" t="s">
        <v>86</v>
      </c>
      <c r="W20" s="101" t="s">
        <v>87</v>
      </c>
      <c r="X20" s="101" t="s">
        <v>88</v>
      </c>
      <c r="Y20" s="101" t="s">
        <v>89</v>
      </c>
      <c r="Z20" s="101" t="s">
        <v>92</v>
      </c>
      <c r="AA20" s="101">
        <v>803</v>
      </c>
      <c r="AB20" s="101">
        <v>526.24</v>
      </c>
    </row>
    <row r="21" spans="1:28" ht="18" customHeight="1" x14ac:dyDescent="0.25">
      <c r="A21" s="1">
        <v>2020</v>
      </c>
      <c r="B21" s="1" t="s">
        <v>1</v>
      </c>
      <c r="C21" s="1" t="s">
        <v>12</v>
      </c>
      <c r="D21" s="5" t="s">
        <v>29</v>
      </c>
      <c r="E21" s="6">
        <v>643</v>
      </c>
      <c r="F21" s="6">
        <v>7000</v>
      </c>
      <c r="G21" s="6">
        <v>7840</v>
      </c>
      <c r="H21" s="3">
        <v>1400</v>
      </c>
      <c r="I21" s="4" t="s">
        <v>40</v>
      </c>
      <c r="L21" s="79">
        <v>2023</v>
      </c>
      <c r="M21" s="80" t="s">
        <v>65</v>
      </c>
      <c r="N21" s="82">
        <v>129304</v>
      </c>
      <c r="O21" s="83">
        <v>184904.72</v>
      </c>
      <c r="R21" s="101" t="s">
        <v>84</v>
      </c>
      <c r="S21" s="101">
        <v>2020</v>
      </c>
      <c r="T21" s="101" t="s">
        <v>3</v>
      </c>
      <c r="U21" s="101" t="s">
        <v>85</v>
      </c>
      <c r="V21" s="101" t="s">
        <v>86</v>
      </c>
      <c r="W21" s="101" t="s">
        <v>87</v>
      </c>
      <c r="X21" s="101" t="s">
        <v>88</v>
      </c>
      <c r="Y21" s="101" t="s">
        <v>89</v>
      </c>
      <c r="Z21" s="101" t="s">
        <v>92</v>
      </c>
      <c r="AA21" s="101">
        <v>235</v>
      </c>
      <c r="AB21" s="101">
        <v>336.05</v>
      </c>
    </row>
    <row r="22" spans="1:28" ht="18" customHeight="1" x14ac:dyDescent="0.25">
      <c r="A22" s="1">
        <v>2020</v>
      </c>
      <c r="B22" s="1" t="s">
        <v>1</v>
      </c>
      <c r="C22" s="1" t="s">
        <v>38</v>
      </c>
      <c r="D22" s="5" t="s">
        <v>31</v>
      </c>
      <c r="E22" s="6">
        <v>455</v>
      </c>
      <c r="F22" s="6">
        <v>4578.6000000000004</v>
      </c>
      <c r="G22" s="6">
        <v>5128.0320000000002</v>
      </c>
      <c r="H22" s="3">
        <v>915.72000000000014</v>
      </c>
      <c r="I22" s="4" t="s">
        <v>40</v>
      </c>
      <c r="L22" s="79">
        <v>2023</v>
      </c>
      <c r="M22" s="80" t="s">
        <v>63</v>
      </c>
      <c r="N22" s="82">
        <v>127904</v>
      </c>
      <c r="O22" s="83">
        <v>182902.72000000003</v>
      </c>
      <c r="R22" s="101" t="s">
        <v>84</v>
      </c>
      <c r="S22" s="101">
        <v>2020</v>
      </c>
      <c r="T22" s="101" t="s">
        <v>3</v>
      </c>
      <c r="U22" s="101" t="s">
        <v>85</v>
      </c>
      <c r="V22" s="101" t="s">
        <v>86</v>
      </c>
      <c r="W22" s="101" t="s">
        <v>87</v>
      </c>
      <c r="X22" s="101" t="s">
        <v>88</v>
      </c>
      <c r="Y22" s="101" t="s">
        <v>89</v>
      </c>
      <c r="Z22" s="101" t="s">
        <v>92</v>
      </c>
      <c r="AA22" s="101">
        <v>283</v>
      </c>
      <c r="AB22" s="101">
        <v>404.69</v>
      </c>
    </row>
    <row r="23" spans="1:28" ht="18" customHeight="1" x14ac:dyDescent="0.25">
      <c r="A23" s="1">
        <v>2020</v>
      </c>
      <c r="B23" s="1" t="s">
        <v>1</v>
      </c>
      <c r="C23" s="1" t="s">
        <v>12</v>
      </c>
      <c r="D23" s="5" t="s">
        <v>28</v>
      </c>
      <c r="E23" s="7">
        <v>345</v>
      </c>
      <c r="F23" s="7">
        <v>7000</v>
      </c>
      <c r="G23" s="7">
        <v>7840</v>
      </c>
      <c r="H23" s="3">
        <v>1400</v>
      </c>
      <c r="I23" s="4" t="s">
        <v>40</v>
      </c>
      <c r="L23" s="79">
        <v>2023</v>
      </c>
      <c r="M23" s="80" t="s">
        <v>64</v>
      </c>
      <c r="N23" s="82">
        <v>219404</v>
      </c>
      <c r="O23" s="83">
        <v>212626.8</v>
      </c>
      <c r="R23" s="101" t="s">
        <v>93</v>
      </c>
      <c r="S23" s="101">
        <v>2020</v>
      </c>
      <c r="T23" s="101" t="s">
        <v>3</v>
      </c>
      <c r="U23" s="101" t="s">
        <v>85</v>
      </c>
      <c r="V23" s="101" t="s">
        <v>86</v>
      </c>
      <c r="W23" s="101" t="s">
        <v>87</v>
      </c>
      <c r="X23" s="101" t="s">
        <v>88</v>
      </c>
      <c r="Y23" s="101" t="s">
        <v>89</v>
      </c>
      <c r="Z23" s="101" t="s">
        <v>92</v>
      </c>
      <c r="AA23" s="101">
        <v>211</v>
      </c>
      <c r="AB23" s="101">
        <v>301.73</v>
      </c>
    </row>
    <row r="24" spans="1:28" ht="18" customHeight="1" x14ac:dyDescent="0.25">
      <c r="A24" s="1">
        <v>2020</v>
      </c>
      <c r="B24" s="1" t="s">
        <v>1</v>
      </c>
      <c r="C24" s="1" t="s">
        <v>13</v>
      </c>
      <c r="D24" s="2" t="s">
        <v>33</v>
      </c>
      <c r="E24" s="3">
        <v>122</v>
      </c>
      <c r="F24" s="3">
        <v>100</v>
      </c>
      <c r="G24" s="3">
        <v>112</v>
      </c>
      <c r="H24" s="3">
        <v>20</v>
      </c>
      <c r="I24" s="4" t="s">
        <v>40</v>
      </c>
      <c r="L24" s="79">
        <v>2023</v>
      </c>
      <c r="M24" s="80" t="s">
        <v>67</v>
      </c>
      <c r="N24" s="82">
        <v>73912</v>
      </c>
      <c r="O24" s="83">
        <v>130072.80000000012</v>
      </c>
      <c r="R24" s="101" t="s">
        <v>84</v>
      </c>
      <c r="S24" s="101">
        <v>2020</v>
      </c>
      <c r="T24" s="101" t="s">
        <v>3</v>
      </c>
      <c r="U24" s="101" t="s">
        <v>85</v>
      </c>
      <c r="V24" s="101" t="s">
        <v>86</v>
      </c>
      <c r="W24" s="101" t="s">
        <v>87</v>
      </c>
      <c r="X24" s="101" t="s">
        <v>88</v>
      </c>
      <c r="Y24" s="101" t="s">
        <v>89</v>
      </c>
      <c r="Z24" s="101" t="s">
        <v>90</v>
      </c>
      <c r="AA24" s="101">
        <v>876</v>
      </c>
      <c r="AB24" s="101">
        <v>1252.68</v>
      </c>
    </row>
    <row r="25" spans="1:28" ht="18" customHeight="1" x14ac:dyDescent="0.25">
      <c r="A25" s="1">
        <v>2020</v>
      </c>
      <c r="B25" s="1" t="s">
        <v>1</v>
      </c>
      <c r="C25" s="1" t="s">
        <v>15</v>
      </c>
      <c r="D25" s="5" t="s">
        <v>26</v>
      </c>
      <c r="E25" s="6">
        <v>78</v>
      </c>
      <c r="F25" s="6">
        <v>4577.2</v>
      </c>
      <c r="G25" s="6">
        <v>5126.4639999999999</v>
      </c>
      <c r="H25" s="3">
        <v>915.44</v>
      </c>
      <c r="I25" s="4" t="s">
        <v>40</v>
      </c>
      <c r="L25" s="79">
        <v>2023</v>
      </c>
      <c r="M25" s="80" t="s">
        <v>66</v>
      </c>
      <c r="N25" s="82">
        <v>71992</v>
      </c>
      <c r="O25" s="83">
        <v>104238.15999999999</v>
      </c>
      <c r="R25" s="101" t="s">
        <v>84</v>
      </c>
      <c r="S25" s="101">
        <v>2020</v>
      </c>
      <c r="T25" s="101" t="s">
        <v>3</v>
      </c>
      <c r="U25" s="101" t="s">
        <v>85</v>
      </c>
      <c r="V25" s="101" t="s">
        <v>86</v>
      </c>
      <c r="W25" s="101" t="s">
        <v>87</v>
      </c>
      <c r="X25" s="101" t="s">
        <v>88</v>
      </c>
      <c r="Y25" s="101" t="s">
        <v>89</v>
      </c>
      <c r="Z25" s="101" t="s">
        <v>90</v>
      </c>
      <c r="AA25" s="101">
        <v>877</v>
      </c>
      <c r="AB25" s="101">
        <v>1254.1100000000001</v>
      </c>
    </row>
    <row r="26" spans="1:28" ht="18" customHeight="1" x14ac:dyDescent="0.25">
      <c r="A26" s="1">
        <v>2020</v>
      </c>
      <c r="B26" s="1" t="s">
        <v>1</v>
      </c>
      <c r="C26" s="1" t="s">
        <v>15</v>
      </c>
      <c r="D26" s="5" t="s">
        <v>24</v>
      </c>
      <c r="E26" s="6">
        <v>76</v>
      </c>
      <c r="F26" s="6">
        <v>4576.8999999999996</v>
      </c>
      <c r="G26" s="6">
        <v>5126.1279999999997</v>
      </c>
      <c r="H26" s="3">
        <v>915.38</v>
      </c>
      <c r="I26" s="4" t="s">
        <v>40</v>
      </c>
      <c r="L26" s="79">
        <v>2024</v>
      </c>
      <c r="M26" s="80" t="s">
        <v>62</v>
      </c>
      <c r="N26" s="82">
        <v>190380</v>
      </c>
      <c r="O26" s="83">
        <v>272243.39999999997</v>
      </c>
      <c r="R26" s="101" t="s">
        <v>84</v>
      </c>
      <c r="S26" s="101">
        <v>2020</v>
      </c>
      <c r="T26" s="101" t="s">
        <v>3</v>
      </c>
      <c r="U26" s="101" t="s">
        <v>85</v>
      </c>
      <c r="V26" s="101" t="s">
        <v>86</v>
      </c>
      <c r="W26" s="101" t="s">
        <v>87</v>
      </c>
      <c r="X26" s="101" t="s">
        <v>88</v>
      </c>
      <c r="Y26" s="101" t="s">
        <v>89</v>
      </c>
      <c r="Z26" s="101" t="s">
        <v>90</v>
      </c>
      <c r="AA26" s="101">
        <v>878</v>
      </c>
      <c r="AB26" s="101">
        <v>1255.54</v>
      </c>
    </row>
    <row r="27" spans="1:28" ht="18" customHeight="1" x14ac:dyDescent="0.25">
      <c r="A27" s="1">
        <v>2020</v>
      </c>
      <c r="B27" s="1" t="s">
        <v>1</v>
      </c>
      <c r="C27" s="1" t="s">
        <v>15</v>
      </c>
      <c r="D27" s="5" t="s">
        <v>25</v>
      </c>
      <c r="E27" s="6">
        <v>46</v>
      </c>
      <c r="F27" s="6">
        <v>200</v>
      </c>
      <c r="G27" s="6">
        <v>224</v>
      </c>
      <c r="H27" s="3">
        <v>40</v>
      </c>
      <c r="I27" s="4" t="s">
        <v>40</v>
      </c>
      <c r="L27" s="79">
        <v>2024</v>
      </c>
      <c r="M27" s="80" t="s">
        <v>64</v>
      </c>
      <c r="N27" s="82">
        <v>112620</v>
      </c>
      <c r="O27" s="83">
        <v>107044.07999999994</v>
      </c>
      <c r="R27" s="101" t="s">
        <v>93</v>
      </c>
      <c r="S27" s="101">
        <v>2020</v>
      </c>
      <c r="T27" s="101" t="s">
        <v>3</v>
      </c>
      <c r="U27" s="101" t="s">
        <v>85</v>
      </c>
      <c r="V27" s="101" t="s">
        <v>86</v>
      </c>
      <c r="W27" s="101" t="s">
        <v>87</v>
      </c>
      <c r="X27" s="101" t="s">
        <v>88</v>
      </c>
      <c r="Y27" s="101" t="s">
        <v>89</v>
      </c>
      <c r="Z27" s="101" t="s">
        <v>92</v>
      </c>
      <c r="AA27" s="101">
        <v>281</v>
      </c>
      <c r="AB27" s="101">
        <v>401.83</v>
      </c>
    </row>
    <row r="28" spans="1:28" ht="18" customHeight="1" x14ac:dyDescent="0.25">
      <c r="A28" s="1">
        <v>2020</v>
      </c>
      <c r="B28" s="1" t="s">
        <v>1</v>
      </c>
      <c r="C28" s="1" t="s">
        <v>15</v>
      </c>
      <c r="D28" s="5" t="s">
        <v>23</v>
      </c>
      <c r="E28" s="6">
        <v>34</v>
      </c>
      <c r="F28" s="6">
        <v>4576.8</v>
      </c>
      <c r="G28" s="6">
        <v>5126.0160000000005</v>
      </c>
      <c r="H28" s="3">
        <v>915.36000000000013</v>
      </c>
      <c r="I28" s="4" t="s">
        <v>40</v>
      </c>
      <c r="L28" s="79">
        <v>2024</v>
      </c>
      <c r="M28" s="80" t="s">
        <v>63</v>
      </c>
      <c r="N28" s="82">
        <v>109940</v>
      </c>
      <c r="O28" s="83">
        <v>157214.20000000007</v>
      </c>
      <c r="R28" s="101" t="s">
        <v>91</v>
      </c>
      <c r="S28" s="101">
        <v>2020</v>
      </c>
      <c r="T28" s="101" t="s">
        <v>3</v>
      </c>
      <c r="U28" s="101" t="s">
        <v>85</v>
      </c>
      <c r="V28" s="101" t="s">
        <v>86</v>
      </c>
      <c r="W28" s="101" t="s">
        <v>87</v>
      </c>
      <c r="X28" s="101" t="s">
        <v>88</v>
      </c>
      <c r="Y28" s="101" t="s">
        <v>89</v>
      </c>
      <c r="Z28" s="101" t="s">
        <v>92</v>
      </c>
      <c r="AA28" s="101">
        <v>772</v>
      </c>
      <c r="AB28" s="101">
        <v>1103.96</v>
      </c>
    </row>
    <row r="29" spans="1:28" ht="18" customHeight="1" x14ac:dyDescent="0.25">
      <c r="A29" s="1">
        <v>2020</v>
      </c>
      <c r="B29" s="1" t="s">
        <v>1</v>
      </c>
      <c r="C29" s="1" t="s">
        <v>13</v>
      </c>
      <c r="D29" s="2" t="s">
        <v>34</v>
      </c>
      <c r="E29" s="3">
        <v>7</v>
      </c>
      <c r="F29" s="3">
        <v>200</v>
      </c>
      <c r="G29" s="3">
        <v>224</v>
      </c>
      <c r="H29" s="3">
        <v>40</v>
      </c>
      <c r="I29" s="4" t="s">
        <v>40</v>
      </c>
      <c r="L29" s="79">
        <v>2024</v>
      </c>
      <c r="M29" s="80" t="s">
        <v>65</v>
      </c>
      <c r="N29" s="82">
        <v>106948</v>
      </c>
      <c r="O29" s="83">
        <v>152935.63999999998</v>
      </c>
      <c r="R29" s="101" t="s">
        <v>84</v>
      </c>
      <c r="S29" s="101">
        <v>2020</v>
      </c>
      <c r="T29" s="101" t="s">
        <v>7</v>
      </c>
      <c r="U29" s="101" t="s">
        <v>85</v>
      </c>
      <c r="V29" s="101" t="s">
        <v>86</v>
      </c>
      <c r="W29" s="101" t="s">
        <v>87</v>
      </c>
      <c r="X29" s="101" t="s">
        <v>88</v>
      </c>
      <c r="Y29" s="101" t="s">
        <v>89</v>
      </c>
      <c r="Z29" s="101" t="s">
        <v>90</v>
      </c>
      <c r="AA29" s="101">
        <v>290</v>
      </c>
      <c r="AB29" s="101">
        <v>414.7</v>
      </c>
    </row>
    <row r="30" spans="1:28" ht="18" customHeight="1" x14ac:dyDescent="0.25">
      <c r="A30" s="1">
        <v>2020</v>
      </c>
      <c r="B30" s="1" t="s">
        <v>1</v>
      </c>
      <c r="C30" s="1" t="s">
        <v>15</v>
      </c>
      <c r="D30" s="5" t="s">
        <v>27</v>
      </c>
      <c r="E30" s="6">
        <v>3</v>
      </c>
      <c r="F30" s="6">
        <v>4577.3</v>
      </c>
      <c r="G30" s="6">
        <v>5126.576</v>
      </c>
      <c r="H30" s="3">
        <v>915.46</v>
      </c>
      <c r="I30" s="4" t="s">
        <v>40</v>
      </c>
      <c r="L30" s="79">
        <v>2024</v>
      </c>
      <c r="M30" s="80" t="s">
        <v>67</v>
      </c>
      <c r="N30" s="82">
        <v>62256</v>
      </c>
      <c r="O30" s="83">
        <v>100660.56000000013</v>
      </c>
      <c r="R30" s="101" t="s">
        <v>84</v>
      </c>
      <c r="S30" s="101">
        <v>2020</v>
      </c>
      <c r="T30" s="101" t="s">
        <v>7</v>
      </c>
      <c r="U30" s="101" t="s">
        <v>85</v>
      </c>
      <c r="V30" s="101" t="s">
        <v>86</v>
      </c>
      <c r="W30" s="101" t="s">
        <v>87</v>
      </c>
      <c r="X30" s="101" t="s">
        <v>88</v>
      </c>
      <c r="Y30" s="101" t="s">
        <v>89</v>
      </c>
      <c r="Z30" s="101" t="s">
        <v>90</v>
      </c>
      <c r="AA30" s="101">
        <v>284</v>
      </c>
      <c r="AB30" s="101">
        <v>406.12</v>
      </c>
    </row>
    <row r="31" spans="1:28" ht="18" customHeight="1" x14ac:dyDescent="0.25">
      <c r="A31" s="1">
        <v>2020</v>
      </c>
      <c r="B31" s="1" t="s">
        <v>1</v>
      </c>
      <c r="C31" s="1" t="s">
        <v>32</v>
      </c>
      <c r="D31" s="5" t="s">
        <v>32</v>
      </c>
      <c r="E31" s="6">
        <v>2</v>
      </c>
      <c r="F31" s="6">
        <v>6600</v>
      </c>
      <c r="G31" s="6">
        <v>7392</v>
      </c>
      <c r="H31" s="3">
        <v>1320</v>
      </c>
      <c r="I31" s="4" t="s">
        <v>40</v>
      </c>
      <c r="L31" s="79">
        <v>2024</v>
      </c>
      <c r="M31" s="80" t="s">
        <v>66</v>
      </c>
      <c r="N31" s="82">
        <v>62240</v>
      </c>
      <c r="O31" s="83">
        <v>90151.200000000041</v>
      </c>
      <c r="R31" s="101" t="s">
        <v>95</v>
      </c>
      <c r="S31" s="101">
        <v>2020</v>
      </c>
      <c r="T31" s="101" t="s">
        <v>7</v>
      </c>
      <c r="U31" s="101" t="s">
        <v>85</v>
      </c>
      <c r="V31" s="101" t="s">
        <v>86</v>
      </c>
      <c r="W31" s="101" t="s">
        <v>87</v>
      </c>
      <c r="X31" s="101" t="s">
        <v>88</v>
      </c>
      <c r="Y31" s="101" t="s">
        <v>89</v>
      </c>
      <c r="Z31" s="101" t="s">
        <v>90</v>
      </c>
      <c r="AA31" s="101">
        <v>278</v>
      </c>
      <c r="AB31" s="101">
        <v>397.53999999999996</v>
      </c>
    </row>
    <row r="32" spans="1:28" ht="18" customHeight="1" x14ac:dyDescent="0.25">
      <c r="A32" s="1">
        <v>2020</v>
      </c>
      <c r="B32" s="1" t="s">
        <v>2</v>
      </c>
      <c r="C32" s="1" t="s">
        <v>14</v>
      </c>
      <c r="D32" s="2" t="s">
        <v>36</v>
      </c>
      <c r="E32" s="3">
        <v>3566</v>
      </c>
      <c r="F32" s="3">
        <v>4577.3</v>
      </c>
      <c r="G32" s="3">
        <v>5126.576</v>
      </c>
      <c r="H32" s="3">
        <v>915.46</v>
      </c>
      <c r="I32" s="4" t="s">
        <v>40</v>
      </c>
      <c r="R32" s="101" t="s">
        <v>91</v>
      </c>
      <c r="S32" s="101">
        <v>2020</v>
      </c>
      <c r="T32" s="101" t="s">
        <v>7</v>
      </c>
      <c r="U32" s="101" t="s">
        <v>85</v>
      </c>
      <c r="V32" s="101" t="s">
        <v>86</v>
      </c>
      <c r="W32" s="101" t="s">
        <v>87</v>
      </c>
      <c r="X32" s="101" t="s">
        <v>88</v>
      </c>
      <c r="Y32" s="101" t="s">
        <v>89</v>
      </c>
      <c r="Z32" s="101" t="s">
        <v>92</v>
      </c>
      <c r="AA32" s="101">
        <v>212</v>
      </c>
      <c r="AB32" s="101">
        <v>303.15999999999997</v>
      </c>
    </row>
    <row r="33" spans="1:28" ht="18" customHeight="1" x14ac:dyDescent="0.25">
      <c r="A33" s="1">
        <v>2020</v>
      </c>
      <c r="B33" s="1" t="s">
        <v>2</v>
      </c>
      <c r="C33" s="1" t="s">
        <v>14</v>
      </c>
      <c r="D33" s="2" t="s">
        <v>37</v>
      </c>
      <c r="E33" s="3">
        <v>2498</v>
      </c>
      <c r="F33" s="3">
        <v>8000</v>
      </c>
      <c r="G33" s="3">
        <v>8960</v>
      </c>
      <c r="H33" s="3">
        <v>1600</v>
      </c>
      <c r="I33" s="4" t="s">
        <v>40</v>
      </c>
      <c r="R33" s="101" t="s">
        <v>84</v>
      </c>
      <c r="S33" s="101">
        <v>2020</v>
      </c>
      <c r="T33" s="101" t="s">
        <v>7</v>
      </c>
      <c r="U33" s="101" t="s">
        <v>85</v>
      </c>
      <c r="V33" s="101" t="s">
        <v>86</v>
      </c>
      <c r="W33" s="101" t="s">
        <v>87</v>
      </c>
      <c r="X33" s="101" t="s">
        <v>88</v>
      </c>
      <c r="Y33" s="101" t="s">
        <v>89</v>
      </c>
      <c r="Z33" s="101" t="s">
        <v>92</v>
      </c>
      <c r="AA33" s="101">
        <v>260</v>
      </c>
      <c r="AB33" s="101">
        <v>371.8</v>
      </c>
    </row>
    <row r="34" spans="1:28" ht="18" customHeight="1" x14ac:dyDescent="0.25">
      <c r="A34" s="1">
        <v>2020</v>
      </c>
      <c r="B34" s="1" t="s">
        <v>2</v>
      </c>
      <c r="C34" s="1" t="s">
        <v>13</v>
      </c>
      <c r="D34" s="2" t="s">
        <v>35</v>
      </c>
      <c r="E34" s="3">
        <v>1245</v>
      </c>
      <c r="F34" s="3">
        <v>4577.2</v>
      </c>
      <c r="G34" s="3">
        <v>5126.4639999999999</v>
      </c>
      <c r="H34" s="3">
        <v>915.44</v>
      </c>
      <c r="I34" s="4" t="s">
        <v>40</v>
      </c>
      <c r="R34" s="101" t="s">
        <v>84</v>
      </c>
      <c r="S34" s="101">
        <v>2020</v>
      </c>
      <c r="T34" s="101" t="s">
        <v>7</v>
      </c>
      <c r="U34" s="101" t="s">
        <v>85</v>
      </c>
      <c r="V34" s="101" t="s">
        <v>86</v>
      </c>
      <c r="W34" s="101" t="s">
        <v>87</v>
      </c>
      <c r="X34" s="101" t="s">
        <v>88</v>
      </c>
      <c r="Y34" s="101" t="s">
        <v>89</v>
      </c>
      <c r="Z34" s="101" t="s">
        <v>92</v>
      </c>
      <c r="AA34" s="101">
        <v>188</v>
      </c>
      <c r="AB34" s="101">
        <v>268.84000000000003</v>
      </c>
    </row>
    <row r="35" spans="1:28" ht="18" customHeight="1" x14ac:dyDescent="0.25">
      <c r="A35" s="1">
        <v>2020</v>
      </c>
      <c r="B35" s="1" t="s">
        <v>2</v>
      </c>
      <c r="C35" s="1" t="s">
        <v>38</v>
      </c>
      <c r="D35" s="5" t="s">
        <v>30</v>
      </c>
      <c r="E35" s="6">
        <v>644</v>
      </c>
      <c r="F35" s="6">
        <v>5743.5</v>
      </c>
      <c r="G35" s="6">
        <v>6432.72</v>
      </c>
      <c r="H35" s="3">
        <v>1148.7</v>
      </c>
      <c r="I35" s="4" t="s">
        <v>40</v>
      </c>
      <c r="R35" s="101" t="s">
        <v>93</v>
      </c>
      <c r="S35" s="101">
        <v>2020</v>
      </c>
      <c r="T35" s="101" t="s">
        <v>7</v>
      </c>
      <c r="U35" s="101" t="s">
        <v>85</v>
      </c>
      <c r="V35" s="101" t="s">
        <v>86</v>
      </c>
      <c r="W35" s="101" t="s">
        <v>87</v>
      </c>
      <c r="X35" s="101" t="s">
        <v>88</v>
      </c>
      <c r="Y35" s="101" t="s">
        <v>89</v>
      </c>
      <c r="Z35" s="101" t="s">
        <v>92</v>
      </c>
      <c r="AA35" s="101">
        <v>214</v>
      </c>
      <c r="AB35" s="101">
        <v>306.02</v>
      </c>
    </row>
    <row r="36" spans="1:28" ht="18" customHeight="1" x14ac:dyDescent="0.25">
      <c r="A36" s="1">
        <v>2020</v>
      </c>
      <c r="B36" s="1" t="s">
        <v>2</v>
      </c>
      <c r="C36" s="1" t="s">
        <v>12</v>
      </c>
      <c r="D36" s="5" t="s">
        <v>29</v>
      </c>
      <c r="E36" s="6">
        <v>643</v>
      </c>
      <c r="F36" s="6">
        <v>7000</v>
      </c>
      <c r="G36" s="6">
        <v>7840</v>
      </c>
      <c r="H36" s="3">
        <v>1400</v>
      </c>
      <c r="I36" s="4" t="s">
        <v>40</v>
      </c>
      <c r="R36" s="101" t="s">
        <v>91</v>
      </c>
      <c r="S36" s="101">
        <v>2020</v>
      </c>
      <c r="T36" s="101" t="s">
        <v>7</v>
      </c>
      <c r="U36" s="101" t="s">
        <v>85</v>
      </c>
      <c r="V36" s="101" t="s">
        <v>86</v>
      </c>
      <c r="W36" s="101" t="s">
        <v>87</v>
      </c>
      <c r="X36" s="101" t="s">
        <v>88</v>
      </c>
      <c r="Y36" s="101" t="s">
        <v>89</v>
      </c>
      <c r="Z36" s="101" t="s">
        <v>92</v>
      </c>
      <c r="AA36" s="101">
        <v>262</v>
      </c>
      <c r="AB36" s="101">
        <v>374.65999999999997</v>
      </c>
    </row>
    <row r="37" spans="1:28" ht="18" customHeight="1" x14ac:dyDescent="0.25">
      <c r="A37" s="1">
        <v>2020</v>
      </c>
      <c r="B37" s="1" t="s">
        <v>2</v>
      </c>
      <c r="C37" s="1" t="s">
        <v>38</v>
      </c>
      <c r="D37" s="5" t="s">
        <v>31</v>
      </c>
      <c r="E37" s="6">
        <v>455</v>
      </c>
      <c r="F37" s="6">
        <v>4578.6000000000004</v>
      </c>
      <c r="G37" s="6">
        <v>5128.0320000000002</v>
      </c>
      <c r="H37" s="3">
        <v>915.72000000000014</v>
      </c>
      <c r="I37" s="4" t="s">
        <v>40</v>
      </c>
      <c r="R37" s="101" t="s">
        <v>93</v>
      </c>
      <c r="S37" s="101">
        <v>2020</v>
      </c>
      <c r="T37" s="101" t="s">
        <v>7</v>
      </c>
      <c r="U37" s="101" t="s">
        <v>85</v>
      </c>
      <c r="V37" s="101" t="s">
        <v>86</v>
      </c>
      <c r="W37" s="101" t="s">
        <v>87</v>
      </c>
      <c r="X37" s="101" t="s">
        <v>88</v>
      </c>
      <c r="Y37" s="101" t="s">
        <v>89</v>
      </c>
      <c r="Z37" s="101" t="s">
        <v>92</v>
      </c>
      <c r="AA37" s="101">
        <v>190</v>
      </c>
      <c r="AB37" s="101">
        <v>271.7</v>
      </c>
    </row>
    <row r="38" spans="1:28" ht="18" customHeight="1" x14ac:dyDescent="0.25">
      <c r="A38" s="1">
        <v>2020</v>
      </c>
      <c r="B38" s="1" t="s">
        <v>2</v>
      </c>
      <c r="C38" s="1" t="s">
        <v>12</v>
      </c>
      <c r="D38" s="5" t="s">
        <v>28</v>
      </c>
      <c r="E38" s="7">
        <v>345</v>
      </c>
      <c r="F38" s="7">
        <v>7000</v>
      </c>
      <c r="G38" s="7">
        <v>7840</v>
      </c>
      <c r="H38" s="3">
        <v>1400</v>
      </c>
      <c r="I38" s="4" t="s">
        <v>40</v>
      </c>
      <c r="R38" s="101" t="s">
        <v>94</v>
      </c>
      <c r="S38" s="101">
        <v>2020</v>
      </c>
      <c r="T38" s="101" t="s">
        <v>7</v>
      </c>
      <c r="U38" s="101" t="s">
        <v>85</v>
      </c>
      <c r="V38" s="101" t="s">
        <v>86</v>
      </c>
      <c r="W38" s="101" t="s">
        <v>87</v>
      </c>
      <c r="X38" s="101" t="s">
        <v>88</v>
      </c>
      <c r="Y38" s="101" t="s">
        <v>89</v>
      </c>
      <c r="Z38" s="101" t="s">
        <v>92</v>
      </c>
      <c r="AA38" s="101">
        <v>288</v>
      </c>
      <c r="AB38" s="101">
        <v>526.24</v>
      </c>
    </row>
    <row r="39" spans="1:28" ht="18" customHeight="1" x14ac:dyDescent="0.25">
      <c r="A39" s="1">
        <v>2020</v>
      </c>
      <c r="B39" s="1" t="s">
        <v>2</v>
      </c>
      <c r="C39" s="1" t="s">
        <v>13</v>
      </c>
      <c r="D39" s="2" t="s">
        <v>33</v>
      </c>
      <c r="E39" s="3">
        <v>122</v>
      </c>
      <c r="F39" s="3">
        <v>100</v>
      </c>
      <c r="G39" s="3">
        <v>112</v>
      </c>
      <c r="H39" s="3">
        <v>20</v>
      </c>
      <c r="I39" s="4" t="s">
        <v>40</v>
      </c>
      <c r="R39" s="101" t="s">
        <v>93</v>
      </c>
      <c r="S39" s="101">
        <v>2020</v>
      </c>
      <c r="T39" s="101" t="s">
        <v>7</v>
      </c>
      <c r="U39" s="101" t="s">
        <v>85</v>
      </c>
      <c r="V39" s="101" t="s">
        <v>86</v>
      </c>
      <c r="W39" s="101" t="s">
        <v>87</v>
      </c>
      <c r="X39" s="101" t="s">
        <v>88</v>
      </c>
      <c r="Y39" s="101" t="s">
        <v>89</v>
      </c>
      <c r="Z39" s="101" t="s">
        <v>92</v>
      </c>
      <c r="AA39" s="101">
        <v>282</v>
      </c>
      <c r="AB39" s="101">
        <v>526.24</v>
      </c>
    </row>
    <row r="40" spans="1:28" ht="18" customHeight="1" x14ac:dyDescent="0.25">
      <c r="A40" s="1">
        <v>2020</v>
      </c>
      <c r="B40" s="1" t="s">
        <v>2</v>
      </c>
      <c r="C40" s="1" t="s">
        <v>15</v>
      </c>
      <c r="D40" s="5" t="s">
        <v>26</v>
      </c>
      <c r="E40" s="6">
        <v>78</v>
      </c>
      <c r="F40" s="6">
        <v>4577.2</v>
      </c>
      <c r="G40" s="6">
        <v>5126.4639999999999</v>
      </c>
      <c r="H40" s="3">
        <v>915.44</v>
      </c>
      <c r="I40" s="4" t="s">
        <v>40</v>
      </c>
      <c r="R40" s="101" t="s">
        <v>84</v>
      </c>
      <c r="S40" s="101">
        <v>2020</v>
      </c>
      <c r="T40" s="101" t="s">
        <v>7</v>
      </c>
      <c r="U40" s="101" t="s">
        <v>85</v>
      </c>
      <c r="V40" s="101" t="s">
        <v>86</v>
      </c>
      <c r="W40" s="101" t="s">
        <v>87</v>
      </c>
      <c r="X40" s="101" t="s">
        <v>88</v>
      </c>
      <c r="Y40" s="101" t="s">
        <v>89</v>
      </c>
      <c r="Z40" s="101" t="s">
        <v>92</v>
      </c>
      <c r="AA40" s="101">
        <v>276</v>
      </c>
      <c r="AB40" s="101">
        <v>526.24</v>
      </c>
    </row>
    <row r="41" spans="1:28" ht="18" customHeight="1" x14ac:dyDescent="0.25">
      <c r="A41" s="1">
        <v>2020</v>
      </c>
      <c r="B41" s="1" t="s">
        <v>2</v>
      </c>
      <c r="C41" s="1" t="s">
        <v>15</v>
      </c>
      <c r="D41" s="5" t="s">
        <v>24</v>
      </c>
      <c r="E41" s="6">
        <v>76</v>
      </c>
      <c r="F41" s="6">
        <v>4576.8999999999996</v>
      </c>
      <c r="G41" s="6">
        <v>5126.1279999999997</v>
      </c>
      <c r="H41" s="3">
        <v>915.38</v>
      </c>
      <c r="I41" s="4" t="s">
        <v>40</v>
      </c>
      <c r="R41" s="101" t="s">
        <v>84</v>
      </c>
      <c r="S41" s="101">
        <v>2020</v>
      </c>
      <c r="T41" s="101" t="s">
        <v>7</v>
      </c>
      <c r="U41" s="101" t="s">
        <v>85</v>
      </c>
      <c r="V41" s="101" t="s">
        <v>86</v>
      </c>
      <c r="W41" s="101" t="s">
        <v>87</v>
      </c>
      <c r="X41" s="101" t="s">
        <v>88</v>
      </c>
      <c r="Y41" s="101" t="s">
        <v>89</v>
      </c>
      <c r="Z41" s="101" t="s">
        <v>92</v>
      </c>
      <c r="AA41" s="101">
        <v>680</v>
      </c>
      <c r="AB41" s="101">
        <v>972.4</v>
      </c>
    </row>
    <row r="42" spans="1:28" ht="18" customHeight="1" x14ac:dyDescent="0.25">
      <c r="A42" s="1">
        <v>2020</v>
      </c>
      <c r="B42" s="1" t="s">
        <v>2</v>
      </c>
      <c r="C42" s="1" t="s">
        <v>15</v>
      </c>
      <c r="D42" s="5" t="s">
        <v>25</v>
      </c>
      <c r="E42" s="6">
        <v>46</v>
      </c>
      <c r="F42" s="6">
        <v>200</v>
      </c>
      <c r="G42" s="6">
        <v>224</v>
      </c>
      <c r="H42" s="3">
        <v>40</v>
      </c>
      <c r="I42" s="4" t="s">
        <v>40</v>
      </c>
      <c r="R42" s="101" t="s">
        <v>93</v>
      </c>
      <c r="S42" s="101">
        <v>2020</v>
      </c>
      <c r="T42" s="101" t="s">
        <v>7</v>
      </c>
      <c r="U42" s="101" t="s">
        <v>85</v>
      </c>
      <c r="V42" s="101" t="s">
        <v>86</v>
      </c>
      <c r="W42" s="101" t="s">
        <v>87</v>
      </c>
      <c r="X42" s="101" t="s">
        <v>88</v>
      </c>
      <c r="Y42" s="101" t="s">
        <v>89</v>
      </c>
      <c r="Z42" s="101" t="s">
        <v>92</v>
      </c>
      <c r="AA42" s="101">
        <v>767</v>
      </c>
      <c r="AB42" s="101">
        <v>1096.81</v>
      </c>
    </row>
    <row r="43" spans="1:28" ht="18" customHeight="1" x14ac:dyDescent="0.25">
      <c r="A43" s="1">
        <v>2020</v>
      </c>
      <c r="B43" s="1" t="s">
        <v>2</v>
      </c>
      <c r="C43" s="1" t="s">
        <v>15</v>
      </c>
      <c r="D43" s="5" t="s">
        <v>23</v>
      </c>
      <c r="E43" s="6">
        <v>34</v>
      </c>
      <c r="F43" s="6">
        <v>4576.8</v>
      </c>
      <c r="G43" s="6">
        <v>5126.0160000000005</v>
      </c>
      <c r="H43" s="3">
        <v>915.36000000000013</v>
      </c>
      <c r="I43" s="4" t="s">
        <v>42</v>
      </c>
      <c r="R43" s="101" t="s">
        <v>91</v>
      </c>
      <c r="S43" s="101">
        <v>2020</v>
      </c>
      <c r="T43" s="101" t="s">
        <v>7</v>
      </c>
      <c r="U43" s="101" t="s">
        <v>85</v>
      </c>
      <c r="V43" s="101" t="s">
        <v>86</v>
      </c>
      <c r="W43" s="101" t="s">
        <v>87</v>
      </c>
      <c r="X43" s="101" t="s">
        <v>88</v>
      </c>
      <c r="Y43" s="101" t="s">
        <v>89</v>
      </c>
      <c r="Z43" s="101" t="s">
        <v>92</v>
      </c>
      <c r="AA43" s="101">
        <v>285</v>
      </c>
      <c r="AB43" s="101">
        <v>407.55</v>
      </c>
    </row>
    <row r="44" spans="1:28" ht="18" customHeight="1" x14ac:dyDescent="0.25">
      <c r="A44" s="1">
        <v>2020</v>
      </c>
      <c r="B44" s="1" t="s">
        <v>2</v>
      </c>
      <c r="C44" s="1" t="s">
        <v>13</v>
      </c>
      <c r="D44" s="2" t="s">
        <v>34</v>
      </c>
      <c r="E44" s="3">
        <v>7</v>
      </c>
      <c r="F44" s="3">
        <v>200</v>
      </c>
      <c r="G44" s="3">
        <v>224</v>
      </c>
      <c r="H44" s="3">
        <v>40</v>
      </c>
      <c r="I44" s="4" t="s">
        <v>42</v>
      </c>
      <c r="R44" s="101" t="s">
        <v>84</v>
      </c>
      <c r="S44" s="101">
        <v>2020</v>
      </c>
      <c r="T44" s="101" t="s">
        <v>7</v>
      </c>
      <c r="U44" s="101" t="s">
        <v>85</v>
      </c>
      <c r="V44" s="101" t="s">
        <v>86</v>
      </c>
      <c r="W44" s="101" t="s">
        <v>87</v>
      </c>
      <c r="X44" s="101" t="s">
        <v>88</v>
      </c>
      <c r="Y44" s="101" t="s">
        <v>89</v>
      </c>
      <c r="Z44" s="101" t="s">
        <v>92</v>
      </c>
      <c r="AA44" s="101">
        <v>279</v>
      </c>
      <c r="AB44" s="101">
        <v>398.97</v>
      </c>
    </row>
    <row r="45" spans="1:28" ht="18" customHeight="1" x14ac:dyDescent="0.25">
      <c r="A45" s="1">
        <v>2020</v>
      </c>
      <c r="B45" s="1" t="s">
        <v>2</v>
      </c>
      <c r="C45" s="1" t="s">
        <v>15</v>
      </c>
      <c r="D45" s="5" t="s">
        <v>27</v>
      </c>
      <c r="E45" s="6">
        <v>3</v>
      </c>
      <c r="F45" s="6">
        <v>3333</v>
      </c>
      <c r="G45" s="6">
        <v>5126.576</v>
      </c>
      <c r="H45" s="3">
        <v>666.6</v>
      </c>
      <c r="I45" s="4" t="s">
        <v>42</v>
      </c>
      <c r="R45" s="101" t="s">
        <v>93</v>
      </c>
      <c r="S45" s="101">
        <v>2020</v>
      </c>
      <c r="T45" s="101" t="s">
        <v>7</v>
      </c>
      <c r="U45" s="101" t="s">
        <v>85</v>
      </c>
      <c r="V45" s="101" t="s">
        <v>86</v>
      </c>
      <c r="W45" s="101" t="s">
        <v>87</v>
      </c>
      <c r="X45" s="101" t="s">
        <v>88</v>
      </c>
      <c r="Y45" s="101" t="s">
        <v>89</v>
      </c>
      <c r="Z45" s="101" t="s">
        <v>92</v>
      </c>
      <c r="AA45" s="101">
        <v>213</v>
      </c>
      <c r="AB45" s="101">
        <v>304.59000000000003</v>
      </c>
    </row>
    <row r="46" spans="1:28" ht="18" customHeight="1" x14ac:dyDescent="0.25">
      <c r="A46" s="1">
        <v>2020</v>
      </c>
      <c r="B46" s="1" t="s">
        <v>2</v>
      </c>
      <c r="C46" s="1" t="s">
        <v>32</v>
      </c>
      <c r="D46" s="5" t="s">
        <v>32</v>
      </c>
      <c r="E46" s="6">
        <v>2</v>
      </c>
      <c r="F46" s="6">
        <v>6600</v>
      </c>
      <c r="G46" s="6">
        <v>7392</v>
      </c>
      <c r="H46" s="3">
        <v>1320</v>
      </c>
      <c r="I46" s="4" t="s">
        <v>42</v>
      </c>
      <c r="R46" s="101" t="s">
        <v>93</v>
      </c>
      <c r="S46" s="101">
        <v>2020</v>
      </c>
      <c r="T46" s="101" t="s">
        <v>7</v>
      </c>
      <c r="U46" s="101" t="s">
        <v>85</v>
      </c>
      <c r="V46" s="101" t="s">
        <v>86</v>
      </c>
      <c r="W46" s="101" t="s">
        <v>87</v>
      </c>
      <c r="X46" s="101" t="s">
        <v>88</v>
      </c>
      <c r="Y46" s="101" t="s">
        <v>89</v>
      </c>
      <c r="Z46" s="101" t="s">
        <v>92</v>
      </c>
      <c r="AA46" s="101">
        <v>753</v>
      </c>
      <c r="AB46" s="101">
        <v>526.24</v>
      </c>
    </row>
    <row r="47" spans="1:28" ht="18" customHeight="1" x14ac:dyDescent="0.25">
      <c r="A47" s="1">
        <v>2020</v>
      </c>
      <c r="B47" s="1" t="s">
        <v>3</v>
      </c>
      <c r="C47" s="1" t="s">
        <v>14</v>
      </c>
      <c r="D47" s="2" t="s">
        <v>36</v>
      </c>
      <c r="E47" s="3">
        <v>3566</v>
      </c>
      <c r="F47" s="3">
        <v>4577.3</v>
      </c>
      <c r="G47" s="3">
        <v>5126.576</v>
      </c>
      <c r="H47" s="3">
        <v>915.46</v>
      </c>
      <c r="I47" s="4" t="s">
        <v>42</v>
      </c>
      <c r="R47" s="101" t="s">
        <v>84</v>
      </c>
      <c r="S47" s="101">
        <v>2020</v>
      </c>
      <c r="T47" s="101" t="s">
        <v>7</v>
      </c>
      <c r="U47" s="101" t="s">
        <v>85</v>
      </c>
      <c r="V47" s="101" t="s">
        <v>86</v>
      </c>
      <c r="W47" s="101" t="s">
        <v>87</v>
      </c>
      <c r="X47" s="101" t="s">
        <v>88</v>
      </c>
      <c r="Y47" s="101" t="s">
        <v>89</v>
      </c>
      <c r="Z47" s="101" t="s">
        <v>92</v>
      </c>
      <c r="AA47" s="101">
        <v>806</v>
      </c>
      <c r="AB47" s="101">
        <v>526.24</v>
      </c>
    </row>
    <row r="48" spans="1:28" ht="18" customHeight="1" x14ac:dyDescent="0.25">
      <c r="A48" s="1">
        <v>2020</v>
      </c>
      <c r="B48" s="1" t="s">
        <v>3</v>
      </c>
      <c r="C48" s="1" t="s">
        <v>14</v>
      </c>
      <c r="D48" s="2" t="s">
        <v>37</v>
      </c>
      <c r="E48" s="3">
        <v>2498</v>
      </c>
      <c r="F48" s="3">
        <v>8000</v>
      </c>
      <c r="G48" s="3">
        <v>8960</v>
      </c>
      <c r="H48" s="3">
        <v>1600</v>
      </c>
      <c r="I48" s="4" t="s">
        <v>42</v>
      </c>
      <c r="R48" s="101" t="s">
        <v>93</v>
      </c>
      <c r="S48" s="101">
        <v>2020</v>
      </c>
      <c r="T48" s="101" t="s">
        <v>7</v>
      </c>
      <c r="U48" s="101" t="s">
        <v>85</v>
      </c>
      <c r="V48" s="101" t="s">
        <v>86</v>
      </c>
      <c r="W48" s="101" t="s">
        <v>87</v>
      </c>
      <c r="X48" s="101" t="s">
        <v>88</v>
      </c>
      <c r="Y48" s="101" t="s">
        <v>89</v>
      </c>
      <c r="Z48" s="101" t="s">
        <v>92</v>
      </c>
      <c r="AA48" s="101">
        <v>217</v>
      </c>
      <c r="AB48" s="101">
        <v>310.31</v>
      </c>
    </row>
    <row r="49" spans="1:28" ht="18" customHeight="1" x14ac:dyDescent="0.25">
      <c r="A49" s="1">
        <v>2020</v>
      </c>
      <c r="B49" s="1" t="s">
        <v>3</v>
      </c>
      <c r="C49" s="1" t="s">
        <v>13</v>
      </c>
      <c r="D49" s="2" t="s">
        <v>35</v>
      </c>
      <c r="E49" s="3">
        <v>1245</v>
      </c>
      <c r="F49" s="3">
        <v>4577.2</v>
      </c>
      <c r="G49" s="3">
        <v>5126.4639999999999</v>
      </c>
      <c r="H49" s="3">
        <v>915.44</v>
      </c>
      <c r="I49" s="4" t="s">
        <v>42</v>
      </c>
      <c r="R49" s="101" t="s">
        <v>84</v>
      </c>
      <c r="S49" s="101">
        <v>2020</v>
      </c>
      <c r="T49" s="101" t="s">
        <v>7</v>
      </c>
      <c r="U49" s="101" t="s">
        <v>85</v>
      </c>
      <c r="V49" s="101" t="s">
        <v>86</v>
      </c>
      <c r="W49" s="101" t="s">
        <v>87</v>
      </c>
      <c r="X49" s="101" t="s">
        <v>88</v>
      </c>
      <c r="Y49" s="101" t="s">
        <v>89</v>
      </c>
      <c r="Z49" s="101" t="s">
        <v>92</v>
      </c>
      <c r="AA49" s="101">
        <v>259</v>
      </c>
      <c r="AB49" s="101">
        <v>370.37</v>
      </c>
    </row>
    <row r="50" spans="1:28" ht="18" customHeight="1" x14ac:dyDescent="0.25">
      <c r="A50" s="1">
        <v>2020</v>
      </c>
      <c r="B50" s="1" t="s">
        <v>3</v>
      </c>
      <c r="C50" s="1" t="s">
        <v>38</v>
      </c>
      <c r="D50" s="5" t="s">
        <v>30</v>
      </c>
      <c r="E50" s="6">
        <v>644</v>
      </c>
      <c r="F50" s="6">
        <v>5743.5</v>
      </c>
      <c r="G50" s="6">
        <v>6432.72</v>
      </c>
      <c r="H50" s="3">
        <v>1148.7</v>
      </c>
      <c r="I50" s="4" t="s">
        <v>42</v>
      </c>
      <c r="R50" s="101" t="s">
        <v>93</v>
      </c>
      <c r="S50" s="101">
        <v>2020</v>
      </c>
      <c r="T50" s="101" t="s">
        <v>7</v>
      </c>
      <c r="U50" s="101" t="s">
        <v>85</v>
      </c>
      <c r="V50" s="101" t="s">
        <v>86</v>
      </c>
      <c r="W50" s="101" t="s">
        <v>87</v>
      </c>
      <c r="X50" s="101" t="s">
        <v>88</v>
      </c>
      <c r="Y50" s="101" t="s">
        <v>89</v>
      </c>
      <c r="Z50" s="101" t="s">
        <v>92</v>
      </c>
      <c r="AA50" s="101">
        <v>187</v>
      </c>
      <c r="AB50" s="101">
        <v>267.40999999999997</v>
      </c>
    </row>
    <row r="51" spans="1:28" ht="18" customHeight="1" x14ac:dyDescent="0.25">
      <c r="A51" s="1">
        <v>2020</v>
      </c>
      <c r="B51" s="1" t="s">
        <v>3</v>
      </c>
      <c r="C51" s="1" t="s">
        <v>12</v>
      </c>
      <c r="D51" s="5" t="s">
        <v>29</v>
      </c>
      <c r="E51" s="6">
        <v>643</v>
      </c>
      <c r="F51" s="6">
        <v>7000</v>
      </c>
      <c r="G51" s="6">
        <v>7840</v>
      </c>
      <c r="H51" s="3">
        <v>1400</v>
      </c>
      <c r="I51" s="4" t="s">
        <v>42</v>
      </c>
      <c r="R51" s="101" t="s">
        <v>84</v>
      </c>
      <c r="S51" s="101">
        <v>2020</v>
      </c>
      <c r="T51" s="101" t="s">
        <v>7</v>
      </c>
      <c r="U51" s="101" t="s">
        <v>85</v>
      </c>
      <c r="V51" s="101" t="s">
        <v>86</v>
      </c>
      <c r="W51" s="101" t="s">
        <v>87</v>
      </c>
      <c r="X51" s="101" t="s">
        <v>88</v>
      </c>
      <c r="Y51" s="101" t="s">
        <v>89</v>
      </c>
      <c r="Z51" s="101" t="s">
        <v>90</v>
      </c>
      <c r="AA51" s="101">
        <v>287</v>
      </c>
      <c r="AB51" s="101">
        <v>410.40999999999997</v>
      </c>
    </row>
    <row r="52" spans="1:28" ht="18" customHeight="1" x14ac:dyDescent="0.25">
      <c r="A52" s="1">
        <v>2020</v>
      </c>
      <c r="B52" s="1" t="s">
        <v>3</v>
      </c>
      <c r="C52" s="1" t="s">
        <v>38</v>
      </c>
      <c r="D52" s="5" t="s">
        <v>31</v>
      </c>
      <c r="E52" s="6">
        <v>455</v>
      </c>
      <c r="F52" s="6">
        <v>4578.6000000000004</v>
      </c>
      <c r="G52" s="6">
        <v>5128.0320000000002</v>
      </c>
      <c r="H52" s="3">
        <v>915.72000000000014</v>
      </c>
      <c r="I52" s="4" t="s">
        <v>42</v>
      </c>
      <c r="R52" s="101" t="s">
        <v>91</v>
      </c>
      <c r="S52" s="101">
        <v>2020</v>
      </c>
      <c r="T52" s="101" t="s">
        <v>7</v>
      </c>
      <c r="U52" s="101" t="s">
        <v>85</v>
      </c>
      <c r="V52" s="101" t="s">
        <v>86</v>
      </c>
      <c r="W52" s="101" t="s">
        <v>87</v>
      </c>
      <c r="X52" s="101" t="s">
        <v>96</v>
      </c>
      <c r="Y52" s="101" t="s">
        <v>89</v>
      </c>
      <c r="Z52" s="101" t="s">
        <v>90</v>
      </c>
      <c r="AA52" s="101">
        <v>281</v>
      </c>
      <c r="AB52" s="101">
        <v>401.83</v>
      </c>
    </row>
    <row r="53" spans="1:28" ht="18" customHeight="1" x14ac:dyDescent="0.25">
      <c r="A53" s="1">
        <v>2020</v>
      </c>
      <c r="B53" s="1" t="s">
        <v>3</v>
      </c>
      <c r="C53" s="1" t="s">
        <v>12</v>
      </c>
      <c r="D53" s="5" t="s">
        <v>28</v>
      </c>
      <c r="E53" s="7">
        <v>345</v>
      </c>
      <c r="F53" s="7">
        <v>7000</v>
      </c>
      <c r="G53" s="7">
        <v>7840</v>
      </c>
      <c r="H53" s="3">
        <v>1400</v>
      </c>
      <c r="I53" s="4" t="s">
        <v>42</v>
      </c>
      <c r="R53" s="101" t="s">
        <v>91</v>
      </c>
      <c r="S53" s="101">
        <v>2020</v>
      </c>
      <c r="T53" s="101" t="s">
        <v>7</v>
      </c>
      <c r="U53" s="101" t="s">
        <v>85</v>
      </c>
      <c r="V53" s="101" t="s">
        <v>86</v>
      </c>
      <c r="W53" s="101" t="s">
        <v>87</v>
      </c>
      <c r="X53" s="101" t="s">
        <v>96</v>
      </c>
      <c r="Y53" s="101" t="s">
        <v>89</v>
      </c>
      <c r="Z53" s="101" t="s">
        <v>90</v>
      </c>
      <c r="AA53" s="101">
        <v>275</v>
      </c>
      <c r="AB53" s="101">
        <v>393.25</v>
      </c>
    </row>
    <row r="54" spans="1:28" ht="18" customHeight="1" x14ac:dyDescent="0.25">
      <c r="A54" s="1">
        <v>2020</v>
      </c>
      <c r="B54" s="1" t="s">
        <v>3</v>
      </c>
      <c r="C54" s="1" t="s">
        <v>13</v>
      </c>
      <c r="D54" s="2" t="s">
        <v>33</v>
      </c>
      <c r="E54" s="3">
        <v>122</v>
      </c>
      <c r="F54" s="3">
        <v>100</v>
      </c>
      <c r="G54" s="3">
        <v>112</v>
      </c>
      <c r="H54" s="3">
        <v>20</v>
      </c>
      <c r="I54" s="4" t="s">
        <v>42</v>
      </c>
      <c r="R54" s="101" t="s">
        <v>84</v>
      </c>
      <c r="S54" s="101">
        <v>2020</v>
      </c>
      <c r="T54" s="101" t="s">
        <v>7</v>
      </c>
      <c r="U54" s="101" t="s">
        <v>85</v>
      </c>
      <c r="V54" s="101" t="s">
        <v>86</v>
      </c>
      <c r="W54" s="101" t="s">
        <v>87</v>
      </c>
      <c r="X54" s="101" t="s">
        <v>96</v>
      </c>
      <c r="Y54" s="101" t="s">
        <v>89</v>
      </c>
      <c r="Z54" s="101" t="s">
        <v>92</v>
      </c>
      <c r="AA54" s="101">
        <v>215</v>
      </c>
      <c r="AB54" s="101">
        <v>307.45</v>
      </c>
    </row>
    <row r="55" spans="1:28" ht="18" customHeight="1" x14ac:dyDescent="0.25">
      <c r="A55" s="1">
        <v>2020</v>
      </c>
      <c r="B55" s="1" t="s">
        <v>3</v>
      </c>
      <c r="C55" s="1" t="s">
        <v>15</v>
      </c>
      <c r="D55" s="5" t="s">
        <v>26</v>
      </c>
      <c r="E55" s="6">
        <v>78</v>
      </c>
      <c r="F55" s="6">
        <v>4577.2</v>
      </c>
      <c r="G55" s="6">
        <v>5126.4639999999999</v>
      </c>
      <c r="H55" s="3">
        <v>915.44</v>
      </c>
      <c r="I55" s="4" t="s">
        <v>42</v>
      </c>
      <c r="R55" s="101" t="s">
        <v>94</v>
      </c>
      <c r="S55" s="101">
        <v>2020</v>
      </c>
      <c r="T55" s="101" t="s">
        <v>7</v>
      </c>
      <c r="U55" s="101" t="s">
        <v>85</v>
      </c>
      <c r="V55" s="101" t="s">
        <v>86</v>
      </c>
      <c r="W55" s="101" t="s">
        <v>87</v>
      </c>
      <c r="X55" s="101" t="s">
        <v>96</v>
      </c>
      <c r="Y55" s="101" t="s">
        <v>89</v>
      </c>
      <c r="Z55" s="101" t="s">
        <v>92</v>
      </c>
      <c r="AA55" s="101">
        <v>263</v>
      </c>
      <c r="AB55" s="101">
        <v>376.09000000000003</v>
      </c>
    </row>
    <row r="56" spans="1:28" ht="18" customHeight="1" x14ac:dyDescent="0.25">
      <c r="A56" s="1">
        <v>2020</v>
      </c>
      <c r="B56" s="1" t="s">
        <v>3</v>
      </c>
      <c r="C56" s="1" t="s">
        <v>15</v>
      </c>
      <c r="D56" s="5" t="s">
        <v>24</v>
      </c>
      <c r="E56" s="6">
        <v>76</v>
      </c>
      <c r="F56" s="6">
        <v>4576.8999999999996</v>
      </c>
      <c r="G56" s="6">
        <v>5126.1279999999997</v>
      </c>
      <c r="H56" s="3">
        <v>915.38</v>
      </c>
      <c r="I56" s="4" t="s">
        <v>42</v>
      </c>
      <c r="R56" s="101" t="s">
        <v>91</v>
      </c>
      <c r="S56" s="101">
        <v>2020</v>
      </c>
      <c r="T56" s="101" t="s">
        <v>7</v>
      </c>
      <c r="U56" s="101" t="s">
        <v>85</v>
      </c>
      <c r="V56" s="101" t="s">
        <v>86</v>
      </c>
      <c r="W56" s="101" t="s">
        <v>87</v>
      </c>
      <c r="X56" s="101" t="s">
        <v>96</v>
      </c>
      <c r="Y56" s="101" t="s">
        <v>89</v>
      </c>
      <c r="Z56" s="101" t="s">
        <v>92</v>
      </c>
      <c r="AA56" s="101">
        <v>776</v>
      </c>
      <c r="AB56" s="101">
        <v>1109.68</v>
      </c>
    </row>
    <row r="57" spans="1:28" ht="18" customHeight="1" x14ac:dyDescent="0.25">
      <c r="A57" s="1">
        <v>2020</v>
      </c>
      <c r="B57" s="1" t="s">
        <v>3</v>
      </c>
      <c r="C57" s="1" t="s">
        <v>15</v>
      </c>
      <c r="D57" s="5" t="s">
        <v>25</v>
      </c>
      <c r="E57" s="6">
        <v>46</v>
      </c>
      <c r="F57" s="6">
        <v>200</v>
      </c>
      <c r="G57" s="6">
        <v>224</v>
      </c>
      <c r="H57" s="3">
        <v>40</v>
      </c>
      <c r="I57" s="4" t="s">
        <v>42</v>
      </c>
      <c r="R57" s="101" t="s">
        <v>84</v>
      </c>
      <c r="S57" s="101">
        <v>2020</v>
      </c>
      <c r="T57" s="101" t="s">
        <v>11</v>
      </c>
      <c r="U57" s="101" t="s">
        <v>85</v>
      </c>
      <c r="V57" s="101" t="s">
        <v>86</v>
      </c>
      <c r="W57" s="101" t="s">
        <v>87</v>
      </c>
      <c r="X57" s="101" t="s">
        <v>96</v>
      </c>
      <c r="Y57" s="101" t="s">
        <v>89</v>
      </c>
      <c r="Z57" s="101" t="s">
        <v>90</v>
      </c>
      <c r="AA57" s="101">
        <v>224</v>
      </c>
      <c r="AB57" s="101">
        <v>526.24</v>
      </c>
    </row>
    <row r="58" spans="1:28" ht="18" customHeight="1" x14ac:dyDescent="0.25">
      <c r="A58" s="1">
        <v>2020</v>
      </c>
      <c r="B58" s="1" t="s">
        <v>3</v>
      </c>
      <c r="C58" s="1" t="s">
        <v>15</v>
      </c>
      <c r="D58" s="5" t="s">
        <v>23</v>
      </c>
      <c r="E58" s="6">
        <v>34</v>
      </c>
      <c r="F58" s="6">
        <v>4576.8</v>
      </c>
      <c r="G58" s="6">
        <v>5126.0160000000005</v>
      </c>
      <c r="H58" s="3">
        <v>915.36000000000013</v>
      </c>
      <c r="I58" s="4" t="s">
        <v>42</v>
      </c>
      <c r="R58" s="101" t="s">
        <v>84</v>
      </c>
      <c r="S58" s="101">
        <v>2020</v>
      </c>
      <c r="T58" s="101" t="s">
        <v>11</v>
      </c>
      <c r="U58" s="101" t="s">
        <v>85</v>
      </c>
      <c r="V58" s="101" t="s">
        <v>86</v>
      </c>
      <c r="W58" s="101" t="s">
        <v>87</v>
      </c>
      <c r="X58" s="101" t="s">
        <v>96</v>
      </c>
      <c r="Y58" s="101" t="s">
        <v>89</v>
      </c>
      <c r="Z58" s="101" t="s">
        <v>90</v>
      </c>
      <c r="AA58" s="101">
        <v>218</v>
      </c>
      <c r="AB58" s="101">
        <v>526.24</v>
      </c>
    </row>
    <row r="59" spans="1:28" ht="18" customHeight="1" x14ac:dyDescent="0.25">
      <c r="A59" s="1">
        <v>2020</v>
      </c>
      <c r="B59" s="1" t="s">
        <v>3</v>
      </c>
      <c r="C59" s="1" t="s">
        <v>13</v>
      </c>
      <c r="D59" s="2" t="s">
        <v>34</v>
      </c>
      <c r="E59" s="3">
        <v>7</v>
      </c>
      <c r="F59" s="3">
        <v>200</v>
      </c>
      <c r="G59" s="3">
        <v>224</v>
      </c>
      <c r="H59" s="3">
        <v>40</v>
      </c>
      <c r="I59" s="4" t="s">
        <v>42</v>
      </c>
      <c r="R59" s="101" t="s">
        <v>84</v>
      </c>
      <c r="S59" s="101">
        <v>2020</v>
      </c>
      <c r="T59" s="101" t="s">
        <v>11</v>
      </c>
      <c r="U59" s="101" t="s">
        <v>85</v>
      </c>
      <c r="V59" s="101" t="s">
        <v>86</v>
      </c>
      <c r="W59" s="101" t="s">
        <v>87</v>
      </c>
      <c r="X59" s="101" t="s">
        <v>96</v>
      </c>
      <c r="Y59" s="101" t="s">
        <v>89</v>
      </c>
      <c r="Z59" s="101" t="s">
        <v>90</v>
      </c>
      <c r="AA59" s="101">
        <v>212</v>
      </c>
      <c r="AB59" s="101">
        <v>526.24</v>
      </c>
    </row>
    <row r="60" spans="1:28" ht="18" customHeight="1" x14ac:dyDescent="0.25">
      <c r="A60" s="1">
        <v>2020</v>
      </c>
      <c r="B60" s="1" t="s">
        <v>3</v>
      </c>
      <c r="C60" s="1" t="s">
        <v>15</v>
      </c>
      <c r="D60" s="5" t="s">
        <v>27</v>
      </c>
      <c r="E60" s="6">
        <v>3</v>
      </c>
      <c r="F60" s="6">
        <v>4577.3</v>
      </c>
      <c r="G60" s="6">
        <v>5126.576</v>
      </c>
      <c r="H60" s="3">
        <v>915.46</v>
      </c>
      <c r="I60" s="4" t="s">
        <v>42</v>
      </c>
      <c r="R60" s="101" t="s">
        <v>84</v>
      </c>
      <c r="S60" s="101">
        <v>2020</v>
      </c>
      <c r="T60" s="101" t="s">
        <v>11</v>
      </c>
      <c r="U60" s="101" t="s">
        <v>85</v>
      </c>
      <c r="V60" s="101" t="s">
        <v>86</v>
      </c>
      <c r="W60" s="101" t="s">
        <v>87</v>
      </c>
      <c r="X60" s="101" t="s">
        <v>96</v>
      </c>
      <c r="Y60" s="101" t="s">
        <v>89</v>
      </c>
      <c r="Z60" s="101" t="s">
        <v>92</v>
      </c>
      <c r="AA60" s="101">
        <v>194</v>
      </c>
      <c r="AB60" s="101">
        <v>277.42</v>
      </c>
    </row>
    <row r="61" spans="1:28" ht="18" customHeight="1" x14ac:dyDescent="0.25">
      <c r="A61" s="1">
        <v>2020</v>
      </c>
      <c r="B61" s="1" t="s">
        <v>3</v>
      </c>
      <c r="C61" s="1" t="s">
        <v>32</v>
      </c>
      <c r="D61" s="5" t="s">
        <v>32</v>
      </c>
      <c r="E61" s="6">
        <v>2</v>
      </c>
      <c r="F61" s="6">
        <v>6600</v>
      </c>
      <c r="G61" s="6">
        <v>7392</v>
      </c>
      <c r="H61" s="3">
        <v>1320</v>
      </c>
      <c r="I61" s="4" t="s">
        <v>42</v>
      </c>
      <c r="R61" s="101" t="s">
        <v>91</v>
      </c>
      <c r="S61" s="101">
        <v>2020</v>
      </c>
      <c r="T61" s="101" t="s">
        <v>11</v>
      </c>
      <c r="U61" s="101" t="s">
        <v>85</v>
      </c>
      <c r="V61" s="101" t="s">
        <v>86</v>
      </c>
      <c r="W61" s="101" t="s">
        <v>87</v>
      </c>
      <c r="X61" s="101" t="s">
        <v>96</v>
      </c>
      <c r="Y61" s="101" t="s">
        <v>89</v>
      </c>
      <c r="Z61" s="101" t="s">
        <v>92</v>
      </c>
      <c r="AA61" s="101">
        <v>242</v>
      </c>
      <c r="AB61" s="101">
        <v>346.06</v>
      </c>
    </row>
    <row r="62" spans="1:28" ht="18" customHeight="1" x14ac:dyDescent="0.25">
      <c r="A62" s="1">
        <v>2020</v>
      </c>
      <c r="B62" s="1" t="s">
        <v>4</v>
      </c>
      <c r="C62" s="1" t="s">
        <v>14</v>
      </c>
      <c r="D62" s="2" t="s">
        <v>36</v>
      </c>
      <c r="E62" s="3">
        <v>3566</v>
      </c>
      <c r="F62" s="3">
        <v>4577.3</v>
      </c>
      <c r="G62" s="3">
        <v>5126.576</v>
      </c>
      <c r="H62" s="3">
        <v>915.46</v>
      </c>
      <c r="I62" s="4" t="s">
        <v>42</v>
      </c>
      <c r="R62" s="101" t="s">
        <v>91</v>
      </c>
      <c r="S62" s="101">
        <v>2020</v>
      </c>
      <c r="T62" s="101" t="s">
        <v>11</v>
      </c>
      <c r="U62" s="101" t="s">
        <v>85</v>
      </c>
      <c r="V62" s="101" t="s">
        <v>86</v>
      </c>
      <c r="W62" s="101" t="s">
        <v>87</v>
      </c>
      <c r="X62" s="101" t="s">
        <v>96</v>
      </c>
      <c r="Y62" s="101" t="s">
        <v>89</v>
      </c>
      <c r="Z62" s="101" t="s">
        <v>92</v>
      </c>
      <c r="AA62" s="101">
        <v>164</v>
      </c>
      <c r="AB62" s="101">
        <v>234.51999999999998</v>
      </c>
    </row>
    <row r="63" spans="1:28" ht="18" customHeight="1" x14ac:dyDescent="0.25">
      <c r="A63" s="1">
        <v>2020</v>
      </c>
      <c r="B63" s="1" t="s">
        <v>4</v>
      </c>
      <c r="C63" s="1" t="s">
        <v>14</v>
      </c>
      <c r="D63" s="2" t="s">
        <v>37</v>
      </c>
      <c r="E63" s="3">
        <v>2498</v>
      </c>
      <c r="F63" s="3">
        <v>8000</v>
      </c>
      <c r="G63" s="3">
        <v>8960</v>
      </c>
      <c r="H63" s="3">
        <v>1600</v>
      </c>
      <c r="I63" s="4" t="s">
        <v>42</v>
      </c>
      <c r="R63" s="101" t="s">
        <v>93</v>
      </c>
      <c r="S63" s="101">
        <v>2020</v>
      </c>
      <c r="T63" s="101" t="s">
        <v>11</v>
      </c>
      <c r="U63" s="101" t="s">
        <v>85</v>
      </c>
      <c r="V63" s="101" t="s">
        <v>86</v>
      </c>
      <c r="W63" s="101" t="s">
        <v>87</v>
      </c>
      <c r="X63" s="101" t="s">
        <v>96</v>
      </c>
      <c r="Y63" s="101" t="s">
        <v>89</v>
      </c>
      <c r="Z63" s="101" t="s">
        <v>92</v>
      </c>
      <c r="AA63" s="101">
        <v>238</v>
      </c>
      <c r="AB63" s="101">
        <v>340.34000000000003</v>
      </c>
    </row>
    <row r="64" spans="1:28" ht="18" customHeight="1" x14ac:dyDescent="0.25">
      <c r="A64" s="1">
        <v>2020</v>
      </c>
      <c r="B64" s="1" t="s">
        <v>4</v>
      </c>
      <c r="C64" s="1" t="s">
        <v>13</v>
      </c>
      <c r="D64" s="2" t="s">
        <v>35</v>
      </c>
      <c r="E64" s="3">
        <v>1245</v>
      </c>
      <c r="F64" s="3">
        <v>4577.2</v>
      </c>
      <c r="G64" s="3">
        <v>5126.4639999999999</v>
      </c>
      <c r="H64" s="3">
        <v>915.44</v>
      </c>
      <c r="I64" s="4" t="s">
        <v>42</v>
      </c>
      <c r="R64" s="101" t="s">
        <v>84</v>
      </c>
      <c r="S64" s="101">
        <v>2020</v>
      </c>
      <c r="T64" s="101" t="s">
        <v>11</v>
      </c>
      <c r="U64" s="101" t="s">
        <v>85</v>
      </c>
      <c r="V64" s="101" t="s">
        <v>86</v>
      </c>
      <c r="W64" s="101" t="s">
        <v>87</v>
      </c>
      <c r="X64" s="101" t="s">
        <v>96</v>
      </c>
      <c r="Y64" s="101" t="s">
        <v>89</v>
      </c>
      <c r="Z64" s="101" t="s">
        <v>92</v>
      </c>
      <c r="AA64" s="101">
        <v>166</v>
      </c>
      <c r="AB64" s="101">
        <v>237.38</v>
      </c>
    </row>
    <row r="65" spans="1:28" ht="18" customHeight="1" x14ac:dyDescent="0.25">
      <c r="A65" s="1">
        <v>2020</v>
      </c>
      <c r="B65" s="1" t="s">
        <v>4</v>
      </c>
      <c r="C65" s="1" t="s">
        <v>38</v>
      </c>
      <c r="D65" s="5" t="s">
        <v>30</v>
      </c>
      <c r="E65" s="6">
        <v>644</v>
      </c>
      <c r="F65" s="6">
        <v>5743.5</v>
      </c>
      <c r="G65" s="6">
        <v>6432.72</v>
      </c>
      <c r="H65" s="3">
        <v>1148.7</v>
      </c>
      <c r="I65" s="4" t="s">
        <v>42</v>
      </c>
      <c r="R65" s="101" t="s">
        <v>93</v>
      </c>
      <c r="S65" s="101">
        <v>2020</v>
      </c>
      <c r="T65" s="101" t="s">
        <v>11</v>
      </c>
      <c r="U65" s="101" t="s">
        <v>85</v>
      </c>
      <c r="V65" s="101" t="s">
        <v>86</v>
      </c>
      <c r="W65" s="101" t="s">
        <v>87</v>
      </c>
      <c r="X65" s="101" t="s">
        <v>96</v>
      </c>
      <c r="Y65" s="101" t="s">
        <v>89</v>
      </c>
      <c r="Z65" s="101" t="s">
        <v>90</v>
      </c>
      <c r="AA65" s="101">
        <v>222</v>
      </c>
      <c r="AB65" s="101">
        <v>526.24</v>
      </c>
    </row>
    <row r="66" spans="1:28" ht="18" customHeight="1" x14ac:dyDescent="0.25">
      <c r="A66" s="1">
        <v>2020</v>
      </c>
      <c r="B66" s="1" t="s">
        <v>4</v>
      </c>
      <c r="C66" s="1" t="s">
        <v>12</v>
      </c>
      <c r="D66" s="5" t="s">
        <v>29</v>
      </c>
      <c r="E66" s="6">
        <v>643</v>
      </c>
      <c r="F66" s="6">
        <v>7000</v>
      </c>
      <c r="G66" s="6">
        <v>7840</v>
      </c>
      <c r="H66" s="3">
        <v>1400</v>
      </c>
      <c r="I66" s="4" t="s">
        <v>40</v>
      </c>
      <c r="R66" s="101" t="s">
        <v>84</v>
      </c>
      <c r="S66" s="101">
        <v>2020</v>
      </c>
      <c r="T66" s="101" t="s">
        <v>11</v>
      </c>
      <c r="U66" s="101" t="s">
        <v>85</v>
      </c>
      <c r="V66" s="101" t="s">
        <v>86</v>
      </c>
      <c r="W66" s="101" t="s">
        <v>87</v>
      </c>
      <c r="X66" s="101" t="s">
        <v>96</v>
      </c>
      <c r="Y66" s="101" t="s">
        <v>89</v>
      </c>
      <c r="Z66" s="101" t="s">
        <v>90</v>
      </c>
      <c r="AA66" s="101">
        <v>216</v>
      </c>
      <c r="AB66" s="101">
        <v>526.24</v>
      </c>
    </row>
    <row r="67" spans="1:28" ht="18" customHeight="1" x14ac:dyDescent="0.25">
      <c r="A67" s="1">
        <v>2020</v>
      </c>
      <c r="B67" s="1" t="s">
        <v>4</v>
      </c>
      <c r="C67" s="1" t="s">
        <v>38</v>
      </c>
      <c r="D67" s="5" t="s">
        <v>31</v>
      </c>
      <c r="E67" s="6">
        <v>455</v>
      </c>
      <c r="F67" s="6">
        <v>4578.6000000000004</v>
      </c>
      <c r="G67" s="6">
        <v>5128.0320000000002</v>
      </c>
      <c r="H67" s="3">
        <v>915.72000000000014</v>
      </c>
      <c r="I67" s="4" t="s">
        <v>40</v>
      </c>
      <c r="R67" s="101" t="s">
        <v>91</v>
      </c>
      <c r="S67" s="101">
        <v>2020</v>
      </c>
      <c r="T67" s="101" t="s">
        <v>11</v>
      </c>
      <c r="U67" s="101" t="s">
        <v>85</v>
      </c>
      <c r="V67" s="101" t="s">
        <v>86</v>
      </c>
      <c r="W67" s="101" t="s">
        <v>87</v>
      </c>
      <c r="X67" s="101" t="s">
        <v>96</v>
      </c>
      <c r="Y67" s="101" t="s">
        <v>89</v>
      </c>
      <c r="Z67" s="101" t="s">
        <v>92</v>
      </c>
      <c r="AA67" s="101">
        <v>684</v>
      </c>
      <c r="AB67" s="101">
        <v>978.12</v>
      </c>
    </row>
    <row r="68" spans="1:28" ht="18" customHeight="1" x14ac:dyDescent="0.25">
      <c r="A68" s="1">
        <v>2020</v>
      </c>
      <c r="B68" s="1" t="s">
        <v>4</v>
      </c>
      <c r="C68" s="1" t="s">
        <v>12</v>
      </c>
      <c r="D68" s="5" t="s">
        <v>28</v>
      </c>
      <c r="E68" s="7">
        <v>345</v>
      </c>
      <c r="F68" s="7">
        <v>7000</v>
      </c>
      <c r="G68" s="7">
        <v>7840</v>
      </c>
      <c r="H68" s="3">
        <v>1400</v>
      </c>
      <c r="I68" s="4" t="s">
        <v>40</v>
      </c>
      <c r="R68" s="101" t="s">
        <v>94</v>
      </c>
      <c r="S68" s="101">
        <v>2020</v>
      </c>
      <c r="T68" s="101" t="s">
        <v>11</v>
      </c>
      <c r="U68" s="101" t="s">
        <v>85</v>
      </c>
      <c r="V68" s="101" t="s">
        <v>86</v>
      </c>
      <c r="W68" s="101" t="s">
        <v>87</v>
      </c>
      <c r="X68" s="101" t="s">
        <v>96</v>
      </c>
      <c r="Y68" s="101" t="s">
        <v>89</v>
      </c>
      <c r="Z68" s="101" t="s">
        <v>92</v>
      </c>
      <c r="AA68" s="101">
        <v>717</v>
      </c>
      <c r="AB68" s="101">
        <v>1025.31</v>
      </c>
    </row>
    <row r="69" spans="1:28" ht="18" customHeight="1" x14ac:dyDescent="0.25">
      <c r="A69" s="1">
        <v>2020</v>
      </c>
      <c r="B69" s="1" t="s">
        <v>4</v>
      </c>
      <c r="C69" s="1" t="s">
        <v>13</v>
      </c>
      <c r="D69" s="2" t="s">
        <v>33</v>
      </c>
      <c r="E69" s="3">
        <v>122</v>
      </c>
      <c r="F69" s="3">
        <v>100</v>
      </c>
      <c r="G69" s="3">
        <v>112</v>
      </c>
      <c r="H69" s="3">
        <v>20</v>
      </c>
      <c r="I69" s="4" t="s">
        <v>40</v>
      </c>
      <c r="R69" s="101" t="s">
        <v>91</v>
      </c>
      <c r="S69" s="101">
        <v>2020</v>
      </c>
      <c r="T69" s="101" t="s">
        <v>11</v>
      </c>
      <c r="U69" s="101" t="s">
        <v>85</v>
      </c>
      <c r="V69" s="101" t="s">
        <v>86</v>
      </c>
      <c r="W69" s="101" t="s">
        <v>87</v>
      </c>
      <c r="X69" s="101" t="s">
        <v>96</v>
      </c>
      <c r="Y69" s="101" t="s">
        <v>89</v>
      </c>
      <c r="Z69" s="101" t="s">
        <v>92</v>
      </c>
      <c r="AA69" s="101">
        <v>770</v>
      </c>
      <c r="AB69" s="101">
        <v>1101.0999999999999</v>
      </c>
    </row>
    <row r="70" spans="1:28" ht="18" customHeight="1" x14ac:dyDescent="0.25">
      <c r="A70" s="1">
        <v>2020</v>
      </c>
      <c r="B70" s="1" t="s">
        <v>4</v>
      </c>
      <c r="C70" s="1" t="s">
        <v>15</v>
      </c>
      <c r="D70" s="5" t="s">
        <v>26</v>
      </c>
      <c r="E70" s="6">
        <v>78</v>
      </c>
      <c r="F70" s="6">
        <v>4577.2</v>
      </c>
      <c r="G70" s="6">
        <v>5126.4639999999999</v>
      </c>
      <c r="H70" s="3">
        <v>915.44</v>
      </c>
      <c r="I70" s="4" t="s">
        <v>40</v>
      </c>
      <c r="R70" s="101" t="s">
        <v>91</v>
      </c>
      <c r="S70" s="101">
        <v>2020</v>
      </c>
      <c r="T70" s="101" t="s">
        <v>11</v>
      </c>
      <c r="U70" s="101" t="s">
        <v>85</v>
      </c>
      <c r="V70" s="101" t="s">
        <v>86</v>
      </c>
      <c r="W70" s="101" t="s">
        <v>87</v>
      </c>
      <c r="X70" s="101" t="s">
        <v>96</v>
      </c>
      <c r="Y70" s="101" t="s">
        <v>89</v>
      </c>
      <c r="Z70" s="101" t="s">
        <v>90</v>
      </c>
      <c r="AA70" s="101">
        <v>225</v>
      </c>
      <c r="AB70" s="101">
        <v>321.75</v>
      </c>
    </row>
    <row r="71" spans="1:28" ht="18" customHeight="1" x14ac:dyDescent="0.25">
      <c r="A71" s="1">
        <v>2020</v>
      </c>
      <c r="B71" s="1" t="s">
        <v>4</v>
      </c>
      <c r="C71" s="1" t="s">
        <v>15</v>
      </c>
      <c r="D71" s="5" t="s">
        <v>24</v>
      </c>
      <c r="E71" s="6">
        <v>76</v>
      </c>
      <c r="F71" s="6">
        <v>4576.8999999999996</v>
      </c>
      <c r="G71" s="6">
        <v>5126.1279999999997</v>
      </c>
      <c r="H71" s="3">
        <v>915.38</v>
      </c>
      <c r="I71" s="4" t="s">
        <v>40</v>
      </c>
      <c r="R71" s="101" t="s">
        <v>94</v>
      </c>
      <c r="S71" s="101">
        <v>2020</v>
      </c>
      <c r="T71" s="101" t="s">
        <v>11</v>
      </c>
      <c r="U71" s="101" t="s">
        <v>85</v>
      </c>
      <c r="V71" s="101" t="s">
        <v>86</v>
      </c>
      <c r="W71" s="101" t="s">
        <v>87</v>
      </c>
      <c r="X71" s="101" t="s">
        <v>96</v>
      </c>
      <c r="Y71" s="101" t="s">
        <v>89</v>
      </c>
      <c r="Z71" s="101" t="s">
        <v>90</v>
      </c>
      <c r="AA71" s="101">
        <v>219</v>
      </c>
      <c r="AB71" s="101">
        <v>313.17</v>
      </c>
    </row>
    <row r="72" spans="1:28" ht="18" customHeight="1" x14ac:dyDescent="0.25">
      <c r="A72" s="1">
        <v>2020</v>
      </c>
      <c r="B72" s="1" t="s">
        <v>4</v>
      </c>
      <c r="C72" s="1" t="s">
        <v>15</v>
      </c>
      <c r="D72" s="5" t="s">
        <v>25</v>
      </c>
      <c r="E72" s="6">
        <v>46</v>
      </c>
      <c r="F72" s="6">
        <v>200</v>
      </c>
      <c r="G72" s="6">
        <v>224</v>
      </c>
      <c r="H72" s="3">
        <v>40</v>
      </c>
      <c r="I72" s="4" t="s">
        <v>40</v>
      </c>
      <c r="R72" s="101" t="s">
        <v>93</v>
      </c>
      <c r="S72" s="101">
        <v>2020</v>
      </c>
      <c r="T72" s="101" t="s">
        <v>11</v>
      </c>
      <c r="U72" s="101" t="s">
        <v>85</v>
      </c>
      <c r="V72" s="101" t="s">
        <v>86</v>
      </c>
      <c r="W72" s="101" t="s">
        <v>87</v>
      </c>
      <c r="X72" s="101" t="s">
        <v>96</v>
      </c>
      <c r="Y72" s="101" t="s">
        <v>89</v>
      </c>
      <c r="Z72" s="101" t="s">
        <v>90</v>
      </c>
      <c r="AA72" s="101">
        <v>213</v>
      </c>
      <c r="AB72" s="101">
        <v>304.59000000000003</v>
      </c>
    </row>
    <row r="73" spans="1:28" ht="18" customHeight="1" x14ac:dyDescent="0.25">
      <c r="A73" s="1">
        <v>2020</v>
      </c>
      <c r="B73" s="1" t="s">
        <v>4</v>
      </c>
      <c r="C73" s="1" t="s">
        <v>15</v>
      </c>
      <c r="D73" s="5" t="s">
        <v>23</v>
      </c>
      <c r="E73" s="6">
        <v>34</v>
      </c>
      <c r="F73" s="6">
        <v>4576.8</v>
      </c>
      <c r="G73" s="6">
        <v>5126.0160000000005</v>
      </c>
      <c r="H73" s="3">
        <v>915.36000000000013</v>
      </c>
      <c r="I73" s="4" t="s">
        <v>40</v>
      </c>
      <c r="R73" s="101" t="s">
        <v>91</v>
      </c>
      <c r="S73" s="101">
        <v>2020</v>
      </c>
      <c r="T73" s="101" t="s">
        <v>11</v>
      </c>
      <c r="U73" s="101" t="s">
        <v>85</v>
      </c>
      <c r="V73" s="101" t="s">
        <v>86</v>
      </c>
      <c r="W73" s="101" t="s">
        <v>87</v>
      </c>
      <c r="X73" s="101" t="s">
        <v>96</v>
      </c>
      <c r="Y73" s="101" t="s">
        <v>89</v>
      </c>
      <c r="Z73" s="101" t="s">
        <v>92</v>
      </c>
      <c r="AA73" s="101">
        <v>195</v>
      </c>
      <c r="AB73" s="101">
        <v>278.85000000000002</v>
      </c>
    </row>
    <row r="74" spans="1:28" ht="18" customHeight="1" x14ac:dyDescent="0.25">
      <c r="A74" s="1">
        <v>2020</v>
      </c>
      <c r="B74" s="1" t="s">
        <v>4</v>
      </c>
      <c r="C74" s="1" t="s">
        <v>13</v>
      </c>
      <c r="D74" s="2" t="s">
        <v>34</v>
      </c>
      <c r="E74" s="3">
        <v>7</v>
      </c>
      <c r="F74" s="3">
        <v>200</v>
      </c>
      <c r="G74" s="3">
        <v>224</v>
      </c>
      <c r="H74" s="3">
        <v>40</v>
      </c>
      <c r="I74" s="4" t="s">
        <v>40</v>
      </c>
      <c r="R74" s="101" t="s">
        <v>91</v>
      </c>
      <c r="S74" s="101">
        <v>2020</v>
      </c>
      <c r="T74" s="101" t="s">
        <v>11</v>
      </c>
      <c r="U74" s="101" t="s">
        <v>85</v>
      </c>
      <c r="V74" s="101" t="s">
        <v>86</v>
      </c>
      <c r="W74" s="101" t="s">
        <v>87</v>
      </c>
      <c r="X74" s="101" t="s">
        <v>96</v>
      </c>
      <c r="Y74" s="101" t="s">
        <v>89</v>
      </c>
      <c r="Z74" s="101" t="s">
        <v>92</v>
      </c>
      <c r="AA74" s="101">
        <v>810</v>
      </c>
      <c r="AB74" s="101">
        <v>526.24</v>
      </c>
    </row>
    <row r="75" spans="1:28" ht="18" customHeight="1" x14ac:dyDescent="0.25">
      <c r="A75" s="1">
        <v>2020</v>
      </c>
      <c r="B75" s="1" t="s">
        <v>4</v>
      </c>
      <c r="C75" s="1" t="s">
        <v>15</v>
      </c>
      <c r="D75" s="5" t="s">
        <v>27</v>
      </c>
      <c r="E75" s="6">
        <v>3</v>
      </c>
      <c r="F75" s="6">
        <v>4577.3</v>
      </c>
      <c r="G75" s="6">
        <v>5126.576</v>
      </c>
      <c r="H75" s="3">
        <v>915.46</v>
      </c>
      <c r="I75" s="4" t="s">
        <v>40</v>
      </c>
      <c r="R75" s="101" t="s">
        <v>84</v>
      </c>
      <c r="S75" s="101">
        <v>2020</v>
      </c>
      <c r="T75" s="101" t="s">
        <v>11</v>
      </c>
      <c r="U75" s="101" t="s">
        <v>85</v>
      </c>
      <c r="V75" s="101" t="s">
        <v>86</v>
      </c>
      <c r="W75" s="101" t="s">
        <v>87</v>
      </c>
      <c r="X75" s="101" t="s">
        <v>96</v>
      </c>
      <c r="Y75" s="101" t="s">
        <v>89</v>
      </c>
      <c r="Z75" s="101" t="s">
        <v>92</v>
      </c>
      <c r="AA75" s="101">
        <v>193</v>
      </c>
      <c r="AB75" s="101">
        <v>275.99</v>
      </c>
    </row>
    <row r="76" spans="1:28" ht="18" customHeight="1" x14ac:dyDescent="0.25">
      <c r="A76" s="1">
        <v>2020</v>
      </c>
      <c r="B76" s="1" t="s">
        <v>4</v>
      </c>
      <c r="C76" s="1" t="s">
        <v>32</v>
      </c>
      <c r="D76" s="5" t="s">
        <v>32</v>
      </c>
      <c r="E76" s="6">
        <v>2</v>
      </c>
      <c r="F76" s="6">
        <v>6600</v>
      </c>
      <c r="G76" s="6">
        <v>7392</v>
      </c>
      <c r="H76" s="3">
        <v>1320</v>
      </c>
      <c r="I76" s="4" t="s">
        <v>40</v>
      </c>
      <c r="R76" s="101" t="s">
        <v>93</v>
      </c>
      <c r="S76" s="101">
        <v>2020</v>
      </c>
      <c r="T76" s="101" t="s">
        <v>11</v>
      </c>
      <c r="U76" s="101" t="s">
        <v>85</v>
      </c>
      <c r="V76" s="101" t="s">
        <v>86</v>
      </c>
      <c r="W76" s="101" t="s">
        <v>87</v>
      </c>
      <c r="X76" s="101" t="s">
        <v>96</v>
      </c>
      <c r="Y76" s="101" t="s">
        <v>89</v>
      </c>
      <c r="Z76" s="101" t="s">
        <v>92</v>
      </c>
      <c r="AA76" s="101">
        <v>241</v>
      </c>
      <c r="AB76" s="101">
        <v>344.63</v>
      </c>
    </row>
    <row r="77" spans="1:28" ht="18" customHeight="1" x14ac:dyDescent="0.25">
      <c r="A77" s="1">
        <v>2020</v>
      </c>
      <c r="B77" s="1" t="s">
        <v>5</v>
      </c>
      <c r="C77" s="1" t="s">
        <v>14</v>
      </c>
      <c r="D77" s="2" t="s">
        <v>36</v>
      </c>
      <c r="E77" s="3">
        <v>3566</v>
      </c>
      <c r="F77" s="3">
        <v>4577.3</v>
      </c>
      <c r="G77" s="3">
        <v>5126.576</v>
      </c>
      <c r="H77" s="3">
        <v>915.46</v>
      </c>
      <c r="I77" s="4" t="s">
        <v>40</v>
      </c>
      <c r="R77" s="101" t="s">
        <v>84</v>
      </c>
      <c r="S77" s="101">
        <v>2020</v>
      </c>
      <c r="T77" s="101" t="s">
        <v>11</v>
      </c>
      <c r="U77" s="101" t="s">
        <v>85</v>
      </c>
      <c r="V77" s="101" t="s">
        <v>86</v>
      </c>
      <c r="W77" s="101" t="s">
        <v>87</v>
      </c>
      <c r="X77" s="101" t="s">
        <v>96</v>
      </c>
      <c r="Y77" s="101" t="s">
        <v>89</v>
      </c>
      <c r="Z77" s="101" t="s">
        <v>90</v>
      </c>
      <c r="AA77" s="101">
        <v>221</v>
      </c>
      <c r="AB77" s="101">
        <v>316.02999999999997</v>
      </c>
    </row>
    <row r="78" spans="1:28" ht="18" customHeight="1" x14ac:dyDescent="0.25">
      <c r="A78" s="1">
        <v>2020</v>
      </c>
      <c r="B78" s="1" t="s">
        <v>5</v>
      </c>
      <c r="C78" s="1" t="s">
        <v>14</v>
      </c>
      <c r="D78" s="2" t="s">
        <v>37</v>
      </c>
      <c r="E78" s="3">
        <v>2498</v>
      </c>
      <c r="F78" s="3">
        <v>8000</v>
      </c>
      <c r="G78" s="3">
        <v>8960</v>
      </c>
      <c r="H78" s="3">
        <v>1600</v>
      </c>
      <c r="I78" s="4" t="s">
        <v>40</v>
      </c>
      <c r="R78" s="101" t="s">
        <v>91</v>
      </c>
      <c r="S78" s="101">
        <v>2020</v>
      </c>
      <c r="T78" s="101" t="s">
        <v>11</v>
      </c>
      <c r="U78" s="101" t="s">
        <v>85</v>
      </c>
      <c r="V78" s="101" t="s">
        <v>86</v>
      </c>
      <c r="W78" s="101" t="s">
        <v>87</v>
      </c>
      <c r="X78" s="101" t="s">
        <v>96</v>
      </c>
      <c r="Y78" s="101" t="s">
        <v>89</v>
      </c>
      <c r="Z78" s="101" t="s">
        <v>90</v>
      </c>
      <c r="AA78" s="101">
        <v>215</v>
      </c>
      <c r="AB78" s="101">
        <v>307.45</v>
      </c>
    </row>
    <row r="79" spans="1:28" ht="18" customHeight="1" x14ac:dyDescent="0.25">
      <c r="A79" s="1">
        <v>2020</v>
      </c>
      <c r="B79" s="1" t="s">
        <v>5</v>
      </c>
      <c r="C79" s="1" t="s">
        <v>13</v>
      </c>
      <c r="D79" s="2" t="s">
        <v>35</v>
      </c>
      <c r="E79" s="3">
        <v>1245</v>
      </c>
      <c r="F79" s="3">
        <v>4577.2</v>
      </c>
      <c r="G79" s="3">
        <v>5126.4639999999999</v>
      </c>
      <c r="H79" s="3">
        <v>915.44</v>
      </c>
      <c r="I79" s="4" t="s">
        <v>40</v>
      </c>
      <c r="R79" s="101" t="s">
        <v>91</v>
      </c>
      <c r="S79" s="101">
        <v>2020</v>
      </c>
      <c r="T79" s="101" t="s">
        <v>11</v>
      </c>
      <c r="U79" s="101" t="s">
        <v>85</v>
      </c>
      <c r="V79" s="101" t="s">
        <v>86</v>
      </c>
      <c r="W79" s="101" t="s">
        <v>87</v>
      </c>
      <c r="X79" s="101" t="s">
        <v>96</v>
      </c>
      <c r="Y79" s="101" t="s">
        <v>89</v>
      </c>
      <c r="Z79" s="101" t="s">
        <v>92</v>
      </c>
      <c r="AA79" s="101">
        <v>191</v>
      </c>
      <c r="AB79" s="101">
        <v>273.13</v>
      </c>
    </row>
    <row r="80" spans="1:28" ht="18" customHeight="1" x14ac:dyDescent="0.25">
      <c r="A80" s="1">
        <v>2020</v>
      </c>
      <c r="B80" s="1" t="s">
        <v>5</v>
      </c>
      <c r="C80" s="1" t="s">
        <v>38</v>
      </c>
      <c r="D80" s="5" t="s">
        <v>30</v>
      </c>
      <c r="E80" s="6">
        <v>644</v>
      </c>
      <c r="F80" s="6">
        <v>5743.5</v>
      </c>
      <c r="G80" s="6">
        <v>6432.72</v>
      </c>
      <c r="H80" s="3">
        <v>1148.7</v>
      </c>
      <c r="I80" s="4" t="s">
        <v>40</v>
      </c>
      <c r="R80" s="101" t="s">
        <v>84</v>
      </c>
      <c r="S80" s="101">
        <v>2020</v>
      </c>
      <c r="T80" s="101" t="s">
        <v>11</v>
      </c>
      <c r="U80" s="101" t="s">
        <v>85</v>
      </c>
      <c r="V80" s="101" t="s">
        <v>86</v>
      </c>
      <c r="W80" s="101" t="s">
        <v>87</v>
      </c>
      <c r="X80" s="101" t="s">
        <v>96</v>
      </c>
      <c r="Y80" s="101" t="s">
        <v>89</v>
      </c>
      <c r="Z80" s="101" t="s">
        <v>92</v>
      </c>
      <c r="AA80" s="101">
        <v>239</v>
      </c>
      <c r="AB80" s="101">
        <v>341.77</v>
      </c>
    </row>
    <row r="81" spans="1:28" ht="18" customHeight="1" x14ac:dyDescent="0.25">
      <c r="A81" s="1">
        <v>2020</v>
      </c>
      <c r="B81" s="1" t="s">
        <v>5</v>
      </c>
      <c r="C81" s="1" t="s">
        <v>12</v>
      </c>
      <c r="D81" s="5" t="s">
        <v>29</v>
      </c>
      <c r="E81" s="6">
        <v>643</v>
      </c>
      <c r="F81" s="6">
        <v>7000</v>
      </c>
      <c r="G81" s="6">
        <v>7840</v>
      </c>
      <c r="H81" s="3">
        <v>1400</v>
      </c>
      <c r="I81" s="4" t="s">
        <v>40</v>
      </c>
      <c r="R81" s="101" t="s">
        <v>84</v>
      </c>
      <c r="S81" s="101">
        <v>2020</v>
      </c>
      <c r="T81" s="101" t="s">
        <v>11</v>
      </c>
      <c r="U81" s="101" t="s">
        <v>85</v>
      </c>
      <c r="V81" s="101" t="s">
        <v>86</v>
      </c>
      <c r="W81" s="101" t="s">
        <v>87</v>
      </c>
      <c r="X81" s="101" t="s">
        <v>96</v>
      </c>
      <c r="Y81" s="101" t="s">
        <v>89</v>
      </c>
      <c r="Z81" s="101" t="s">
        <v>92</v>
      </c>
      <c r="AA81" s="101">
        <v>779</v>
      </c>
      <c r="AB81" s="101">
        <v>1113.97</v>
      </c>
    </row>
    <row r="82" spans="1:28" ht="18" customHeight="1" x14ac:dyDescent="0.25">
      <c r="A82" s="1">
        <v>2020</v>
      </c>
      <c r="B82" s="1" t="s">
        <v>5</v>
      </c>
      <c r="C82" s="1" t="s">
        <v>38</v>
      </c>
      <c r="D82" s="5" t="s">
        <v>31</v>
      </c>
      <c r="E82" s="6">
        <v>455</v>
      </c>
      <c r="F82" s="6">
        <v>4578.6000000000004</v>
      </c>
      <c r="G82" s="6">
        <v>5128.0320000000002</v>
      </c>
      <c r="H82" s="3">
        <v>915.72000000000014</v>
      </c>
      <c r="I82" s="4" t="s">
        <v>40</v>
      </c>
      <c r="R82" s="101" t="s">
        <v>91</v>
      </c>
      <c r="S82" s="101">
        <v>2020</v>
      </c>
      <c r="T82" s="101" t="s">
        <v>1</v>
      </c>
      <c r="U82" s="101" t="s">
        <v>85</v>
      </c>
      <c r="V82" s="101" t="s">
        <v>86</v>
      </c>
      <c r="W82" s="101" t="s">
        <v>87</v>
      </c>
      <c r="X82" s="101" t="s">
        <v>96</v>
      </c>
      <c r="Y82" s="101" t="s">
        <v>89</v>
      </c>
      <c r="Z82" s="101" t="s">
        <v>92</v>
      </c>
      <c r="AA82" s="101">
        <v>248</v>
      </c>
      <c r="AB82" s="101">
        <v>354.64</v>
      </c>
    </row>
    <row r="83" spans="1:28" ht="18" customHeight="1" x14ac:dyDescent="0.25">
      <c r="A83" s="1">
        <v>2020</v>
      </c>
      <c r="B83" s="1" t="s">
        <v>5</v>
      </c>
      <c r="C83" s="1" t="s">
        <v>12</v>
      </c>
      <c r="D83" s="5" t="s">
        <v>28</v>
      </c>
      <c r="E83" s="7">
        <v>345</v>
      </c>
      <c r="F83" s="7">
        <v>7000</v>
      </c>
      <c r="G83" s="7">
        <v>7840</v>
      </c>
      <c r="H83" s="3">
        <v>1400</v>
      </c>
      <c r="I83" s="4" t="s">
        <v>40</v>
      </c>
      <c r="R83" s="101" t="s">
        <v>93</v>
      </c>
      <c r="S83" s="101">
        <v>2020</v>
      </c>
      <c r="T83" s="101" t="s">
        <v>1</v>
      </c>
      <c r="U83" s="101" t="s">
        <v>85</v>
      </c>
      <c r="V83" s="101" t="s">
        <v>86</v>
      </c>
      <c r="W83" s="101" t="s">
        <v>87</v>
      </c>
      <c r="X83" s="101" t="s">
        <v>96</v>
      </c>
      <c r="Y83" s="101" t="s">
        <v>89</v>
      </c>
      <c r="Z83" s="101" t="s">
        <v>92</v>
      </c>
      <c r="AA83" s="101">
        <v>218</v>
      </c>
      <c r="AB83" s="101">
        <v>311.74</v>
      </c>
    </row>
    <row r="84" spans="1:28" ht="18" customHeight="1" x14ac:dyDescent="0.25">
      <c r="A84" s="1">
        <v>2020</v>
      </c>
      <c r="B84" s="1" t="s">
        <v>5</v>
      </c>
      <c r="C84" s="1" t="s">
        <v>13</v>
      </c>
      <c r="D84" s="2" t="s">
        <v>33</v>
      </c>
      <c r="E84" s="3">
        <v>122</v>
      </c>
      <c r="F84" s="3">
        <v>100</v>
      </c>
      <c r="G84" s="3">
        <v>112</v>
      </c>
      <c r="H84" s="3">
        <v>20</v>
      </c>
      <c r="I84" s="4" t="s">
        <v>40</v>
      </c>
      <c r="R84" s="101" t="s">
        <v>91</v>
      </c>
      <c r="S84" s="101">
        <v>2020</v>
      </c>
      <c r="T84" s="101" t="s">
        <v>1</v>
      </c>
      <c r="U84" s="101" t="s">
        <v>85</v>
      </c>
      <c r="V84" s="101" t="s">
        <v>86</v>
      </c>
      <c r="W84" s="101" t="s">
        <v>87</v>
      </c>
      <c r="X84" s="101" t="s">
        <v>96</v>
      </c>
      <c r="Y84" s="101" t="s">
        <v>89</v>
      </c>
      <c r="Z84" s="101" t="s">
        <v>92</v>
      </c>
      <c r="AA84" s="101">
        <v>244</v>
      </c>
      <c r="AB84" s="101">
        <v>348.92</v>
      </c>
    </row>
    <row r="85" spans="1:28" ht="18" customHeight="1" x14ac:dyDescent="0.25">
      <c r="A85" s="1">
        <v>2020</v>
      </c>
      <c r="B85" s="1" t="s">
        <v>5</v>
      </c>
      <c r="C85" s="1" t="s">
        <v>15</v>
      </c>
      <c r="D85" s="5" t="s">
        <v>26</v>
      </c>
      <c r="E85" s="6">
        <v>78</v>
      </c>
      <c r="F85" s="6">
        <v>4577.2</v>
      </c>
      <c r="G85" s="6">
        <v>5126.4639999999999</v>
      </c>
      <c r="H85" s="3">
        <v>915.44</v>
      </c>
      <c r="I85" s="4" t="s">
        <v>40</v>
      </c>
      <c r="R85" s="101" t="s">
        <v>93</v>
      </c>
      <c r="S85" s="101">
        <v>2020</v>
      </c>
      <c r="T85" s="101" t="s">
        <v>1</v>
      </c>
      <c r="U85" s="101" t="s">
        <v>85</v>
      </c>
      <c r="V85" s="101" t="s">
        <v>86</v>
      </c>
      <c r="W85" s="101" t="s">
        <v>87</v>
      </c>
      <c r="X85" s="101" t="s">
        <v>96</v>
      </c>
      <c r="Y85" s="101" t="s">
        <v>89</v>
      </c>
      <c r="Z85" s="101" t="s">
        <v>92</v>
      </c>
      <c r="AA85" s="101">
        <v>292</v>
      </c>
      <c r="AB85" s="101">
        <v>417.56</v>
      </c>
    </row>
    <row r="86" spans="1:28" ht="18" customHeight="1" x14ac:dyDescent="0.25">
      <c r="A86" s="1">
        <v>2020</v>
      </c>
      <c r="B86" s="1" t="s">
        <v>5</v>
      </c>
      <c r="C86" s="1" t="s">
        <v>15</v>
      </c>
      <c r="D86" s="5" t="s">
        <v>24</v>
      </c>
      <c r="E86" s="6">
        <v>76</v>
      </c>
      <c r="F86" s="6">
        <v>4576.8999999999996</v>
      </c>
      <c r="G86" s="6">
        <v>5126.1279999999997</v>
      </c>
      <c r="H86" s="3">
        <v>915.38</v>
      </c>
      <c r="I86" s="4" t="s">
        <v>40</v>
      </c>
      <c r="R86" s="101" t="s">
        <v>91</v>
      </c>
      <c r="S86" s="101">
        <v>2020</v>
      </c>
      <c r="T86" s="101" t="s">
        <v>1</v>
      </c>
      <c r="U86" s="101" t="s">
        <v>85</v>
      </c>
      <c r="V86" s="101" t="s">
        <v>86</v>
      </c>
      <c r="W86" s="101" t="s">
        <v>87</v>
      </c>
      <c r="X86" s="101" t="s">
        <v>96</v>
      </c>
      <c r="Y86" s="101" t="s">
        <v>89</v>
      </c>
      <c r="Z86" s="101" t="s">
        <v>92</v>
      </c>
      <c r="AA86" s="101">
        <v>220</v>
      </c>
      <c r="AB86" s="101">
        <v>314.60000000000002</v>
      </c>
    </row>
    <row r="87" spans="1:28" ht="18" customHeight="1" x14ac:dyDescent="0.25">
      <c r="A87" s="1">
        <v>2020</v>
      </c>
      <c r="B87" s="1" t="s">
        <v>5</v>
      </c>
      <c r="C87" s="1" t="s">
        <v>15</v>
      </c>
      <c r="D87" s="5" t="s">
        <v>25</v>
      </c>
      <c r="E87" s="6">
        <v>46</v>
      </c>
      <c r="F87" s="6">
        <v>200</v>
      </c>
      <c r="G87" s="6">
        <v>224</v>
      </c>
      <c r="H87" s="3">
        <v>40</v>
      </c>
      <c r="I87" s="4" t="s">
        <v>40</v>
      </c>
      <c r="R87" s="101" t="s">
        <v>93</v>
      </c>
      <c r="S87" s="101">
        <v>2020</v>
      </c>
      <c r="T87" s="101" t="s">
        <v>1</v>
      </c>
      <c r="U87" s="101" t="s">
        <v>85</v>
      </c>
      <c r="V87" s="101" t="s">
        <v>86</v>
      </c>
      <c r="W87" s="101" t="s">
        <v>87</v>
      </c>
      <c r="X87" s="101" t="s">
        <v>96</v>
      </c>
      <c r="Y87" s="101" t="s">
        <v>89</v>
      </c>
      <c r="Z87" s="101" t="s">
        <v>92</v>
      </c>
      <c r="AA87" s="101">
        <v>675</v>
      </c>
      <c r="AB87" s="101">
        <v>965.25</v>
      </c>
    </row>
    <row r="88" spans="1:28" ht="18" customHeight="1" x14ac:dyDescent="0.25">
      <c r="A88" s="1">
        <v>2020</v>
      </c>
      <c r="B88" s="1" t="s">
        <v>5</v>
      </c>
      <c r="C88" s="1" t="s">
        <v>15</v>
      </c>
      <c r="D88" s="5" t="s">
        <v>23</v>
      </c>
      <c r="E88" s="6">
        <v>34</v>
      </c>
      <c r="F88" s="6">
        <v>4576.8</v>
      </c>
      <c r="G88" s="6">
        <v>5126.0160000000005</v>
      </c>
      <c r="H88" s="3">
        <v>915.36000000000013</v>
      </c>
      <c r="I88" s="4" t="s">
        <v>40</v>
      </c>
      <c r="R88" s="101" t="s">
        <v>91</v>
      </c>
      <c r="S88" s="101">
        <v>2020</v>
      </c>
      <c r="T88" s="101" t="s">
        <v>1</v>
      </c>
      <c r="U88" s="101" t="s">
        <v>85</v>
      </c>
      <c r="V88" s="101" t="s">
        <v>86</v>
      </c>
      <c r="W88" s="101" t="s">
        <v>87</v>
      </c>
      <c r="X88" s="101" t="s">
        <v>96</v>
      </c>
      <c r="Y88" s="101" t="s">
        <v>89</v>
      </c>
      <c r="Z88" s="101" t="s">
        <v>92</v>
      </c>
      <c r="AA88" s="101">
        <v>708</v>
      </c>
      <c r="AB88" s="101">
        <v>1012.44</v>
      </c>
    </row>
    <row r="89" spans="1:28" ht="18" customHeight="1" x14ac:dyDescent="0.25">
      <c r="A89" s="1">
        <v>2020</v>
      </c>
      <c r="B89" s="1" t="s">
        <v>5</v>
      </c>
      <c r="C89" s="1" t="s">
        <v>13</v>
      </c>
      <c r="D89" s="2" t="s">
        <v>34</v>
      </c>
      <c r="E89" s="3">
        <v>7</v>
      </c>
      <c r="F89" s="3">
        <v>200</v>
      </c>
      <c r="G89" s="3">
        <v>224</v>
      </c>
      <c r="H89" s="3">
        <v>40</v>
      </c>
      <c r="I89" s="4" t="s">
        <v>40</v>
      </c>
      <c r="R89" s="101" t="s">
        <v>84</v>
      </c>
      <c r="S89" s="101">
        <v>2020</v>
      </c>
      <c r="T89" s="101" t="s">
        <v>1</v>
      </c>
      <c r="U89" s="101" t="s">
        <v>85</v>
      </c>
      <c r="V89" s="101" t="s">
        <v>86</v>
      </c>
      <c r="W89" s="101" t="s">
        <v>87</v>
      </c>
      <c r="X89" s="101" t="s">
        <v>96</v>
      </c>
      <c r="Y89" s="101" t="s">
        <v>89</v>
      </c>
      <c r="Z89" s="101" t="s">
        <v>92</v>
      </c>
      <c r="AA89" s="101">
        <v>761</v>
      </c>
      <c r="AB89" s="101">
        <v>1088.23</v>
      </c>
    </row>
    <row r="90" spans="1:28" ht="18" customHeight="1" x14ac:dyDescent="0.25">
      <c r="A90" s="1">
        <v>2020</v>
      </c>
      <c r="B90" s="1" t="s">
        <v>5</v>
      </c>
      <c r="C90" s="1" t="s">
        <v>32</v>
      </c>
      <c r="D90" s="5" t="s">
        <v>32</v>
      </c>
      <c r="E90" s="6">
        <v>3</v>
      </c>
      <c r="F90" s="6">
        <v>6600</v>
      </c>
      <c r="G90" s="6">
        <v>7392</v>
      </c>
      <c r="H90" s="3">
        <v>1320</v>
      </c>
      <c r="I90" s="4" t="s">
        <v>40</v>
      </c>
      <c r="R90" s="101" t="s">
        <v>84</v>
      </c>
      <c r="S90" s="101">
        <v>2020</v>
      </c>
      <c r="T90" s="101" t="s">
        <v>1</v>
      </c>
      <c r="U90" s="101" t="s">
        <v>85</v>
      </c>
      <c r="V90" s="101" t="s">
        <v>86</v>
      </c>
      <c r="W90" s="101" t="s">
        <v>87</v>
      </c>
      <c r="X90" s="101" t="s">
        <v>96</v>
      </c>
      <c r="Y90" s="101" t="s">
        <v>89</v>
      </c>
      <c r="Z90" s="101" t="s">
        <v>92</v>
      </c>
      <c r="AA90" s="101">
        <v>249</v>
      </c>
      <c r="AB90" s="101">
        <v>356.07</v>
      </c>
    </row>
    <row r="91" spans="1:28" ht="18" customHeight="1" x14ac:dyDescent="0.25">
      <c r="A91" s="1">
        <v>2020</v>
      </c>
      <c r="B91" s="1" t="s">
        <v>5</v>
      </c>
      <c r="C91" s="1" t="s">
        <v>15</v>
      </c>
      <c r="D91" s="5" t="s">
        <v>27</v>
      </c>
      <c r="E91" s="6">
        <v>3</v>
      </c>
      <c r="F91" s="6">
        <v>4577.3</v>
      </c>
      <c r="G91" s="6">
        <v>5126.576</v>
      </c>
      <c r="H91" s="3">
        <v>915.46</v>
      </c>
      <c r="I91" s="4" t="s">
        <v>40</v>
      </c>
      <c r="R91" s="101" t="s">
        <v>91</v>
      </c>
      <c r="S91" s="101">
        <v>2020</v>
      </c>
      <c r="T91" s="101" t="s">
        <v>1</v>
      </c>
      <c r="U91" s="101" t="s">
        <v>85</v>
      </c>
      <c r="V91" s="101" t="s">
        <v>86</v>
      </c>
      <c r="W91" s="101" t="s">
        <v>87</v>
      </c>
      <c r="X91" s="101" t="s">
        <v>96</v>
      </c>
      <c r="Y91" s="101" t="s">
        <v>89</v>
      </c>
      <c r="Z91" s="101" t="s">
        <v>92</v>
      </c>
      <c r="AA91" s="101">
        <v>748</v>
      </c>
      <c r="AB91" s="101">
        <v>526.24</v>
      </c>
    </row>
    <row r="92" spans="1:28" ht="18" customHeight="1" x14ac:dyDescent="0.25">
      <c r="A92" s="1">
        <v>2020</v>
      </c>
      <c r="B92" s="1" t="s">
        <v>6</v>
      </c>
      <c r="C92" s="1" t="s">
        <v>14</v>
      </c>
      <c r="D92" s="2" t="s">
        <v>36</v>
      </c>
      <c r="E92" s="3">
        <v>3566</v>
      </c>
      <c r="F92" s="3">
        <v>4577.3</v>
      </c>
      <c r="G92" s="3">
        <v>5126.576</v>
      </c>
      <c r="H92" s="3">
        <v>915.46</v>
      </c>
      <c r="I92" s="4" t="s">
        <v>40</v>
      </c>
      <c r="R92" s="101" t="s">
        <v>93</v>
      </c>
      <c r="S92" s="101">
        <v>2020</v>
      </c>
      <c r="T92" s="101" t="s">
        <v>1</v>
      </c>
      <c r="U92" s="101" t="s">
        <v>85</v>
      </c>
      <c r="V92" s="101" t="s">
        <v>86</v>
      </c>
      <c r="W92" s="101" t="s">
        <v>87</v>
      </c>
      <c r="X92" s="101" t="s">
        <v>96</v>
      </c>
      <c r="Y92" s="101" t="s">
        <v>89</v>
      </c>
      <c r="Z92" s="101" t="s">
        <v>92</v>
      </c>
      <c r="AA92" s="101">
        <v>801</v>
      </c>
      <c r="AB92" s="101">
        <v>526.24</v>
      </c>
    </row>
    <row r="93" spans="1:28" ht="18" customHeight="1" x14ac:dyDescent="0.25">
      <c r="A93" s="1">
        <v>2020</v>
      </c>
      <c r="B93" s="1" t="s">
        <v>6</v>
      </c>
      <c r="C93" s="1" t="s">
        <v>14</v>
      </c>
      <c r="D93" s="2" t="s">
        <v>37</v>
      </c>
      <c r="E93" s="3">
        <v>2498</v>
      </c>
      <c r="F93" s="3">
        <v>8000</v>
      </c>
      <c r="G93" s="3">
        <v>8960</v>
      </c>
      <c r="H93" s="3">
        <v>1600</v>
      </c>
      <c r="I93" s="4" t="s">
        <v>40</v>
      </c>
      <c r="R93" s="101" t="s">
        <v>91</v>
      </c>
      <c r="S93" s="101">
        <v>2020</v>
      </c>
      <c r="T93" s="101" t="s">
        <v>1</v>
      </c>
      <c r="U93" s="101" t="s">
        <v>85</v>
      </c>
      <c r="V93" s="101" t="s">
        <v>86</v>
      </c>
      <c r="W93" s="101" t="s">
        <v>87</v>
      </c>
      <c r="X93" s="101" t="s">
        <v>96</v>
      </c>
      <c r="Y93" s="101" t="s">
        <v>89</v>
      </c>
      <c r="Z93" s="101" t="s">
        <v>92</v>
      </c>
      <c r="AA93" s="101">
        <v>247</v>
      </c>
      <c r="AB93" s="101">
        <v>353.21</v>
      </c>
    </row>
    <row r="94" spans="1:28" ht="18" customHeight="1" x14ac:dyDescent="0.25">
      <c r="A94" s="1">
        <v>2020</v>
      </c>
      <c r="B94" s="1" t="s">
        <v>6</v>
      </c>
      <c r="C94" s="1" t="s">
        <v>13</v>
      </c>
      <c r="D94" s="2" t="s">
        <v>35</v>
      </c>
      <c r="E94" s="3">
        <v>1245</v>
      </c>
      <c r="F94" s="3">
        <v>4577.2</v>
      </c>
      <c r="G94" s="3">
        <v>5126.4639999999999</v>
      </c>
      <c r="H94" s="3">
        <v>915.44</v>
      </c>
      <c r="I94" s="4" t="s">
        <v>40</v>
      </c>
      <c r="R94" s="101" t="s">
        <v>91</v>
      </c>
      <c r="S94" s="101">
        <v>2020</v>
      </c>
      <c r="T94" s="101" t="s">
        <v>1</v>
      </c>
      <c r="U94" s="101" t="s">
        <v>85</v>
      </c>
      <c r="V94" s="101" t="s">
        <v>86</v>
      </c>
      <c r="W94" s="101" t="s">
        <v>87</v>
      </c>
      <c r="X94" s="101" t="s">
        <v>96</v>
      </c>
      <c r="Y94" s="101" t="s">
        <v>89</v>
      </c>
      <c r="Z94" s="101" t="s">
        <v>92</v>
      </c>
      <c r="AA94" s="101">
        <v>295</v>
      </c>
      <c r="AB94" s="101">
        <v>421.85</v>
      </c>
    </row>
    <row r="95" spans="1:28" ht="18" customHeight="1" x14ac:dyDescent="0.25">
      <c r="A95" s="1">
        <v>2020</v>
      </c>
      <c r="B95" s="1" t="s">
        <v>6</v>
      </c>
      <c r="C95" s="1" t="s">
        <v>38</v>
      </c>
      <c r="D95" s="5" t="s">
        <v>30</v>
      </c>
      <c r="E95" s="6">
        <v>644</v>
      </c>
      <c r="F95" s="6">
        <v>5743.5</v>
      </c>
      <c r="G95" s="6">
        <v>6432.72</v>
      </c>
      <c r="H95" s="3">
        <v>1148.7</v>
      </c>
      <c r="I95" s="4" t="s">
        <v>40</v>
      </c>
      <c r="R95" s="101" t="s">
        <v>91</v>
      </c>
      <c r="S95" s="101">
        <v>2020</v>
      </c>
      <c r="T95" s="101" t="s">
        <v>1</v>
      </c>
      <c r="U95" s="101" t="s">
        <v>85</v>
      </c>
      <c r="V95" s="101" t="s">
        <v>86</v>
      </c>
      <c r="W95" s="101" t="s">
        <v>87</v>
      </c>
      <c r="X95" s="101" t="s">
        <v>96</v>
      </c>
      <c r="Y95" s="101" t="s">
        <v>89</v>
      </c>
      <c r="Z95" s="101" t="s">
        <v>92</v>
      </c>
      <c r="AA95" s="101">
        <v>217</v>
      </c>
      <c r="AB95" s="101">
        <v>310.31</v>
      </c>
    </row>
    <row r="96" spans="1:28" ht="18" customHeight="1" x14ac:dyDescent="0.25">
      <c r="A96" s="1">
        <v>2020</v>
      </c>
      <c r="B96" s="1" t="s">
        <v>6</v>
      </c>
      <c r="C96" s="1" t="s">
        <v>12</v>
      </c>
      <c r="D96" s="5" t="s">
        <v>29</v>
      </c>
      <c r="E96" s="6">
        <v>643</v>
      </c>
      <c r="F96" s="6">
        <v>7000</v>
      </c>
      <c r="G96" s="6">
        <v>7840</v>
      </c>
      <c r="H96" s="3">
        <v>1400</v>
      </c>
      <c r="I96" s="4" t="s">
        <v>40</v>
      </c>
      <c r="R96" s="101" t="s">
        <v>93</v>
      </c>
      <c r="S96" s="101">
        <v>2020</v>
      </c>
      <c r="T96" s="101" t="s">
        <v>1</v>
      </c>
      <c r="U96" s="101" t="s">
        <v>85</v>
      </c>
      <c r="V96" s="101" t="s">
        <v>86</v>
      </c>
      <c r="W96" s="101" t="s">
        <v>87</v>
      </c>
      <c r="X96" s="101" t="s">
        <v>96</v>
      </c>
      <c r="Y96" s="101" t="s">
        <v>89</v>
      </c>
      <c r="Z96" s="101" t="s">
        <v>92</v>
      </c>
      <c r="AA96" s="101">
        <v>245</v>
      </c>
      <c r="AB96" s="101">
        <v>350.35</v>
      </c>
    </row>
    <row r="97" spans="1:28" ht="18" customHeight="1" x14ac:dyDescent="0.25">
      <c r="A97" s="1">
        <v>2020</v>
      </c>
      <c r="B97" s="1" t="s">
        <v>6</v>
      </c>
      <c r="C97" s="1" t="s">
        <v>38</v>
      </c>
      <c r="D97" s="5" t="s">
        <v>31</v>
      </c>
      <c r="E97" s="6">
        <v>455</v>
      </c>
      <c r="F97" s="6">
        <v>4578.6000000000004</v>
      </c>
      <c r="G97" s="6">
        <v>5128.0320000000002</v>
      </c>
      <c r="H97" s="3">
        <v>915.72000000000014</v>
      </c>
      <c r="I97" s="4" t="s">
        <v>40</v>
      </c>
      <c r="R97" s="101" t="s">
        <v>84</v>
      </c>
      <c r="S97" s="101">
        <v>2020</v>
      </c>
      <c r="T97" s="101" t="s">
        <v>1</v>
      </c>
      <c r="U97" s="101" t="s">
        <v>85</v>
      </c>
      <c r="V97" s="101" t="s">
        <v>86</v>
      </c>
      <c r="W97" s="101" t="s">
        <v>87</v>
      </c>
      <c r="X97" s="101" t="s">
        <v>96</v>
      </c>
      <c r="Y97" s="101" t="s">
        <v>89</v>
      </c>
      <c r="Z97" s="101" t="s">
        <v>92</v>
      </c>
      <c r="AA97" s="101">
        <v>293</v>
      </c>
      <c r="AB97" s="101">
        <v>418.99</v>
      </c>
    </row>
    <row r="98" spans="1:28" ht="18" customHeight="1" x14ac:dyDescent="0.25">
      <c r="A98" s="1">
        <v>2020</v>
      </c>
      <c r="B98" s="1" t="s">
        <v>6</v>
      </c>
      <c r="C98" s="1" t="s">
        <v>12</v>
      </c>
      <c r="D98" s="5" t="s">
        <v>28</v>
      </c>
      <c r="E98" s="7">
        <v>345</v>
      </c>
      <c r="F98" s="7">
        <v>7000</v>
      </c>
      <c r="G98" s="7">
        <v>7840</v>
      </c>
      <c r="H98" s="3">
        <v>1400</v>
      </c>
      <c r="I98" s="4" t="s">
        <v>40</v>
      </c>
      <c r="R98" s="101" t="s">
        <v>91</v>
      </c>
      <c r="S98" s="101">
        <v>2020</v>
      </c>
      <c r="T98" s="101" t="s">
        <v>1</v>
      </c>
      <c r="U98" s="101" t="s">
        <v>85</v>
      </c>
      <c r="V98" s="101" t="s">
        <v>86</v>
      </c>
      <c r="W98" s="101" t="s">
        <v>87</v>
      </c>
      <c r="X98" s="101" t="s">
        <v>96</v>
      </c>
      <c r="Y98" s="101" t="s">
        <v>89</v>
      </c>
      <c r="Z98" s="101" t="s">
        <v>92</v>
      </c>
      <c r="AA98" s="101">
        <v>770</v>
      </c>
      <c r="AB98" s="101">
        <v>1101.0999999999999</v>
      </c>
    </row>
    <row r="99" spans="1:28" ht="18" customHeight="1" x14ac:dyDescent="0.25">
      <c r="A99" s="1">
        <v>2020</v>
      </c>
      <c r="B99" s="1" t="s">
        <v>6</v>
      </c>
      <c r="C99" s="1" t="s">
        <v>13</v>
      </c>
      <c r="D99" s="2" t="s">
        <v>33</v>
      </c>
      <c r="E99" s="3">
        <v>122</v>
      </c>
      <c r="F99" s="3">
        <v>100</v>
      </c>
      <c r="G99" s="3">
        <v>112</v>
      </c>
      <c r="H99" s="3">
        <v>20</v>
      </c>
      <c r="I99" s="4" t="s">
        <v>40</v>
      </c>
      <c r="R99" s="101" t="s">
        <v>84</v>
      </c>
      <c r="S99" s="101">
        <v>2020</v>
      </c>
      <c r="T99" s="101" t="s">
        <v>0</v>
      </c>
      <c r="U99" s="101" t="s">
        <v>85</v>
      </c>
      <c r="V99" s="101" t="s">
        <v>86</v>
      </c>
      <c r="W99" s="101" t="s">
        <v>87</v>
      </c>
      <c r="X99" s="101" t="s">
        <v>96</v>
      </c>
      <c r="Y99" s="101" t="s">
        <v>89</v>
      </c>
      <c r="Z99" s="101" t="s">
        <v>92</v>
      </c>
      <c r="AA99" s="101">
        <v>254</v>
      </c>
      <c r="AB99" s="101">
        <v>388.62</v>
      </c>
    </row>
    <row r="100" spans="1:28" ht="18" customHeight="1" x14ac:dyDescent="0.25">
      <c r="A100" s="1">
        <v>2020</v>
      </c>
      <c r="B100" s="1" t="s">
        <v>6</v>
      </c>
      <c r="C100" s="1" t="s">
        <v>15</v>
      </c>
      <c r="D100" s="5" t="s">
        <v>26</v>
      </c>
      <c r="E100" s="6">
        <v>78</v>
      </c>
      <c r="F100" s="6">
        <v>4577.2</v>
      </c>
      <c r="G100" s="6">
        <v>5126.4639999999999</v>
      </c>
      <c r="H100" s="3">
        <v>915.44</v>
      </c>
      <c r="I100" s="4" t="s">
        <v>40</v>
      </c>
      <c r="R100" s="101" t="s">
        <v>84</v>
      </c>
      <c r="S100" s="101">
        <v>2020</v>
      </c>
      <c r="T100" s="101" t="s">
        <v>0</v>
      </c>
      <c r="U100" s="101" t="s">
        <v>85</v>
      </c>
      <c r="V100" s="101" t="s">
        <v>86</v>
      </c>
      <c r="W100" s="101" t="s">
        <v>87</v>
      </c>
      <c r="X100" s="101" t="s">
        <v>96</v>
      </c>
      <c r="Y100" s="101" t="s">
        <v>89</v>
      </c>
      <c r="Z100" s="101" t="s">
        <v>92</v>
      </c>
      <c r="AA100" s="101">
        <v>296</v>
      </c>
      <c r="AB100" s="101">
        <v>423.28</v>
      </c>
    </row>
    <row r="101" spans="1:28" ht="18" customHeight="1" x14ac:dyDescent="0.25">
      <c r="A101" s="1">
        <v>2020</v>
      </c>
      <c r="B101" s="1" t="s">
        <v>6</v>
      </c>
      <c r="C101" s="1" t="s">
        <v>15</v>
      </c>
      <c r="D101" s="5" t="s">
        <v>24</v>
      </c>
      <c r="E101" s="6">
        <v>76</v>
      </c>
      <c r="F101" s="6">
        <v>4576.8999999999996</v>
      </c>
      <c r="G101" s="6">
        <v>5126.1279999999997</v>
      </c>
      <c r="H101" s="3">
        <v>915.38</v>
      </c>
      <c r="I101" s="4" t="s">
        <v>40</v>
      </c>
      <c r="R101" s="101" t="s">
        <v>93</v>
      </c>
      <c r="S101" s="101">
        <v>2020</v>
      </c>
      <c r="T101" s="101" t="s">
        <v>0</v>
      </c>
      <c r="U101" s="101" t="s">
        <v>85</v>
      </c>
      <c r="V101" s="101" t="s">
        <v>86</v>
      </c>
      <c r="W101" s="101" t="s">
        <v>87</v>
      </c>
      <c r="X101" s="101" t="s">
        <v>96</v>
      </c>
      <c r="Y101" s="101" t="s">
        <v>89</v>
      </c>
      <c r="Z101" s="101" t="s">
        <v>92</v>
      </c>
      <c r="AA101" s="101">
        <v>224</v>
      </c>
      <c r="AB101" s="101">
        <v>320.32</v>
      </c>
    </row>
    <row r="102" spans="1:28" ht="18" customHeight="1" x14ac:dyDescent="0.25">
      <c r="A102" s="1">
        <v>2020</v>
      </c>
      <c r="B102" s="1" t="s">
        <v>6</v>
      </c>
      <c r="C102" s="1" t="s">
        <v>15</v>
      </c>
      <c r="D102" s="5" t="s">
        <v>25</v>
      </c>
      <c r="E102" s="6">
        <v>46</v>
      </c>
      <c r="F102" s="6">
        <v>200</v>
      </c>
      <c r="G102" s="6">
        <v>224</v>
      </c>
      <c r="H102" s="3">
        <v>40</v>
      </c>
      <c r="I102" s="4" t="s">
        <v>40</v>
      </c>
      <c r="R102" s="101" t="s">
        <v>91</v>
      </c>
      <c r="S102" s="101">
        <v>2020</v>
      </c>
      <c r="T102" s="101" t="s">
        <v>0</v>
      </c>
      <c r="U102" s="101" t="s">
        <v>85</v>
      </c>
      <c r="V102" s="101" t="s">
        <v>86</v>
      </c>
      <c r="W102" s="101" t="s">
        <v>87</v>
      </c>
      <c r="X102" s="101" t="s">
        <v>96</v>
      </c>
      <c r="Y102" s="101" t="s">
        <v>89</v>
      </c>
      <c r="Z102" s="101" t="s">
        <v>90</v>
      </c>
      <c r="AA102" s="101">
        <v>370</v>
      </c>
      <c r="AB102" s="101">
        <v>529.1</v>
      </c>
    </row>
    <row r="103" spans="1:28" ht="18" customHeight="1" x14ac:dyDescent="0.25">
      <c r="A103" s="1">
        <v>2020</v>
      </c>
      <c r="B103" s="1" t="s">
        <v>6</v>
      </c>
      <c r="C103" s="1" t="s">
        <v>15</v>
      </c>
      <c r="D103" s="5" t="s">
        <v>23</v>
      </c>
      <c r="E103" s="6">
        <v>34</v>
      </c>
      <c r="F103" s="6">
        <v>4576.8</v>
      </c>
      <c r="G103" s="6">
        <v>5126.0160000000005</v>
      </c>
      <c r="H103" s="3">
        <v>915.36000000000013</v>
      </c>
      <c r="I103" s="4" t="s">
        <v>40</v>
      </c>
      <c r="R103" s="101" t="s">
        <v>91</v>
      </c>
      <c r="S103" s="101">
        <v>2020</v>
      </c>
      <c r="T103" s="101" t="s">
        <v>0</v>
      </c>
      <c r="U103" s="101" t="s">
        <v>85</v>
      </c>
      <c r="V103" s="101" t="s">
        <v>86</v>
      </c>
      <c r="W103" s="101" t="s">
        <v>87</v>
      </c>
      <c r="X103" s="101" t="s">
        <v>96</v>
      </c>
      <c r="Y103" s="101" t="s">
        <v>89</v>
      </c>
      <c r="Z103" s="101" t="s">
        <v>92</v>
      </c>
      <c r="AA103" s="101">
        <v>250</v>
      </c>
      <c r="AB103" s="101">
        <v>357.5</v>
      </c>
    </row>
    <row r="104" spans="1:28" ht="18" customHeight="1" x14ac:dyDescent="0.25">
      <c r="A104" s="1">
        <v>2020</v>
      </c>
      <c r="B104" s="1" t="s">
        <v>6</v>
      </c>
      <c r="C104" s="1" t="s">
        <v>13</v>
      </c>
      <c r="D104" s="2" t="s">
        <v>34</v>
      </c>
      <c r="E104" s="3">
        <v>7</v>
      </c>
      <c r="F104" s="3">
        <v>200</v>
      </c>
      <c r="G104" s="3">
        <v>224</v>
      </c>
      <c r="H104" s="3">
        <v>40</v>
      </c>
      <c r="I104" s="4" t="s">
        <v>40</v>
      </c>
      <c r="R104" s="101" t="s">
        <v>91</v>
      </c>
      <c r="S104" s="101">
        <v>2020</v>
      </c>
      <c r="T104" s="101" t="s">
        <v>0</v>
      </c>
      <c r="U104" s="101" t="s">
        <v>85</v>
      </c>
      <c r="V104" s="101" t="s">
        <v>86</v>
      </c>
      <c r="W104" s="101" t="s">
        <v>87</v>
      </c>
      <c r="X104" s="101" t="s">
        <v>96</v>
      </c>
      <c r="Y104" s="101" t="s">
        <v>89</v>
      </c>
      <c r="Z104" s="101" t="s">
        <v>92</v>
      </c>
      <c r="AA104" s="101">
        <v>298</v>
      </c>
      <c r="AB104" s="101">
        <v>426.14</v>
      </c>
    </row>
    <row r="105" spans="1:28" ht="18" customHeight="1" x14ac:dyDescent="0.25">
      <c r="A105" s="1">
        <v>2020</v>
      </c>
      <c r="B105" s="1" t="s">
        <v>6</v>
      </c>
      <c r="C105" s="1" t="s">
        <v>15</v>
      </c>
      <c r="D105" s="5" t="s">
        <v>27</v>
      </c>
      <c r="E105" s="6">
        <v>3</v>
      </c>
      <c r="F105" s="6">
        <v>4577.3</v>
      </c>
      <c r="G105" s="6">
        <v>5126.576</v>
      </c>
      <c r="H105" s="3">
        <v>915.46</v>
      </c>
      <c r="I105" s="4" t="s">
        <v>40</v>
      </c>
      <c r="R105" s="101" t="s">
        <v>93</v>
      </c>
      <c r="S105" s="101">
        <v>2020</v>
      </c>
      <c r="T105" s="101" t="s">
        <v>0</v>
      </c>
      <c r="U105" s="101" t="s">
        <v>85</v>
      </c>
      <c r="V105" s="101" t="s">
        <v>86</v>
      </c>
      <c r="W105" s="101" t="s">
        <v>87</v>
      </c>
      <c r="X105" s="101" t="s">
        <v>96</v>
      </c>
      <c r="Y105" s="101" t="s">
        <v>89</v>
      </c>
      <c r="Z105" s="101" t="s">
        <v>92</v>
      </c>
      <c r="AA105" s="101">
        <v>226</v>
      </c>
      <c r="AB105" s="101">
        <v>323.18</v>
      </c>
    </row>
    <row r="106" spans="1:28" ht="18" customHeight="1" x14ac:dyDescent="0.25">
      <c r="A106" s="1">
        <v>2020</v>
      </c>
      <c r="B106" s="1" t="s">
        <v>6</v>
      </c>
      <c r="C106" s="1" t="s">
        <v>32</v>
      </c>
      <c r="D106" s="5" t="s">
        <v>32</v>
      </c>
      <c r="E106" s="6">
        <v>2</v>
      </c>
      <c r="F106" s="6">
        <v>6600</v>
      </c>
      <c r="G106" s="6">
        <v>7392</v>
      </c>
      <c r="H106" s="3">
        <v>1320</v>
      </c>
      <c r="I106" s="4" t="s">
        <v>40</v>
      </c>
      <c r="R106" s="101" t="s">
        <v>93</v>
      </c>
      <c r="S106" s="101">
        <v>2020</v>
      </c>
      <c r="T106" s="101" t="s">
        <v>0</v>
      </c>
      <c r="U106" s="101" t="s">
        <v>85</v>
      </c>
      <c r="V106" s="101" t="s">
        <v>86</v>
      </c>
      <c r="W106" s="101" t="s">
        <v>87</v>
      </c>
      <c r="X106" s="101" t="s">
        <v>96</v>
      </c>
      <c r="Y106" s="101" t="s">
        <v>89</v>
      </c>
      <c r="Z106" s="101" t="s">
        <v>90</v>
      </c>
      <c r="AA106" s="101">
        <v>372</v>
      </c>
      <c r="AB106" s="101">
        <v>526.24</v>
      </c>
    </row>
    <row r="107" spans="1:28" ht="18" customHeight="1" x14ac:dyDescent="0.25">
      <c r="A107" s="1">
        <v>2020</v>
      </c>
      <c r="B107" s="1" t="s">
        <v>7</v>
      </c>
      <c r="C107" s="1" t="s">
        <v>14</v>
      </c>
      <c r="D107" s="2" t="s">
        <v>36</v>
      </c>
      <c r="E107" s="3">
        <v>3566</v>
      </c>
      <c r="F107" s="3">
        <v>4577.3</v>
      </c>
      <c r="G107" s="3">
        <v>5126.576</v>
      </c>
      <c r="H107" s="3">
        <v>915.46</v>
      </c>
      <c r="I107" s="4" t="s">
        <v>40</v>
      </c>
      <c r="R107" s="101" t="s">
        <v>94</v>
      </c>
      <c r="S107" s="101">
        <v>2020</v>
      </c>
      <c r="T107" s="101" t="s">
        <v>0</v>
      </c>
      <c r="U107" s="101" t="s">
        <v>85</v>
      </c>
      <c r="V107" s="101" t="s">
        <v>86</v>
      </c>
      <c r="W107" s="101" t="s">
        <v>87</v>
      </c>
      <c r="X107" s="101" t="s">
        <v>96</v>
      </c>
      <c r="Y107" s="101" t="s">
        <v>89</v>
      </c>
      <c r="Z107" s="101" t="s">
        <v>92</v>
      </c>
      <c r="AA107" s="101">
        <v>674</v>
      </c>
      <c r="AB107" s="101">
        <v>963.81999999999994</v>
      </c>
    </row>
    <row r="108" spans="1:28" ht="18" customHeight="1" x14ac:dyDescent="0.25">
      <c r="A108" s="1">
        <v>2020</v>
      </c>
      <c r="B108" s="1" t="s">
        <v>7</v>
      </c>
      <c r="C108" s="1" t="s">
        <v>14</v>
      </c>
      <c r="D108" s="2" t="s">
        <v>37</v>
      </c>
      <c r="E108" s="3">
        <v>2498</v>
      </c>
      <c r="F108" s="3">
        <v>8000</v>
      </c>
      <c r="G108" s="3">
        <v>8960</v>
      </c>
      <c r="H108" s="3">
        <v>1600</v>
      </c>
      <c r="I108" s="4" t="s">
        <v>42</v>
      </c>
      <c r="R108" s="101" t="s">
        <v>93</v>
      </c>
      <c r="S108" s="101">
        <v>2020</v>
      </c>
      <c r="T108" s="101" t="s">
        <v>0</v>
      </c>
      <c r="U108" s="101" t="s">
        <v>85</v>
      </c>
      <c r="V108" s="101" t="s">
        <v>86</v>
      </c>
      <c r="W108" s="101" t="s">
        <v>87</v>
      </c>
      <c r="X108" s="101" t="s">
        <v>96</v>
      </c>
      <c r="Y108" s="101" t="s">
        <v>89</v>
      </c>
      <c r="Z108" s="101" t="s">
        <v>92</v>
      </c>
      <c r="AA108" s="101">
        <v>707</v>
      </c>
      <c r="AB108" s="101">
        <v>1011.01</v>
      </c>
    </row>
    <row r="109" spans="1:28" ht="18" customHeight="1" x14ac:dyDescent="0.25">
      <c r="A109" s="1">
        <v>2020</v>
      </c>
      <c r="B109" s="1" t="s">
        <v>7</v>
      </c>
      <c r="C109" s="1" t="s">
        <v>13</v>
      </c>
      <c r="D109" s="2" t="s">
        <v>35</v>
      </c>
      <c r="E109" s="3">
        <v>1245</v>
      </c>
      <c r="F109" s="3">
        <v>4577.2</v>
      </c>
      <c r="G109" s="3">
        <v>5126.4639999999999</v>
      </c>
      <c r="H109" s="3">
        <v>915.44</v>
      </c>
      <c r="I109" s="4" t="s">
        <v>42</v>
      </c>
      <c r="R109" s="101" t="s">
        <v>84</v>
      </c>
      <c r="S109" s="101">
        <v>2020</v>
      </c>
      <c r="T109" s="101" t="s">
        <v>0</v>
      </c>
      <c r="U109" s="101" t="s">
        <v>85</v>
      </c>
      <c r="V109" s="101" t="s">
        <v>86</v>
      </c>
      <c r="W109" s="101" t="s">
        <v>87</v>
      </c>
      <c r="X109" s="101" t="s">
        <v>96</v>
      </c>
      <c r="Y109" s="101" t="s">
        <v>89</v>
      </c>
      <c r="Z109" s="101" t="s">
        <v>92</v>
      </c>
      <c r="AA109" s="101">
        <v>747</v>
      </c>
      <c r="AB109" s="101">
        <v>526.24</v>
      </c>
    </row>
    <row r="110" spans="1:28" ht="18" customHeight="1" x14ac:dyDescent="0.25">
      <c r="A110" s="1">
        <v>2020</v>
      </c>
      <c r="B110" s="1" t="s">
        <v>7</v>
      </c>
      <c r="C110" s="1" t="s">
        <v>38</v>
      </c>
      <c r="D110" s="5" t="s">
        <v>30</v>
      </c>
      <c r="E110" s="6">
        <v>644</v>
      </c>
      <c r="F110" s="6">
        <v>5743.5</v>
      </c>
      <c r="G110" s="6">
        <v>6432.72</v>
      </c>
      <c r="H110" s="3">
        <v>1148.7</v>
      </c>
      <c r="I110" s="4" t="s">
        <v>42</v>
      </c>
      <c r="R110" s="101" t="s">
        <v>94</v>
      </c>
      <c r="S110" s="101">
        <v>2020</v>
      </c>
      <c r="T110" s="101" t="s">
        <v>0</v>
      </c>
      <c r="U110" s="101" t="s">
        <v>85</v>
      </c>
      <c r="V110" s="101" t="s">
        <v>86</v>
      </c>
      <c r="W110" s="101" t="s">
        <v>87</v>
      </c>
      <c r="X110" s="101" t="s">
        <v>96</v>
      </c>
      <c r="Y110" s="101" t="s">
        <v>89</v>
      </c>
      <c r="Z110" s="101" t="s">
        <v>92</v>
      </c>
      <c r="AA110" s="101">
        <v>800</v>
      </c>
      <c r="AB110" s="101">
        <v>526.24</v>
      </c>
    </row>
    <row r="111" spans="1:28" ht="18" customHeight="1" x14ac:dyDescent="0.25">
      <c r="A111" s="1">
        <v>2020</v>
      </c>
      <c r="B111" s="1" t="s">
        <v>7</v>
      </c>
      <c r="C111" s="1" t="s">
        <v>12</v>
      </c>
      <c r="D111" s="5" t="s">
        <v>29</v>
      </c>
      <c r="E111" s="6">
        <v>643</v>
      </c>
      <c r="F111" s="6">
        <v>7000</v>
      </c>
      <c r="G111" s="6">
        <v>7840</v>
      </c>
      <c r="H111" s="3">
        <v>1400</v>
      </c>
      <c r="I111" s="4" t="s">
        <v>42</v>
      </c>
      <c r="R111" s="101" t="s">
        <v>93</v>
      </c>
      <c r="S111" s="101">
        <v>2020</v>
      </c>
      <c r="T111" s="101" t="s">
        <v>0</v>
      </c>
      <c r="U111" s="101" t="s">
        <v>85</v>
      </c>
      <c r="V111" s="101" t="s">
        <v>86</v>
      </c>
      <c r="W111" s="101" t="s">
        <v>87</v>
      </c>
      <c r="X111" s="101" t="s">
        <v>96</v>
      </c>
      <c r="Y111" s="101" t="s">
        <v>89</v>
      </c>
      <c r="Z111" s="101" t="s">
        <v>92</v>
      </c>
      <c r="AA111" s="101">
        <v>253</v>
      </c>
      <c r="AB111" s="101">
        <v>361.78999999999996</v>
      </c>
    </row>
    <row r="112" spans="1:28" ht="18" customHeight="1" x14ac:dyDescent="0.25">
      <c r="A112" s="1">
        <v>2020</v>
      </c>
      <c r="B112" s="1" t="s">
        <v>7</v>
      </c>
      <c r="C112" s="1" t="s">
        <v>38</v>
      </c>
      <c r="D112" s="5" t="s">
        <v>31</v>
      </c>
      <c r="E112" s="6">
        <v>455</v>
      </c>
      <c r="F112" s="6">
        <v>4578.6000000000004</v>
      </c>
      <c r="G112" s="6">
        <v>5128.0320000000002</v>
      </c>
      <c r="H112" s="3">
        <v>915.72000000000014</v>
      </c>
      <c r="I112" s="4" t="s">
        <v>42</v>
      </c>
      <c r="R112" s="101" t="s">
        <v>91</v>
      </c>
      <c r="S112" s="101">
        <v>2020</v>
      </c>
      <c r="T112" s="101" t="s">
        <v>0</v>
      </c>
      <c r="U112" s="101" t="s">
        <v>85</v>
      </c>
      <c r="V112" s="101" t="s">
        <v>86</v>
      </c>
      <c r="W112" s="101" t="s">
        <v>87</v>
      </c>
      <c r="X112" s="101" t="s">
        <v>96</v>
      </c>
      <c r="Y112" s="101" t="s">
        <v>89</v>
      </c>
      <c r="Z112" s="101" t="s">
        <v>92</v>
      </c>
      <c r="AA112" s="101">
        <v>223</v>
      </c>
      <c r="AB112" s="101">
        <v>318.89</v>
      </c>
    </row>
    <row r="113" spans="1:28" ht="18" customHeight="1" x14ac:dyDescent="0.25">
      <c r="A113" s="1">
        <v>2020</v>
      </c>
      <c r="B113" s="1" t="s">
        <v>7</v>
      </c>
      <c r="C113" s="1" t="s">
        <v>12</v>
      </c>
      <c r="D113" s="5" t="s">
        <v>28</v>
      </c>
      <c r="E113" s="7">
        <v>345</v>
      </c>
      <c r="F113" s="7">
        <v>7000</v>
      </c>
      <c r="G113" s="7">
        <v>7840</v>
      </c>
      <c r="H113" s="3">
        <v>1400</v>
      </c>
      <c r="I113" s="4" t="s">
        <v>42</v>
      </c>
      <c r="R113" s="101" t="s">
        <v>84</v>
      </c>
      <c r="S113" s="101">
        <v>2020</v>
      </c>
      <c r="T113" s="101" t="s">
        <v>0</v>
      </c>
      <c r="U113" s="101" t="s">
        <v>85</v>
      </c>
      <c r="V113" s="101" t="s">
        <v>86</v>
      </c>
      <c r="W113" s="101" t="s">
        <v>87</v>
      </c>
      <c r="X113" s="101" t="s">
        <v>96</v>
      </c>
      <c r="Y113" s="101" t="s">
        <v>89</v>
      </c>
      <c r="Z113" s="101" t="s">
        <v>90</v>
      </c>
      <c r="AA113" s="101">
        <v>873</v>
      </c>
      <c r="AB113" s="101">
        <v>1248.3899999999999</v>
      </c>
    </row>
    <row r="114" spans="1:28" ht="18" customHeight="1" x14ac:dyDescent="0.25">
      <c r="A114" s="1">
        <v>2020</v>
      </c>
      <c r="B114" s="1" t="s">
        <v>7</v>
      </c>
      <c r="C114" s="1" t="s">
        <v>13</v>
      </c>
      <c r="D114" s="2" t="s">
        <v>33</v>
      </c>
      <c r="E114" s="3">
        <v>122</v>
      </c>
      <c r="F114" s="3">
        <v>100</v>
      </c>
      <c r="G114" s="3">
        <v>112</v>
      </c>
      <c r="H114" s="3">
        <v>20</v>
      </c>
      <c r="I114" s="4" t="s">
        <v>42</v>
      </c>
      <c r="R114" s="101" t="s">
        <v>93</v>
      </c>
      <c r="S114" s="101">
        <v>2020</v>
      </c>
      <c r="T114" s="101" t="s">
        <v>0</v>
      </c>
      <c r="U114" s="101" t="s">
        <v>85</v>
      </c>
      <c r="V114" s="101" t="s">
        <v>86</v>
      </c>
      <c r="W114" s="101" t="s">
        <v>87</v>
      </c>
      <c r="X114" s="101" t="s">
        <v>96</v>
      </c>
      <c r="Y114" s="101" t="s">
        <v>89</v>
      </c>
      <c r="Z114" s="101" t="s">
        <v>92</v>
      </c>
      <c r="AA114" s="101">
        <v>251</v>
      </c>
      <c r="AB114" s="101">
        <v>358.93</v>
      </c>
    </row>
    <row r="115" spans="1:28" ht="18" customHeight="1" x14ac:dyDescent="0.25">
      <c r="A115" s="1">
        <v>2020</v>
      </c>
      <c r="B115" s="1" t="s">
        <v>7</v>
      </c>
      <c r="C115" s="1" t="s">
        <v>15</v>
      </c>
      <c r="D115" s="5" t="s">
        <v>26</v>
      </c>
      <c r="E115" s="6">
        <v>78</v>
      </c>
      <c r="F115" s="6">
        <v>4577.2</v>
      </c>
      <c r="G115" s="6">
        <v>5126.4639999999999</v>
      </c>
      <c r="H115" s="3">
        <v>915.44</v>
      </c>
      <c r="I115" s="4" t="s">
        <v>42</v>
      </c>
      <c r="R115" s="101" t="s">
        <v>84</v>
      </c>
      <c r="S115" s="101">
        <v>2020</v>
      </c>
      <c r="T115" s="101" t="s">
        <v>0</v>
      </c>
      <c r="U115" s="101" t="s">
        <v>85</v>
      </c>
      <c r="V115" s="101" t="s">
        <v>86</v>
      </c>
      <c r="W115" s="101" t="s">
        <v>87</v>
      </c>
      <c r="X115" s="101" t="s">
        <v>96</v>
      </c>
      <c r="Y115" s="101" t="s">
        <v>89</v>
      </c>
      <c r="Z115" s="101" t="s">
        <v>92</v>
      </c>
      <c r="AA115" s="101">
        <v>299</v>
      </c>
      <c r="AB115" s="101">
        <v>427.57</v>
      </c>
    </row>
    <row r="116" spans="1:28" ht="18" customHeight="1" x14ac:dyDescent="0.25">
      <c r="A116" s="1">
        <v>2020</v>
      </c>
      <c r="B116" s="1" t="s">
        <v>7</v>
      </c>
      <c r="C116" s="1" t="s">
        <v>15</v>
      </c>
      <c r="D116" s="5" t="s">
        <v>24</v>
      </c>
      <c r="E116" s="6">
        <v>76</v>
      </c>
      <c r="F116" s="6">
        <v>4576.8999999999996</v>
      </c>
      <c r="G116" s="6">
        <v>5126.1279999999997</v>
      </c>
      <c r="H116" s="3">
        <v>915.38</v>
      </c>
      <c r="I116" s="4" t="s">
        <v>42</v>
      </c>
      <c r="R116" s="101" t="s">
        <v>84</v>
      </c>
      <c r="S116" s="101">
        <v>2020</v>
      </c>
      <c r="T116" s="101" t="s">
        <v>0</v>
      </c>
      <c r="U116" s="101" t="s">
        <v>85</v>
      </c>
      <c r="V116" s="101" t="s">
        <v>86</v>
      </c>
      <c r="W116" s="101" t="s">
        <v>87</v>
      </c>
      <c r="X116" s="101" t="s">
        <v>96</v>
      </c>
      <c r="Y116" s="101" t="s">
        <v>89</v>
      </c>
      <c r="Z116" s="101" t="s">
        <v>92</v>
      </c>
      <c r="AA116" s="101">
        <v>769</v>
      </c>
      <c r="AB116" s="101">
        <v>1099.67</v>
      </c>
    </row>
    <row r="117" spans="1:28" ht="18" customHeight="1" x14ac:dyDescent="0.25">
      <c r="A117" s="1">
        <v>2020</v>
      </c>
      <c r="B117" s="1" t="s">
        <v>7</v>
      </c>
      <c r="C117" s="1" t="s">
        <v>15</v>
      </c>
      <c r="D117" s="5" t="s">
        <v>25</v>
      </c>
      <c r="E117" s="6">
        <v>46</v>
      </c>
      <c r="F117" s="6">
        <v>200</v>
      </c>
      <c r="G117" s="6">
        <v>224</v>
      </c>
      <c r="H117" s="3">
        <v>40</v>
      </c>
      <c r="I117" s="4" t="s">
        <v>42</v>
      </c>
      <c r="R117" s="101" t="s">
        <v>84</v>
      </c>
      <c r="S117" s="101">
        <v>2020</v>
      </c>
      <c r="T117" s="101" t="s">
        <v>6</v>
      </c>
      <c r="U117" s="101" t="s">
        <v>85</v>
      </c>
      <c r="V117" s="101" t="s">
        <v>86</v>
      </c>
      <c r="W117" s="101" t="s">
        <v>87</v>
      </c>
      <c r="X117" s="101" t="s">
        <v>96</v>
      </c>
      <c r="Y117" s="101" t="s">
        <v>89</v>
      </c>
      <c r="Z117" s="101" t="s">
        <v>90</v>
      </c>
      <c r="AA117" s="101">
        <v>302</v>
      </c>
      <c r="AB117" s="101">
        <v>431.86</v>
      </c>
    </row>
    <row r="118" spans="1:28" ht="18" customHeight="1" x14ac:dyDescent="0.25">
      <c r="A118" s="1">
        <v>2020</v>
      </c>
      <c r="B118" s="1" t="s">
        <v>7</v>
      </c>
      <c r="C118" s="1" t="s">
        <v>15</v>
      </c>
      <c r="D118" s="5" t="s">
        <v>23</v>
      </c>
      <c r="E118" s="6">
        <v>34</v>
      </c>
      <c r="F118" s="6">
        <v>4576.8</v>
      </c>
      <c r="G118" s="6">
        <v>5126.0160000000005</v>
      </c>
      <c r="H118" s="3">
        <v>915.36000000000013</v>
      </c>
      <c r="I118" s="4" t="s">
        <v>42</v>
      </c>
      <c r="R118" s="101" t="s">
        <v>91</v>
      </c>
      <c r="S118" s="101">
        <v>2020</v>
      </c>
      <c r="T118" s="101" t="s">
        <v>6</v>
      </c>
      <c r="U118" s="101" t="s">
        <v>85</v>
      </c>
      <c r="V118" s="101" t="s">
        <v>86</v>
      </c>
      <c r="W118" s="101" t="s">
        <v>87</v>
      </c>
      <c r="X118" s="101" t="s">
        <v>96</v>
      </c>
      <c r="Y118" s="101" t="s">
        <v>89</v>
      </c>
      <c r="Z118" s="101" t="s">
        <v>90</v>
      </c>
      <c r="AA118" s="101">
        <v>296</v>
      </c>
      <c r="AB118" s="101">
        <v>423.28</v>
      </c>
    </row>
    <row r="119" spans="1:28" ht="18" customHeight="1" x14ac:dyDescent="0.25">
      <c r="A119" s="1">
        <v>2020</v>
      </c>
      <c r="B119" s="1" t="s">
        <v>7</v>
      </c>
      <c r="C119" s="1" t="s">
        <v>13</v>
      </c>
      <c r="D119" s="2" t="s">
        <v>34</v>
      </c>
      <c r="E119" s="3">
        <v>7</v>
      </c>
      <c r="F119" s="3">
        <v>200</v>
      </c>
      <c r="G119" s="3">
        <v>224</v>
      </c>
      <c r="H119" s="3">
        <v>40</v>
      </c>
      <c r="I119" s="4" t="s">
        <v>42</v>
      </c>
      <c r="R119" s="101" t="s">
        <v>91</v>
      </c>
      <c r="S119" s="101">
        <v>2020</v>
      </c>
      <c r="T119" s="101" t="s">
        <v>6</v>
      </c>
      <c r="U119" s="101" t="s">
        <v>85</v>
      </c>
      <c r="V119" s="101" t="s">
        <v>86</v>
      </c>
      <c r="W119" s="101" t="s">
        <v>87</v>
      </c>
      <c r="X119" s="101" t="s">
        <v>96</v>
      </c>
      <c r="Y119" s="101" t="s">
        <v>89</v>
      </c>
      <c r="Z119" s="101" t="s">
        <v>92</v>
      </c>
      <c r="AA119" s="101">
        <v>218</v>
      </c>
      <c r="AB119" s="101">
        <v>311.74</v>
      </c>
    </row>
    <row r="120" spans="1:28" ht="18" customHeight="1" x14ac:dyDescent="0.25">
      <c r="A120" s="1">
        <v>2020</v>
      </c>
      <c r="B120" s="1" t="s">
        <v>7</v>
      </c>
      <c r="C120" s="1" t="s">
        <v>15</v>
      </c>
      <c r="D120" s="5" t="s">
        <v>27</v>
      </c>
      <c r="E120" s="6">
        <v>3</v>
      </c>
      <c r="F120" s="6">
        <v>4577.3</v>
      </c>
      <c r="G120" s="6">
        <v>5126.576</v>
      </c>
      <c r="H120" s="3">
        <v>915.46</v>
      </c>
      <c r="I120" s="4" t="s">
        <v>42</v>
      </c>
      <c r="R120" s="101" t="s">
        <v>84</v>
      </c>
      <c r="S120" s="101">
        <v>2020</v>
      </c>
      <c r="T120" s="101" t="s">
        <v>6</v>
      </c>
      <c r="U120" s="101" t="s">
        <v>85</v>
      </c>
      <c r="V120" s="101" t="s">
        <v>86</v>
      </c>
      <c r="W120" s="101" t="s">
        <v>87</v>
      </c>
      <c r="X120" s="101" t="s">
        <v>96</v>
      </c>
      <c r="Y120" s="101" t="s">
        <v>89</v>
      </c>
      <c r="Z120" s="101" t="s">
        <v>92</v>
      </c>
      <c r="AA120" s="101">
        <v>266</v>
      </c>
      <c r="AB120" s="101">
        <v>380.38</v>
      </c>
    </row>
    <row r="121" spans="1:28" ht="18" customHeight="1" x14ac:dyDescent="0.25">
      <c r="A121" s="1">
        <v>2020</v>
      </c>
      <c r="B121" s="1" t="s">
        <v>7</v>
      </c>
      <c r="C121" s="1" t="s">
        <v>32</v>
      </c>
      <c r="D121" s="5" t="s">
        <v>32</v>
      </c>
      <c r="E121" s="6">
        <v>2</v>
      </c>
      <c r="F121" s="6">
        <v>6600</v>
      </c>
      <c r="G121" s="6">
        <v>7392</v>
      </c>
      <c r="H121" s="3">
        <v>1320</v>
      </c>
      <c r="I121" s="4" t="s">
        <v>42</v>
      </c>
      <c r="R121" s="101" t="s">
        <v>91</v>
      </c>
      <c r="S121" s="101">
        <v>2020</v>
      </c>
      <c r="T121" s="101" t="s">
        <v>6</v>
      </c>
      <c r="U121" s="101" t="s">
        <v>85</v>
      </c>
      <c r="V121" s="101" t="s">
        <v>86</v>
      </c>
      <c r="W121" s="101" t="s">
        <v>87</v>
      </c>
      <c r="X121" s="101" t="s">
        <v>96</v>
      </c>
      <c r="Y121" s="101" t="s">
        <v>89</v>
      </c>
      <c r="Z121" s="101" t="s">
        <v>92</v>
      </c>
      <c r="AA121" s="101">
        <v>194</v>
      </c>
      <c r="AB121" s="101">
        <v>277.42</v>
      </c>
    </row>
    <row r="122" spans="1:28" ht="18" customHeight="1" x14ac:dyDescent="0.25">
      <c r="A122" s="1">
        <v>2020</v>
      </c>
      <c r="B122" s="1" t="s">
        <v>8</v>
      </c>
      <c r="C122" s="1" t="s">
        <v>14</v>
      </c>
      <c r="D122" s="2" t="s">
        <v>36</v>
      </c>
      <c r="E122" s="3">
        <v>3566</v>
      </c>
      <c r="F122" s="3">
        <v>4577.3</v>
      </c>
      <c r="G122" s="3">
        <v>5126.576</v>
      </c>
      <c r="H122" s="3">
        <v>915.46</v>
      </c>
      <c r="I122" s="4" t="s">
        <v>42</v>
      </c>
      <c r="R122" s="101" t="s">
        <v>84</v>
      </c>
      <c r="S122" s="101">
        <v>2020</v>
      </c>
      <c r="T122" s="101" t="s">
        <v>6</v>
      </c>
      <c r="U122" s="101" t="s">
        <v>85</v>
      </c>
      <c r="V122" s="101" t="s">
        <v>86</v>
      </c>
      <c r="W122" s="101" t="s">
        <v>87</v>
      </c>
      <c r="X122" s="101" t="s">
        <v>96</v>
      </c>
      <c r="Y122" s="101" t="s">
        <v>89</v>
      </c>
      <c r="Z122" s="101" t="s">
        <v>92</v>
      </c>
      <c r="AA122" s="101">
        <v>220</v>
      </c>
      <c r="AB122" s="101">
        <v>314.60000000000002</v>
      </c>
    </row>
    <row r="123" spans="1:28" ht="18" customHeight="1" x14ac:dyDescent="0.25">
      <c r="A123" s="1">
        <v>2020</v>
      </c>
      <c r="B123" s="1" t="s">
        <v>8</v>
      </c>
      <c r="C123" s="1" t="s">
        <v>14</v>
      </c>
      <c r="D123" s="2" t="s">
        <v>37</v>
      </c>
      <c r="E123" s="3">
        <v>2498</v>
      </c>
      <c r="F123" s="3">
        <v>8000</v>
      </c>
      <c r="G123" s="3">
        <v>8960</v>
      </c>
      <c r="H123" s="3">
        <v>1600</v>
      </c>
      <c r="I123" s="4" t="s">
        <v>42</v>
      </c>
      <c r="R123" s="101" t="s">
        <v>84</v>
      </c>
      <c r="S123" s="101">
        <v>2020</v>
      </c>
      <c r="T123" s="101" t="s">
        <v>6</v>
      </c>
      <c r="U123" s="101" t="s">
        <v>85</v>
      </c>
      <c r="V123" s="101" t="s">
        <v>86</v>
      </c>
      <c r="W123" s="101" t="s">
        <v>87</v>
      </c>
      <c r="X123" s="101" t="s">
        <v>96</v>
      </c>
      <c r="Y123" s="101" t="s">
        <v>89</v>
      </c>
      <c r="Z123" s="101" t="s">
        <v>92</v>
      </c>
      <c r="AA123" s="101">
        <v>268</v>
      </c>
      <c r="AB123" s="101">
        <v>383.24</v>
      </c>
    </row>
    <row r="124" spans="1:28" ht="18" customHeight="1" x14ac:dyDescent="0.25">
      <c r="A124" s="1">
        <v>2020</v>
      </c>
      <c r="B124" s="1" t="s">
        <v>8</v>
      </c>
      <c r="C124" s="1" t="s">
        <v>13</v>
      </c>
      <c r="D124" s="2" t="s">
        <v>35</v>
      </c>
      <c r="E124" s="3">
        <v>1245</v>
      </c>
      <c r="F124" s="3">
        <v>4577.2</v>
      </c>
      <c r="G124" s="3">
        <v>5126.4639999999999</v>
      </c>
      <c r="H124" s="3">
        <v>915.44</v>
      </c>
      <c r="I124" s="4" t="s">
        <v>42</v>
      </c>
      <c r="R124" s="101" t="s">
        <v>91</v>
      </c>
      <c r="S124" s="101">
        <v>2020</v>
      </c>
      <c r="T124" s="101" t="s">
        <v>6</v>
      </c>
      <c r="U124" s="101" t="s">
        <v>85</v>
      </c>
      <c r="V124" s="101" t="s">
        <v>86</v>
      </c>
      <c r="W124" s="101" t="s">
        <v>87</v>
      </c>
      <c r="X124" s="101" t="s">
        <v>96</v>
      </c>
      <c r="Y124" s="101" t="s">
        <v>89</v>
      </c>
      <c r="Z124" s="101" t="s">
        <v>92</v>
      </c>
      <c r="AA124" s="101">
        <v>306</v>
      </c>
      <c r="AB124" s="101">
        <v>526.24</v>
      </c>
    </row>
    <row r="125" spans="1:28" ht="18" customHeight="1" x14ac:dyDescent="0.25">
      <c r="A125" s="1">
        <v>2020</v>
      </c>
      <c r="B125" s="1" t="s">
        <v>8</v>
      </c>
      <c r="C125" s="1" t="s">
        <v>38</v>
      </c>
      <c r="D125" s="5" t="s">
        <v>30</v>
      </c>
      <c r="E125" s="6">
        <v>644</v>
      </c>
      <c r="F125" s="6">
        <v>5743.5</v>
      </c>
      <c r="G125" s="6">
        <v>6432.72</v>
      </c>
      <c r="H125" s="3">
        <v>1148.7</v>
      </c>
      <c r="I125" s="4" t="s">
        <v>42</v>
      </c>
      <c r="R125" s="101" t="s">
        <v>93</v>
      </c>
      <c r="S125" s="101">
        <v>2020</v>
      </c>
      <c r="T125" s="101" t="s">
        <v>6</v>
      </c>
      <c r="U125" s="101" t="s">
        <v>85</v>
      </c>
      <c r="V125" s="101" t="s">
        <v>86</v>
      </c>
      <c r="W125" s="101" t="s">
        <v>87</v>
      </c>
      <c r="X125" s="101" t="s">
        <v>96</v>
      </c>
      <c r="Y125" s="101" t="s">
        <v>89</v>
      </c>
      <c r="Z125" s="101" t="s">
        <v>92</v>
      </c>
      <c r="AA125" s="101">
        <v>300</v>
      </c>
      <c r="AB125" s="101">
        <v>526.24</v>
      </c>
    </row>
    <row r="126" spans="1:28" ht="18" customHeight="1" x14ac:dyDescent="0.25">
      <c r="A126" s="1">
        <v>2020</v>
      </c>
      <c r="B126" s="1" t="s">
        <v>8</v>
      </c>
      <c r="C126" s="1" t="s">
        <v>12</v>
      </c>
      <c r="D126" s="5" t="s">
        <v>29</v>
      </c>
      <c r="E126" s="6">
        <v>643</v>
      </c>
      <c r="F126" s="6">
        <v>7000</v>
      </c>
      <c r="G126" s="6">
        <v>7840</v>
      </c>
      <c r="H126" s="3">
        <v>1400</v>
      </c>
      <c r="I126" s="4" t="s">
        <v>42</v>
      </c>
      <c r="R126" s="101" t="s">
        <v>91</v>
      </c>
      <c r="S126" s="101">
        <v>2020</v>
      </c>
      <c r="T126" s="101" t="s">
        <v>6</v>
      </c>
      <c r="U126" s="101" t="s">
        <v>85</v>
      </c>
      <c r="V126" s="101" t="s">
        <v>86</v>
      </c>
      <c r="W126" s="101" t="s">
        <v>87</v>
      </c>
      <c r="X126" s="101" t="s">
        <v>96</v>
      </c>
      <c r="Y126" s="101" t="s">
        <v>89</v>
      </c>
      <c r="Z126" s="101" t="s">
        <v>92</v>
      </c>
      <c r="AA126" s="101">
        <v>294</v>
      </c>
      <c r="AB126" s="101">
        <v>526.24</v>
      </c>
    </row>
    <row r="127" spans="1:28" ht="18" customHeight="1" x14ac:dyDescent="0.25">
      <c r="A127" s="1">
        <v>2020</v>
      </c>
      <c r="B127" s="1" t="s">
        <v>8</v>
      </c>
      <c r="C127" s="1" t="s">
        <v>38</v>
      </c>
      <c r="D127" s="5" t="s">
        <v>31</v>
      </c>
      <c r="E127" s="6">
        <v>455</v>
      </c>
      <c r="F127" s="6">
        <v>4578.6000000000004</v>
      </c>
      <c r="G127" s="6">
        <v>5128.0320000000002</v>
      </c>
      <c r="H127" s="3">
        <v>915.72000000000014</v>
      </c>
      <c r="I127" s="4" t="s">
        <v>42</v>
      </c>
      <c r="R127" s="101" t="s">
        <v>91</v>
      </c>
      <c r="S127" s="101">
        <v>2020</v>
      </c>
      <c r="T127" s="101" t="s">
        <v>6</v>
      </c>
      <c r="U127" s="101" t="s">
        <v>85</v>
      </c>
      <c r="V127" s="101" t="s">
        <v>86</v>
      </c>
      <c r="W127" s="101" t="s">
        <v>87</v>
      </c>
      <c r="X127" s="101" t="s">
        <v>96</v>
      </c>
      <c r="Y127" s="101" t="s">
        <v>89</v>
      </c>
      <c r="Z127" s="101" t="s">
        <v>92</v>
      </c>
      <c r="AA127" s="101">
        <v>679</v>
      </c>
      <c r="AB127" s="101">
        <v>970.97</v>
      </c>
    </row>
    <row r="128" spans="1:28" ht="18" customHeight="1" x14ac:dyDescent="0.25">
      <c r="A128" s="1">
        <v>2020</v>
      </c>
      <c r="B128" s="1" t="s">
        <v>8</v>
      </c>
      <c r="C128" s="1" t="s">
        <v>12</v>
      </c>
      <c r="D128" s="5" t="s">
        <v>28</v>
      </c>
      <c r="E128" s="7">
        <v>345</v>
      </c>
      <c r="F128" s="7">
        <v>7000</v>
      </c>
      <c r="G128" s="7">
        <v>7840</v>
      </c>
      <c r="H128" s="3">
        <v>1400</v>
      </c>
      <c r="I128" s="4" t="s">
        <v>42</v>
      </c>
      <c r="R128" s="101" t="s">
        <v>91</v>
      </c>
      <c r="S128" s="101">
        <v>2020</v>
      </c>
      <c r="T128" s="101" t="s">
        <v>6</v>
      </c>
      <c r="U128" s="101" t="s">
        <v>85</v>
      </c>
      <c r="V128" s="101" t="s">
        <v>86</v>
      </c>
      <c r="W128" s="101" t="s">
        <v>87</v>
      </c>
      <c r="X128" s="101" t="s">
        <v>96</v>
      </c>
      <c r="Y128" s="101" t="s">
        <v>89</v>
      </c>
      <c r="Z128" s="101" t="s">
        <v>92</v>
      </c>
      <c r="AA128" s="101">
        <v>713</v>
      </c>
      <c r="AB128" s="101">
        <v>1019.5899999999999</v>
      </c>
    </row>
    <row r="129" spans="1:28" ht="18" customHeight="1" x14ac:dyDescent="0.25">
      <c r="A129" s="1">
        <v>2020</v>
      </c>
      <c r="B129" s="1" t="s">
        <v>8</v>
      </c>
      <c r="C129" s="1" t="s">
        <v>13</v>
      </c>
      <c r="D129" s="2" t="s">
        <v>33</v>
      </c>
      <c r="E129" s="3">
        <v>122</v>
      </c>
      <c r="F129" s="3">
        <v>100</v>
      </c>
      <c r="G129" s="3">
        <v>112</v>
      </c>
      <c r="H129" s="3">
        <v>20</v>
      </c>
      <c r="I129" s="4" t="s">
        <v>42</v>
      </c>
      <c r="R129" s="101" t="s">
        <v>93</v>
      </c>
      <c r="S129" s="101">
        <v>2020</v>
      </c>
      <c r="T129" s="101" t="s">
        <v>6</v>
      </c>
      <c r="U129" s="101" t="s">
        <v>85</v>
      </c>
      <c r="V129" s="101" t="s">
        <v>86</v>
      </c>
      <c r="W129" s="101" t="s">
        <v>87</v>
      </c>
      <c r="X129" s="101" t="s">
        <v>96</v>
      </c>
      <c r="Y129" s="101" t="s">
        <v>89</v>
      </c>
      <c r="Z129" s="101" t="s">
        <v>92</v>
      </c>
      <c r="AA129" s="101">
        <v>766</v>
      </c>
      <c r="AB129" s="101">
        <v>1095.3800000000001</v>
      </c>
    </row>
    <row r="130" spans="1:28" ht="18" customHeight="1" x14ac:dyDescent="0.25">
      <c r="A130" s="1">
        <v>2020</v>
      </c>
      <c r="B130" s="1" t="s">
        <v>8</v>
      </c>
      <c r="C130" s="1" t="s">
        <v>15</v>
      </c>
      <c r="D130" s="5" t="s">
        <v>26</v>
      </c>
      <c r="E130" s="6">
        <v>78</v>
      </c>
      <c r="F130" s="6">
        <v>4577.2</v>
      </c>
      <c r="G130" s="6">
        <v>5126.4639999999999</v>
      </c>
      <c r="H130" s="3">
        <v>915.44</v>
      </c>
      <c r="I130" s="4" t="s">
        <v>42</v>
      </c>
      <c r="R130" s="101" t="s">
        <v>84</v>
      </c>
      <c r="S130" s="101">
        <v>2020</v>
      </c>
      <c r="T130" s="101" t="s">
        <v>6</v>
      </c>
      <c r="U130" s="101" t="s">
        <v>85</v>
      </c>
      <c r="V130" s="101" t="s">
        <v>86</v>
      </c>
      <c r="W130" s="101" t="s">
        <v>87</v>
      </c>
      <c r="X130" s="101" t="s">
        <v>96</v>
      </c>
      <c r="Y130" s="101" t="s">
        <v>89</v>
      </c>
      <c r="Z130" s="101" t="s">
        <v>92</v>
      </c>
      <c r="AA130" s="101">
        <v>303</v>
      </c>
      <c r="AB130" s="101">
        <v>433.28999999999996</v>
      </c>
    </row>
    <row r="131" spans="1:28" ht="18" customHeight="1" x14ac:dyDescent="0.25">
      <c r="A131" s="1">
        <v>2020</v>
      </c>
      <c r="B131" s="1" t="s">
        <v>8</v>
      </c>
      <c r="C131" s="1" t="s">
        <v>15</v>
      </c>
      <c r="D131" s="5" t="s">
        <v>24</v>
      </c>
      <c r="E131" s="6">
        <v>76</v>
      </c>
      <c r="F131" s="6">
        <v>4576.8999999999996</v>
      </c>
      <c r="G131" s="6">
        <v>5126.1279999999997</v>
      </c>
      <c r="H131" s="3">
        <v>915.38</v>
      </c>
      <c r="I131" s="4" t="s">
        <v>42</v>
      </c>
      <c r="R131" s="101" t="s">
        <v>84</v>
      </c>
      <c r="S131" s="101">
        <v>2020</v>
      </c>
      <c r="T131" s="101" t="s">
        <v>6</v>
      </c>
      <c r="U131" s="101" t="s">
        <v>85</v>
      </c>
      <c r="V131" s="101" t="s">
        <v>86</v>
      </c>
      <c r="W131" s="101" t="s">
        <v>87</v>
      </c>
      <c r="X131" s="101" t="s">
        <v>96</v>
      </c>
      <c r="Y131" s="101" t="s">
        <v>89</v>
      </c>
      <c r="Z131" s="101" t="s">
        <v>92</v>
      </c>
      <c r="AA131" s="101">
        <v>297</v>
      </c>
      <c r="AB131" s="101">
        <v>424.71</v>
      </c>
    </row>
    <row r="132" spans="1:28" ht="18" customHeight="1" x14ac:dyDescent="0.25">
      <c r="A132" s="1">
        <v>2020</v>
      </c>
      <c r="B132" s="1" t="s">
        <v>8</v>
      </c>
      <c r="C132" s="1" t="s">
        <v>15</v>
      </c>
      <c r="D132" s="5" t="s">
        <v>25</v>
      </c>
      <c r="E132" s="6">
        <v>46</v>
      </c>
      <c r="F132" s="6">
        <v>200</v>
      </c>
      <c r="G132" s="6">
        <v>224</v>
      </c>
      <c r="H132" s="3">
        <v>40</v>
      </c>
      <c r="I132" s="4" t="s">
        <v>42</v>
      </c>
      <c r="R132" s="101" t="s">
        <v>91</v>
      </c>
      <c r="S132" s="101">
        <v>2020</v>
      </c>
      <c r="T132" s="101" t="s">
        <v>6</v>
      </c>
      <c r="U132" s="101" t="s">
        <v>85</v>
      </c>
      <c r="V132" s="101" t="s">
        <v>86</v>
      </c>
      <c r="W132" s="101" t="s">
        <v>87</v>
      </c>
      <c r="X132" s="101" t="s">
        <v>96</v>
      </c>
      <c r="Y132" s="101" t="s">
        <v>89</v>
      </c>
      <c r="Z132" s="101" t="s">
        <v>92</v>
      </c>
      <c r="AA132" s="101">
        <v>291</v>
      </c>
      <c r="AB132" s="101">
        <v>416.13</v>
      </c>
    </row>
    <row r="133" spans="1:28" ht="18" customHeight="1" x14ac:dyDescent="0.25">
      <c r="A133" s="1">
        <v>2020</v>
      </c>
      <c r="B133" s="1" t="s">
        <v>8</v>
      </c>
      <c r="C133" s="1" t="s">
        <v>15</v>
      </c>
      <c r="D133" s="5" t="s">
        <v>23</v>
      </c>
      <c r="E133" s="6">
        <v>34</v>
      </c>
      <c r="F133" s="6">
        <v>4576.8</v>
      </c>
      <c r="G133" s="6">
        <v>5126.0160000000005</v>
      </c>
      <c r="H133" s="3">
        <v>915.36000000000013</v>
      </c>
      <c r="I133" s="4" t="s">
        <v>40</v>
      </c>
      <c r="R133" s="101" t="s">
        <v>93</v>
      </c>
      <c r="S133" s="101">
        <v>2020</v>
      </c>
      <c r="T133" s="101" t="s">
        <v>6</v>
      </c>
      <c r="U133" s="101" t="s">
        <v>85</v>
      </c>
      <c r="V133" s="101" t="s">
        <v>86</v>
      </c>
      <c r="W133" s="101" t="s">
        <v>87</v>
      </c>
      <c r="X133" s="101" t="s">
        <v>96</v>
      </c>
      <c r="Y133" s="101" t="s">
        <v>89</v>
      </c>
      <c r="Z133" s="101" t="s">
        <v>92</v>
      </c>
      <c r="AA133" s="101">
        <v>219</v>
      </c>
      <c r="AB133" s="101">
        <v>313.17</v>
      </c>
    </row>
    <row r="134" spans="1:28" ht="18" customHeight="1" x14ac:dyDescent="0.25">
      <c r="A134" s="1">
        <v>2020</v>
      </c>
      <c r="B134" s="1" t="s">
        <v>8</v>
      </c>
      <c r="C134" s="1" t="s">
        <v>13</v>
      </c>
      <c r="D134" s="2" t="s">
        <v>34</v>
      </c>
      <c r="E134" s="3">
        <v>7</v>
      </c>
      <c r="F134" s="3">
        <v>200</v>
      </c>
      <c r="G134" s="3">
        <v>224</v>
      </c>
      <c r="H134" s="3">
        <v>40</v>
      </c>
      <c r="I134" s="4" t="s">
        <v>40</v>
      </c>
      <c r="R134" s="101" t="s">
        <v>93</v>
      </c>
      <c r="S134" s="101">
        <v>2020</v>
      </c>
      <c r="T134" s="101" t="s">
        <v>6</v>
      </c>
      <c r="U134" s="101" t="s">
        <v>85</v>
      </c>
      <c r="V134" s="101" t="s">
        <v>86</v>
      </c>
      <c r="W134" s="101" t="s">
        <v>87</v>
      </c>
      <c r="X134" s="101" t="s">
        <v>96</v>
      </c>
      <c r="Y134" s="101" t="s">
        <v>89</v>
      </c>
      <c r="Z134" s="101" t="s">
        <v>92</v>
      </c>
      <c r="AA134" s="101">
        <v>752</v>
      </c>
      <c r="AB134" s="101">
        <v>526.24</v>
      </c>
    </row>
    <row r="135" spans="1:28" ht="18" customHeight="1" x14ac:dyDescent="0.25">
      <c r="A135" s="1">
        <v>2020</v>
      </c>
      <c r="B135" s="1" t="s">
        <v>8</v>
      </c>
      <c r="C135" s="1" t="s">
        <v>15</v>
      </c>
      <c r="D135" s="5" t="s">
        <v>27</v>
      </c>
      <c r="E135" s="6">
        <v>3</v>
      </c>
      <c r="F135" s="6">
        <v>4577.3</v>
      </c>
      <c r="G135" s="6">
        <v>5126.576</v>
      </c>
      <c r="H135" s="3">
        <v>915.46</v>
      </c>
      <c r="I135" s="4" t="s">
        <v>40</v>
      </c>
      <c r="R135" s="101" t="s">
        <v>91</v>
      </c>
      <c r="S135" s="101">
        <v>2020</v>
      </c>
      <c r="T135" s="101" t="s">
        <v>6</v>
      </c>
      <c r="U135" s="101" t="s">
        <v>85</v>
      </c>
      <c r="V135" s="101" t="s">
        <v>86</v>
      </c>
      <c r="W135" s="101" t="s">
        <v>87</v>
      </c>
      <c r="X135" s="101" t="s">
        <v>96</v>
      </c>
      <c r="Y135" s="101" t="s">
        <v>89</v>
      </c>
      <c r="Z135" s="101" t="s">
        <v>92</v>
      </c>
      <c r="AA135" s="101">
        <v>805</v>
      </c>
      <c r="AB135" s="101">
        <v>526.24</v>
      </c>
    </row>
    <row r="136" spans="1:28" ht="18" customHeight="1" x14ac:dyDescent="0.25">
      <c r="A136" s="1">
        <v>2020</v>
      </c>
      <c r="B136" s="1" t="s">
        <v>8</v>
      </c>
      <c r="C136" s="1" t="s">
        <v>32</v>
      </c>
      <c r="D136" s="5" t="s">
        <v>32</v>
      </c>
      <c r="E136" s="6">
        <v>2</v>
      </c>
      <c r="F136" s="6">
        <v>6600</v>
      </c>
      <c r="G136" s="6">
        <v>7392</v>
      </c>
      <c r="H136" s="3">
        <v>1320</v>
      </c>
      <c r="I136" s="4" t="s">
        <v>40</v>
      </c>
      <c r="R136" s="101" t="s">
        <v>91</v>
      </c>
      <c r="S136" s="101">
        <v>2020</v>
      </c>
      <c r="T136" s="101" t="s">
        <v>6</v>
      </c>
      <c r="U136" s="101" t="s">
        <v>85</v>
      </c>
      <c r="V136" s="101" t="s">
        <v>86</v>
      </c>
      <c r="W136" s="101" t="s">
        <v>87</v>
      </c>
      <c r="X136" s="101" t="s">
        <v>96</v>
      </c>
      <c r="Y136" s="101" t="s">
        <v>89</v>
      </c>
      <c r="Z136" s="101" t="s">
        <v>92</v>
      </c>
      <c r="AA136" s="101">
        <v>265</v>
      </c>
      <c r="AB136" s="101">
        <v>378.95</v>
      </c>
    </row>
    <row r="137" spans="1:28" ht="18" customHeight="1" x14ac:dyDescent="0.25">
      <c r="A137" s="1">
        <v>2020</v>
      </c>
      <c r="B137" s="1" t="s">
        <v>9</v>
      </c>
      <c r="C137" s="1" t="s">
        <v>14</v>
      </c>
      <c r="D137" s="2" t="s">
        <v>36</v>
      </c>
      <c r="E137" s="3">
        <v>3566</v>
      </c>
      <c r="F137" s="3">
        <v>4577.3</v>
      </c>
      <c r="G137" s="3">
        <v>5126.576</v>
      </c>
      <c r="H137" s="3">
        <v>915.46</v>
      </c>
      <c r="I137" s="4" t="s">
        <v>40</v>
      </c>
      <c r="R137" s="101" t="s">
        <v>84</v>
      </c>
      <c r="S137" s="101">
        <v>2020</v>
      </c>
      <c r="T137" s="101" t="s">
        <v>6</v>
      </c>
      <c r="U137" s="101" t="s">
        <v>85</v>
      </c>
      <c r="V137" s="101" t="s">
        <v>86</v>
      </c>
      <c r="W137" s="101" t="s">
        <v>87</v>
      </c>
      <c r="X137" s="101" t="s">
        <v>96</v>
      </c>
      <c r="Y137" s="101" t="s">
        <v>89</v>
      </c>
      <c r="Z137" s="101" t="s">
        <v>92</v>
      </c>
      <c r="AA137" s="101">
        <v>193</v>
      </c>
      <c r="AB137" s="101">
        <v>275.99</v>
      </c>
    </row>
    <row r="138" spans="1:28" ht="18" customHeight="1" x14ac:dyDescent="0.25">
      <c r="A138" s="1">
        <v>2020</v>
      </c>
      <c r="B138" s="1" t="s">
        <v>9</v>
      </c>
      <c r="C138" s="1" t="s">
        <v>14</v>
      </c>
      <c r="D138" s="2" t="s">
        <v>37</v>
      </c>
      <c r="E138" s="3">
        <v>2498</v>
      </c>
      <c r="F138" s="3">
        <v>8000</v>
      </c>
      <c r="G138" s="3">
        <v>8960</v>
      </c>
      <c r="H138" s="3">
        <v>1600</v>
      </c>
      <c r="I138" s="4" t="s">
        <v>40</v>
      </c>
      <c r="R138" s="101" t="s">
        <v>93</v>
      </c>
      <c r="S138" s="101">
        <v>2020</v>
      </c>
      <c r="T138" s="101" t="s">
        <v>6</v>
      </c>
      <c r="U138" s="101" t="s">
        <v>85</v>
      </c>
      <c r="V138" s="101" t="s">
        <v>86</v>
      </c>
      <c r="W138" s="101" t="s">
        <v>87</v>
      </c>
      <c r="X138" s="101" t="s">
        <v>96</v>
      </c>
      <c r="Y138" s="101" t="s">
        <v>89</v>
      </c>
      <c r="Z138" s="101" t="s">
        <v>90</v>
      </c>
      <c r="AA138" s="101">
        <v>884</v>
      </c>
      <c r="AB138" s="101">
        <v>1264.1199999999999</v>
      </c>
    </row>
    <row r="139" spans="1:28" ht="18" customHeight="1" x14ac:dyDescent="0.25">
      <c r="A139" s="1">
        <v>2020</v>
      </c>
      <c r="B139" s="1" t="s">
        <v>9</v>
      </c>
      <c r="C139" s="1" t="s">
        <v>13</v>
      </c>
      <c r="D139" s="2" t="s">
        <v>35</v>
      </c>
      <c r="E139" s="3">
        <v>1245</v>
      </c>
      <c r="F139" s="3">
        <v>4577.2</v>
      </c>
      <c r="G139" s="3">
        <v>5126.4639999999999</v>
      </c>
      <c r="H139" s="3">
        <v>915.44</v>
      </c>
      <c r="I139" s="4" t="s">
        <v>40</v>
      </c>
      <c r="R139" s="101" t="s">
        <v>91</v>
      </c>
      <c r="S139" s="101">
        <v>2020</v>
      </c>
      <c r="T139" s="101" t="s">
        <v>6</v>
      </c>
      <c r="U139" s="101" t="s">
        <v>85</v>
      </c>
      <c r="V139" s="101" t="s">
        <v>86</v>
      </c>
      <c r="W139" s="101" t="s">
        <v>87</v>
      </c>
      <c r="X139" s="101" t="s">
        <v>96</v>
      </c>
      <c r="Y139" s="101" t="s">
        <v>89</v>
      </c>
      <c r="Z139" s="101" t="s">
        <v>90</v>
      </c>
      <c r="AA139" s="101">
        <v>885</v>
      </c>
      <c r="AB139" s="101">
        <v>1265.55</v>
      </c>
    </row>
    <row r="140" spans="1:28" ht="18" customHeight="1" x14ac:dyDescent="0.25">
      <c r="A140" s="1">
        <v>2020</v>
      </c>
      <c r="B140" s="1" t="s">
        <v>9</v>
      </c>
      <c r="C140" s="1" t="s">
        <v>38</v>
      </c>
      <c r="D140" s="5" t="s">
        <v>30</v>
      </c>
      <c r="E140" s="6">
        <v>644</v>
      </c>
      <c r="F140" s="6">
        <v>5743.5</v>
      </c>
      <c r="G140" s="6">
        <v>6432.72</v>
      </c>
      <c r="H140" s="3">
        <v>1148.7</v>
      </c>
      <c r="I140" s="4" t="s">
        <v>40</v>
      </c>
      <c r="R140" s="101" t="s">
        <v>91</v>
      </c>
      <c r="S140" s="101">
        <v>2020</v>
      </c>
      <c r="T140" s="101" t="s">
        <v>6</v>
      </c>
      <c r="U140" s="101" t="s">
        <v>85</v>
      </c>
      <c r="V140" s="101" t="s">
        <v>86</v>
      </c>
      <c r="W140" s="101" t="s">
        <v>87</v>
      </c>
      <c r="X140" s="101" t="s">
        <v>96</v>
      </c>
      <c r="Y140" s="101" t="s">
        <v>89</v>
      </c>
      <c r="Z140" s="101" t="s">
        <v>90</v>
      </c>
      <c r="AA140" s="101">
        <v>886</v>
      </c>
      <c r="AB140" s="101">
        <v>1266.98</v>
      </c>
    </row>
    <row r="141" spans="1:28" ht="18" customHeight="1" x14ac:dyDescent="0.25">
      <c r="A141" s="1">
        <v>2020</v>
      </c>
      <c r="B141" s="1" t="s">
        <v>9</v>
      </c>
      <c r="C141" s="1" t="s">
        <v>12</v>
      </c>
      <c r="D141" s="5" t="s">
        <v>29</v>
      </c>
      <c r="E141" s="6">
        <v>643</v>
      </c>
      <c r="F141" s="6">
        <v>7000</v>
      </c>
      <c r="G141" s="6">
        <v>7840</v>
      </c>
      <c r="H141" s="3">
        <v>1400</v>
      </c>
      <c r="I141" s="4" t="s">
        <v>40</v>
      </c>
      <c r="R141" s="101" t="s">
        <v>91</v>
      </c>
      <c r="S141" s="101">
        <v>2020</v>
      </c>
      <c r="T141" s="101" t="s">
        <v>6</v>
      </c>
      <c r="U141" s="101" t="s">
        <v>85</v>
      </c>
      <c r="V141" s="101" t="s">
        <v>86</v>
      </c>
      <c r="W141" s="101" t="s">
        <v>87</v>
      </c>
      <c r="X141" s="101" t="s">
        <v>96</v>
      </c>
      <c r="Y141" s="101" t="s">
        <v>89</v>
      </c>
      <c r="Z141" s="101" t="s">
        <v>92</v>
      </c>
      <c r="AA141" s="101">
        <v>221</v>
      </c>
      <c r="AB141" s="101">
        <v>316.02999999999997</v>
      </c>
    </row>
    <row r="142" spans="1:28" ht="18" customHeight="1" x14ac:dyDescent="0.25">
      <c r="A142" s="1">
        <v>2020</v>
      </c>
      <c r="B142" s="1" t="s">
        <v>9</v>
      </c>
      <c r="C142" s="1" t="s">
        <v>38</v>
      </c>
      <c r="D142" s="5" t="s">
        <v>31</v>
      </c>
      <c r="E142" s="6">
        <v>455</v>
      </c>
      <c r="F142" s="6">
        <v>4578.6000000000004</v>
      </c>
      <c r="G142" s="6">
        <v>5128.0320000000002</v>
      </c>
      <c r="H142" s="3">
        <v>915.72000000000014</v>
      </c>
      <c r="I142" s="4" t="s">
        <v>40</v>
      </c>
      <c r="R142" s="101" t="s">
        <v>91</v>
      </c>
      <c r="S142" s="101">
        <v>2020</v>
      </c>
      <c r="T142" s="101" t="s">
        <v>6</v>
      </c>
      <c r="U142" s="101" t="s">
        <v>85</v>
      </c>
      <c r="V142" s="101" t="s">
        <v>86</v>
      </c>
      <c r="W142" s="101" t="s">
        <v>87</v>
      </c>
      <c r="X142" s="101" t="s">
        <v>96</v>
      </c>
      <c r="Y142" s="101" t="s">
        <v>89</v>
      </c>
      <c r="Z142" s="101" t="s">
        <v>92</v>
      </c>
      <c r="AA142" s="101">
        <v>269</v>
      </c>
      <c r="AB142" s="101">
        <v>384.67</v>
      </c>
    </row>
    <row r="143" spans="1:28" ht="18" customHeight="1" x14ac:dyDescent="0.25">
      <c r="A143" s="1">
        <v>2020</v>
      </c>
      <c r="B143" s="1" t="s">
        <v>9</v>
      </c>
      <c r="C143" s="1" t="s">
        <v>12</v>
      </c>
      <c r="D143" s="5" t="s">
        <v>28</v>
      </c>
      <c r="E143" s="7">
        <v>345</v>
      </c>
      <c r="F143" s="7">
        <v>7000</v>
      </c>
      <c r="G143" s="7">
        <v>7840</v>
      </c>
      <c r="H143" s="3">
        <v>1400</v>
      </c>
      <c r="I143" s="4" t="s">
        <v>40</v>
      </c>
      <c r="R143" s="101" t="s">
        <v>91</v>
      </c>
      <c r="S143" s="101">
        <v>2020</v>
      </c>
      <c r="T143" s="101" t="s">
        <v>6</v>
      </c>
      <c r="U143" s="101" t="s">
        <v>85</v>
      </c>
      <c r="V143" s="101" t="s">
        <v>86</v>
      </c>
      <c r="W143" s="101" t="s">
        <v>87</v>
      </c>
      <c r="X143" s="101" t="s">
        <v>96</v>
      </c>
      <c r="Y143" s="101" t="s">
        <v>89</v>
      </c>
      <c r="Z143" s="101" t="s">
        <v>92</v>
      </c>
      <c r="AA143" s="101">
        <v>775</v>
      </c>
      <c r="AB143" s="101">
        <v>1108.25</v>
      </c>
    </row>
    <row r="144" spans="1:28" ht="18" customHeight="1" x14ac:dyDescent="0.25">
      <c r="A144" s="1">
        <v>2020</v>
      </c>
      <c r="B144" s="1" t="s">
        <v>9</v>
      </c>
      <c r="C144" s="1" t="s">
        <v>13</v>
      </c>
      <c r="D144" s="2" t="s">
        <v>33</v>
      </c>
      <c r="E144" s="3">
        <v>122</v>
      </c>
      <c r="F144" s="3">
        <v>100</v>
      </c>
      <c r="G144" s="3">
        <v>112</v>
      </c>
      <c r="H144" s="3">
        <v>20</v>
      </c>
      <c r="I144" s="4" t="s">
        <v>40</v>
      </c>
      <c r="R144" s="101" t="s">
        <v>84</v>
      </c>
      <c r="S144" s="101">
        <v>2020</v>
      </c>
      <c r="T144" s="101" t="s">
        <v>5</v>
      </c>
      <c r="U144" s="101" t="s">
        <v>85</v>
      </c>
      <c r="V144" s="101" t="s">
        <v>86</v>
      </c>
      <c r="W144" s="101" t="s">
        <v>87</v>
      </c>
      <c r="X144" s="101" t="s">
        <v>96</v>
      </c>
      <c r="Y144" s="101" t="s">
        <v>89</v>
      </c>
      <c r="Z144" s="101" t="s">
        <v>90</v>
      </c>
      <c r="AA144" s="101">
        <v>320</v>
      </c>
      <c r="AB144" s="101">
        <v>457.6</v>
      </c>
    </row>
    <row r="145" spans="1:28" ht="18" customHeight="1" x14ac:dyDescent="0.25">
      <c r="A145" s="1">
        <v>2020</v>
      </c>
      <c r="B145" s="1" t="s">
        <v>9</v>
      </c>
      <c r="C145" s="1" t="s">
        <v>15</v>
      </c>
      <c r="D145" s="5" t="s">
        <v>26</v>
      </c>
      <c r="E145" s="6">
        <v>78</v>
      </c>
      <c r="F145" s="6">
        <v>4577.2</v>
      </c>
      <c r="G145" s="6">
        <v>5126.4639999999999</v>
      </c>
      <c r="H145" s="3">
        <v>915.44</v>
      </c>
      <c r="I145" s="4" t="s">
        <v>40</v>
      </c>
      <c r="R145" s="101" t="s">
        <v>91</v>
      </c>
      <c r="S145" s="101">
        <v>2020</v>
      </c>
      <c r="T145" s="101" t="s">
        <v>5</v>
      </c>
      <c r="U145" s="101" t="s">
        <v>85</v>
      </c>
      <c r="V145" s="101" t="s">
        <v>86</v>
      </c>
      <c r="W145" s="101" t="s">
        <v>87</v>
      </c>
      <c r="X145" s="101" t="s">
        <v>96</v>
      </c>
      <c r="Y145" s="101" t="s">
        <v>89</v>
      </c>
      <c r="Z145" s="101" t="s">
        <v>90</v>
      </c>
      <c r="AA145" s="101">
        <v>314</v>
      </c>
      <c r="AB145" s="101">
        <v>449.02</v>
      </c>
    </row>
    <row r="146" spans="1:28" ht="18" customHeight="1" x14ac:dyDescent="0.25">
      <c r="A146" s="1">
        <v>2020</v>
      </c>
      <c r="B146" s="1" t="s">
        <v>9</v>
      </c>
      <c r="C146" s="1" t="s">
        <v>15</v>
      </c>
      <c r="D146" s="5" t="s">
        <v>24</v>
      </c>
      <c r="E146" s="6">
        <v>76</v>
      </c>
      <c r="F146" s="6">
        <v>4576.8999999999996</v>
      </c>
      <c r="G146" s="6">
        <v>5126.1279999999997</v>
      </c>
      <c r="H146" s="3">
        <v>915.38</v>
      </c>
      <c r="I146" s="4" t="s">
        <v>40</v>
      </c>
      <c r="R146" s="101" t="s">
        <v>84</v>
      </c>
      <c r="S146" s="101">
        <v>2020</v>
      </c>
      <c r="T146" s="101" t="s">
        <v>5</v>
      </c>
      <c r="U146" s="101" t="s">
        <v>85</v>
      </c>
      <c r="V146" s="101" t="s">
        <v>86</v>
      </c>
      <c r="W146" s="101" t="s">
        <v>87</v>
      </c>
      <c r="X146" s="101" t="s">
        <v>96</v>
      </c>
      <c r="Y146" s="101" t="s">
        <v>89</v>
      </c>
      <c r="Z146" s="101" t="s">
        <v>90</v>
      </c>
      <c r="AA146" s="101">
        <v>308</v>
      </c>
      <c r="AB146" s="101">
        <v>440.44</v>
      </c>
    </row>
    <row r="147" spans="1:28" ht="18" customHeight="1" x14ac:dyDescent="0.25">
      <c r="A147" s="1">
        <v>2020</v>
      </c>
      <c r="B147" s="1" t="s">
        <v>9</v>
      </c>
      <c r="C147" s="1" t="s">
        <v>15</v>
      </c>
      <c r="D147" s="5" t="s">
        <v>25</v>
      </c>
      <c r="E147" s="6">
        <v>46</v>
      </c>
      <c r="F147" s="6">
        <v>200</v>
      </c>
      <c r="G147" s="6">
        <v>224</v>
      </c>
      <c r="H147" s="3">
        <v>40</v>
      </c>
      <c r="I147" s="4" t="s">
        <v>40</v>
      </c>
      <c r="R147" s="101" t="s">
        <v>91</v>
      </c>
      <c r="S147" s="101">
        <v>2020</v>
      </c>
      <c r="T147" s="101" t="s">
        <v>5</v>
      </c>
      <c r="U147" s="101" t="s">
        <v>85</v>
      </c>
      <c r="V147" s="101" t="s">
        <v>86</v>
      </c>
      <c r="W147" s="101" t="s">
        <v>87</v>
      </c>
      <c r="X147" s="101" t="s">
        <v>96</v>
      </c>
      <c r="Y147" s="101" t="s">
        <v>89</v>
      </c>
      <c r="Z147" s="101" t="s">
        <v>92</v>
      </c>
      <c r="AA147" s="101">
        <v>224</v>
      </c>
      <c r="AB147" s="101">
        <v>320.32</v>
      </c>
    </row>
    <row r="148" spans="1:28" ht="18" customHeight="1" x14ac:dyDescent="0.25">
      <c r="A148" s="1">
        <v>2020</v>
      </c>
      <c r="B148" s="1" t="s">
        <v>9</v>
      </c>
      <c r="C148" s="1" t="s">
        <v>15</v>
      </c>
      <c r="D148" s="5" t="s">
        <v>23</v>
      </c>
      <c r="E148" s="6">
        <v>34</v>
      </c>
      <c r="F148" s="6">
        <v>4576.8</v>
      </c>
      <c r="G148" s="6">
        <v>5126.0160000000005</v>
      </c>
      <c r="H148" s="3">
        <v>915.36000000000013</v>
      </c>
      <c r="I148" s="4" t="s">
        <v>40</v>
      </c>
      <c r="R148" s="101" t="s">
        <v>84</v>
      </c>
      <c r="S148" s="101">
        <v>2020</v>
      </c>
      <c r="T148" s="101" t="s">
        <v>5</v>
      </c>
      <c r="U148" s="101" t="s">
        <v>85</v>
      </c>
      <c r="V148" s="101" t="s">
        <v>86</v>
      </c>
      <c r="W148" s="101" t="s">
        <v>87</v>
      </c>
      <c r="X148" s="101" t="s">
        <v>96</v>
      </c>
      <c r="Y148" s="101" t="s">
        <v>89</v>
      </c>
      <c r="Z148" s="101" t="s">
        <v>92</v>
      </c>
      <c r="AA148" s="101">
        <v>272</v>
      </c>
      <c r="AB148" s="101">
        <v>388.96</v>
      </c>
    </row>
    <row r="149" spans="1:28" ht="18" customHeight="1" x14ac:dyDescent="0.25">
      <c r="A149" s="1">
        <v>2020</v>
      </c>
      <c r="B149" s="1" t="s">
        <v>9</v>
      </c>
      <c r="C149" s="1" t="s">
        <v>13</v>
      </c>
      <c r="D149" s="2" t="s">
        <v>34</v>
      </c>
      <c r="E149" s="3">
        <v>7</v>
      </c>
      <c r="F149" s="3">
        <v>200</v>
      </c>
      <c r="G149" s="3">
        <v>224</v>
      </c>
      <c r="H149" s="3">
        <v>40</v>
      </c>
      <c r="I149" s="4" t="s">
        <v>40</v>
      </c>
      <c r="R149" s="101" t="s">
        <v>93</v>
      </c>
      <c r="S149" s="101">
        <v>2020</v>
      </c>
      <c r="T149" s="101" t="s">
        <v>5</v>
      </c>
      <c r="U149" s="101" t="s">
        <v>85</v>
      </c>
      <c r="V149" s="101" t="s">
        <v>86</v>
      </c>
      <c r="W149" s="101" t="s">
        <v>87</v>
      </c>
      <c r="X149" s="101" t="s">
        <v>96</v>
      </c>
      <c r="Y149" s="101" t="s">
        <v>89</v>
      </c>
      <c r="Z149" s="101" t="s">
        <v>92</v>
      </c>
      <c r="AA149" s="101">
        <v>200</v>
      </c>
      <c r="AB149" s="101">
        <v>286</v>
      </c>
    </row>
    <row r="150" spans="1:28" ht="18" customHeight="1" x14ac:dyDescent="0.25">
      <c r="A150" s="1">
        <v>2020</v>
      </c>
      <c r="B150" s="1" t="s">
        <v>9</v>
      </c>
      <c r="C150" s="1" t="s">
        <v>15</v>
      </c>
      <c r="D150" s="5" t="s">
        <v>27</v>
      </c>
      <c r="E150" s="6">
        <v>3</v>
      </c>
      <c r="F150" s="6">
        <v>4577.3</v>
      </c>
      <c r="G150" s="6">
        <v>5126.576</v>
      </c>
      <c r="H150" s="3">
        <v>915.46</v>
      </c>
      <c r="I150" s="4" t="s">
        <v>42</v>
      </c>
      <c r="R150" s="101" t="s">
        <v>91</v>
      </c>
      <c r="S150" s="101">
        <v>2020</v>
      </c>
      <c r="T150" s="101" t="s">
        <v>5</v>
      </c>
      <c r="U150" s="101" t="s">
        <v>85</v>
      </c>
      <c r="V150" s="101" t="s">
        <v>86</v>
      </c>
      <c r="W150" s="101" t="s">
        <v>87</v>
      </c>
      <c r="X150" s="101" t="s">
        <v>96</v>
      </c>
      <c r="Y150" s="101" t="s">
        <v>89</v>
      </c>
      <c r="Z150" s="101" t="s">
        <v>92</v>
      </c>
      <c r="AA150" s="101">
        <v>226</v>
      </c>
      <c r="AB150" s="101">
        <v>323.18</v>
      </c>
    </row>
    <row r="151" spans="1:28" ht="18" customHeight="1" x14ac:dyDescent="0.25">
      <c r="A151" s="1">
        <v>2020</v>
      </c>
      <c r="B151" s="1" t="s">
        <v>9</v>
      </c>
      <c r="C151" s="1" t="s">
        <v>32</v>
      </c>
      <c r="D151" s="5" t="s">
        <v>32</v>
      </c>
      <c r="E151" s="6">
        <v>2</v>
      </c>
      <c r="F151" s="6">
        <v>6600</v>
      </c>
      <c r="G151" s="6">
        <v>7392</v>
      </c>
      <c r="H151" s="3">
        <v>1320</v>
      </c>
      <c r="I151" s="4" t="s">
        <v>42</v>
      </c>
      <c r="R151" s="101" t="s">
        <v>91</v>
      </c>
      <c r="S151" s="101">
        <v>2020</v>
      </c>
      <c r="T151" s="101" t="s">
        <v>5</v>
      </c>
      <c r="U151" s="101" t="s">
        <v>85</v>
      </c>
      <c r="V151" s="101" t="s">
        <v>86</v>
      </c>
      <c r="W151" s="101" t="s">
        <v>87</v>
      </c>
      <c r="X151" s="101" t="s">
        <v>96</v>
      </c>
      <c r="Y151" s="101" t="s">
        <v>89</v>
      </c>
      <c r="Z151" s="101" t="s">
        <v>92</v>
      </c>
      <c r="AA151" s="101">
        <v>274</v>
      </c>
      <c r="AB151" s="101">
        <v>391.82</v>
      </c>
    </row>
    <row r="152" spans="1:28" ht="18" customHeight="1" x14ac:dyDescent="0.25">
      <c r="A152" s="1">
        <v>2020</v>
      </c>
      <c r="B152" s="1" t="s">
        <v>10</v>
      </c>
      <c r="C152" s="1" t="s">
        <v>14</v>
      </c>
      <c r="D152" s="2" t="s">
        <v>36</v>
      </c>
      <c r="E152" s="3">
        <v>3566</v>
      </c>
      <c r="F152" s="3">
        <v>4577.3</v>
      </c>
      <c r="G152" s="3">
        <v>5126.576</v>
      </c>
      <c r="H152" s="3">
        <v>915.46</v>
      </c>
      <c r="I152" s="4" t="s">
        <v>42</v>
      </c>
      <c r="R152" s="101" t="s">
        <v>91</v>
      </c>
      <c r="S152" s="101">
        <v>2020</v>
      </c>
      <c r="T152" s="101" t="s">
        <v>5</v>
      </c>
      <c r="U152" s="101" t="s">
        <v>85</v>
      </c>
      <c r="V152" s="101" t="s">
        <v>86</v>
      </c>
      <c r="W152" s="101" t="s">
        <v>87</v>
      </c>
      <c r="X152" s="101" t="s">
        <v>96</v>
      </c>
      <c r="Y152" s="101" t="s">
        <v>89</v>
      </c>
      <c r="Z152" s="101" t="s">
        <v>92</v>
      </c>
      <c r="AA152" s="101">
        <v>196</v>
      </c>
      <c r="AB152" s="101">
        <v>280.27999999999997</v>
      </c>
    </row>
    <row r="153" spans="1:28" ht="18" customHeight="1" x14ac:dyDescent="0.25">
      <c r="A153" s="1">
        <v>2020</v>
      </c>
      <c r="B153" s="1" t="s">
        <v>10</v>
      </c>
      <c r="C153" s="1" t="s">
        <v>14</v>
      </c>
      <c r="D153" s="2" t="s">
        <v>37</v>
      </c>
      <c r="E153" s="3">
        <v>2498</v>
      </c>
      <c r="F153" s="3">
        <v>8000</v>
      </c>
      <c r="G153" s="3">
        <v>8960</v>
      </c>
      <c r="H153" s="3">
        <v>1600</v>
      </c>
      <c r="I153" s="4" t="s">
        <v>42</v>
      </c>
      <c r="R153" s="101" t="s">
        <v>84</v>
      </c>
      <c r="S153" s="101">
        <v>2020</v>
      </c>
      <c r="T153" s="101" t="s">
        <v>5</v>
      </c>
      <c r="U153" s="101" t="s">
        <v>85</v>
      </c>
      <c r="V153" s="101" t="s">
        <v>86</v>
      </c>
      <c r="W153" s="101" t="s">
        <v>87</v>
      </c>
      <c r="X153" s="101" t="s">
        <v>96</v>
      </c>
      <c r="Y153" s="101" t="s">
        <v>89</v>
      </c>
      <c r="Z153" s="101" t="s">
        <v>92</v>
      </c>
      <c r="AA153" s="101">
        <v>318</v>
      </c>
      <c r="AB153" s="101">
        <v>526.24</v>
      </c>
    </row>
    <row r="154" spans="1:28" ht="18" customHeight="1" x14ac:dyDescent="0.25">
      <c r="A154" s="1">
        <v>2020</v>
      </c>
      <c r="B154" s="1" t="s">
        <v>10</v>
      </c>
      <c r="C154" s="1" t="s">
        <v>13</v>
      </c>
      <c r="D154" s="2" t="s">
        <v>35</v>
      </c>
      <c r="E154" s="3">
        <v>1245</v>
      </c>
      <c r="F154" s="3">
        <v>4577.2</v>
      </c>
      <c r="G154" s="3">
        <v>5126.4639999999999</v>
      </c>
      <c r="H154" s="3">
        <v>915.44</v>
      </c>
      <c r="I154" s="4" t="s">
        <v>42</v>
      </c>
      <c r="R154" s="101" t="s">
        <v>95</v>
      </c>
      <c r="S154" s="101">
        <v>2020</v>
      </c>
      <c r="T154" s="101" t="s">
        <v>5</v>
      </c>
      <c r="U154" s="101" t="s">
        <v>85</v>
      </c>
      <c r="V154" s="101" t="s">
        <v>86</v>
      </c>
      <c r="W154" s="101" t="s">
        <v>87</v>
      </c>
      <c r="X154" s="101" t="s">
        <v>96</v>
      </c>
      <c r="Y154" s="101" t="s">
        <v>89</v>
      </c>
      <c r="Z154" s="101" t="s">
        <v>92</v>
      </c>
      <c r="AA154" s="101">
        <v>312</v>
      </c>
      <c r="AB154" s="101">
        <v>526.24</v>
      </c>
    </row>
    <row r="155" spans="1:28" ht="18" customHeight="1" x14ac:dyDescent="0.25">
      <c r="A155" s="1">
        <v>2020</v>
      </c>
      <c r="B155" s="1" t="s">
        <v>10</v>
      </c>
      <c r="C155" s="1" t="s">
        <v>38</v>
      </c>
      <c r="D155" s="5" t="s">
        <v>30</v>
      </c>
      <c r="E155" s="6">
        <v>644</v>
      </c>
      <c r="F155" s="6">
        <v>5743.5</v>
      </c>
      <c r="G155" s="6">
        <v>6432.72</v>
      </c>
      <c r="H155" s="3">
        <v>1148.7</v>
      </c>
      <c r="I155" s="4" t="s">
        <v>42</v>
      </c>
      <c r="R155" s="101" t="s">
        <v>93</v>
      </c>
      <c r="S155" s="101">
        <v>2020</v>
      </c>
      <c r="T155" s="101" t="s">
        <v>5</v>
      </c>
      <c r="U155" s="101" t="s">
        <v>85</v>
      </c>
      <c r="V155" s="101" t="s">
        <v>86</v>
      </c>
      <c r="W155" s="101" t="s">
        <v>87</v>
      </c>
      <c r="X155" s="101" t="s">
        <v>96</v>
      </c>
      <c r="Y155" s="101" t="s">
        <v>89</v>
      </c>
      <c r="Z155" s="101" t="s">
        <v>92</v>
      </c>
      <c r="AA155" s="101">
        <v>712</v>
      </c>
      <c r="AB155" s="101">
        <v>1018.16</v>
      </c>
    </row>
    <row r="156" spans="1:28" ht="18" customHeight="1" x14ac:dyDescent="0.25">
      <c r="A156" s="1">
        <v>2020</v>
      </c>
      <c r="B156" s="1" t="s">
        <v>10</v>
      </c>
      <c r="C156" s="1" t="s">
        <v>12</v>
      </c>
      <c r="D156" s="5" t="s">
        <v>29</v>
      </c>
      <c r="E156" s="6">
        <v>643</v>
      </c>
      <c r="F156" s="6">
        <v>7000</v>
      </c>
      <c r="G156" s="6">
        <v>7840</v>
      </c>
      <c r="H156" s="3">
        <v>1400</v>
      </c>
      <c r="I156" s="4" t="s">
        <v>42</v>
      </c>
      <c r="R156" s="101" t="s">
        <v>84</v>
      </c>
      <c r="S156" s="101">
        <v>2020</v>
      </c>
      <c r="T156" s="101" t="s">
        <v>5</v>
      </c>
      <c r="U156" s="101" t="s">
        <v>85</v>
      </c>
      <c r="V156" s="101" t="s">
        <v>86</v>
      </c>
      <c r="W156" s="101" t="s">
        <v>87</v>
      </c>
      <c r="X156" s="101" t="s">
        <v>96</v>
      </c>
      <c r="Y156" s="101" t="s">
        <v>89</v>
      </c>
      <c r="Z156" s="101" t="s">
        <v>92</v>
      </c>
      <c r="AA156" s="101">
        <v>765</v>
      </c>
      <c r="AB156" s="101">
        <v>1093.95</v>
      </c>
    </row>
    <row r="157" spans="1:28" ht="18" customHeight="1" x14ac:dyDescent="0.25">
      <c r="A157" s="1">
        <v>2020</v>
      </c>
      <c r="B157" s="1" t="s">
        <v>10</v>
      </c>
      <c r="C157" s="1" t="s">
        <v>38</v>
      </c>
      <c r="D157" s="5" t="s">
        <v>31</v>
      </c>
      <c r="E157" s="6">
        <v>455</v>
      </c>
      <c r="F157" s="6">
        <v>4578.6000000000004</v>
      </c>
      <c r="G157" s="6">
        <v>5128.0320000000002</v>
      </c>
      <c r="H157" s="3">
        <v>915.72000000000014</v>
      </c>
      <c r="I157" s="4" t="s">
        <v>42</v>
      </c>
      <c r="R157" s="101" t="s">
        <v>91</v>
      </c>
      <c r="S157" s="101">
        <v>2020</v>
      </c>
      <c r="T157" s="101" t="s">
        <v>5</v>
      </c>
      <c r="U157" s="101" t="s">
        <v>85</v>
      </c>
      <c r="V157" s="101" t="s">
        <v>86</v>
      </c>
      <c r="W157" s="101" t="s">
        <v>87</v>
      </c>
      <c r="X157" s="101" t="s">
        <v>96</v>
      </c>
      <c r="Y157" s="101" t="s">
        <v>89</v>
      </c>
      <c r="Z157" s="101" t="s">
        <v>90</v>
      </c>
      <c r="AA157" s="101">
        <v>321</v>
      </c>
      <c r="AB157" s="101">
        <v>459.03</v>
      </c>
    </row>
    <row r="158" spans="1:28" ht="18" customHeight="1" x14ac:dyDescent="0.25">
      <c r="A158" s="1">
        <v>2020</v>
      </c>
      <c r="B158" s="1" t="s">
        <v>10</v>
      </c>
      <c r="C158" s="1" t="s">
        <v>12</v>
      </c>
      <c r="D158" s="5" t="s">
        <v>28</v>
      </c>
      <c r="E158" s="7">
        <v>345</v>
      </c>
      <c r="F158" s="7">
        <v>7000</v>
      </c>
      <c r="G158" s="7">
        <v>7840</v>
      </c>
      <c r="H158" s="3">
        <v>1400</v>
      </c>
      <c r="I158" s="4" t="s">
        <v>42</v>
      </c>
      <c r="R158" s="101" t="s">
        <v>84</v>
      </c>
      <c r="S158" s="101">
        <v>2020</v>
      </c>
      <c r="T158" s="101" t="s">
        <v>5</v>
      </c>
      <c r="U158" s="101" t="s">
        <v>85</v>
      </c>
      <c r="V158" s="101" t="s">
        <v>86</v>
      </c>
      <c r="W158" s="101" t="s">
        <v>87</v>
      </c>
      <c r="X158" s="101" t="s">
        <v>96</v>
      </c>
      <c r="Y158" s="101" t="s">
        <v>89</v>
      </c>
      <c r="Z158" s="101" t="s">
        <v>92</v>
      </c>
      <c r="AA158" s="101">
        <v>315</v>
      </c>
      <c r="AB158" s="101">
        <v>450.45</v>
      </c>
    </row>
    <row r="159" spans="1:28" ht="18" customHeight="1" x14ac:dyDescent="0.25">
      <c r="A159" s="1">
        <v>2020</v>
      </c>
      <c r="B159" s="1" t="s">
        <v>10</v>
      </c>
      <c r="C159" s="1" t="s">
        <v>13</v>
      </c>
      <c r="D159" s="2" t="s">
        <v>33</v>
      </c>
      <c r="E159" s="3">
        <v>122</v>
      </c>
      <c r="F159" s="3">
        <v>100</v>
      </c>
      <c r="G159" s="3">
        <v>112</v>
      </c>
      <c r="H159" s="3">
        <v>20</v>
      </c>
      <c r="I159" s="4" t="s">
        <v>42</v>
      </c>
      <c r="R159" s="101" t="s">
        <v>93</v>
      </c>
      <c r="S159" s="101">
        <v>2020</v>
      </c>
      <c r="T159" s="101" t="s">
        <v>5</v>
      </c>
      <c r="U159" s="101" t="s">
        <v>85</v>
      </c>
      <c r="V159" s="101" t="s">
        <v>86</v>
      </c>
      <c r="W159" s="101" t="s">
        <v>87</v>
      </c>
      <c r="X159" s="101" t="s">
        <v>96</v>
      </c>
      <c r="Y159" s="101" t="s">
        <v>89</v>
      </c>
      <c r="Z159" s="101" t="s">
        <v>92</v>
      </c>
      <c r="AA159" s="101">
        <v>309</v>
      </c>
      <c r="AB159" s="101">
        <v>441.87</v>
      </c>
    </row>
    <row r="160" spans="1:28" ht="18" customHeight="1" x14ac:dyDescent="0.25">
      <c r="A160" s="1">
        <v>2020</v>
      </c>
      <c r="B160" s="1" t="s">
        <v>10</v>
      </c>
      <c r="C160" s="1" t="s">
        <v>15</v>
      </c>
      <c r="D160" s="5" t="s">
        <v>26</v>
      </c>
      <c r="E160" s="6">
        <v>78</v>
      </c>
      <c r="F160" s="6">
        <v>4577.2</v>
      </c>
      <c r="G160" s="6">
        <v>5126.4639999999999</v>
      </c>
      <c r="H160" s="3">
        <v>915.44</v>
      </c>
      <c r="I160" s="4" t="s">
        <v>42</v>
      </c>
      <c r="R160" s="101" t="s">
        <v>84</v>
      </c>
      <c r="S160" s="101">
        <v>2020</v>
      </c>
      <c r="T160" s="101" t="s">
        <v>5</v>
      </c>
      <c r="U160" s="101" t="s">
        <v>85</v>
      </c>
      <c r="V160" s="101" t="s">
        <v>86</v>
      </c>
      <c r="W160" s="101" t="s">
        <v>87</v>
      </c>
      <c r="X160" s="101" t="s">
        <v>96</v>
      </c>
      <c r="Y160" s="101" t="s">
        <v>89</v>
      </c>
      <c r="Z160" s="101" t="s">
        <v>92</v>
      </c>
      <c r="AA160" s="101">
        <v>225</v>
      </c>
      <c r="AB160" s="101">
        <v>321.75</v>
      </c>
    </row>
    <row r="161" spans="1:28" ht="18" customHeight="1" x14ac:dyDescent="0.25">
      <c r="A161" s="1">
        <v>2020</v>
      </c>
      <c r="B161" s="1" t="s">
        <v>10</v>
      </c>
      <c r="C161" s="1" t="s">
        <v>15</v>
      </c>
      <c r="D161" s="5" t="s">
        <v>24</v>
      </c>
      <c r="E161" s="6">
        <v>76</v>
      </c>
      <c r="F161" s="6">
        <v>4576.8999999999996</v>
      </c>
      <c r="G161" s="6">
        <v>5126.1279999999997</v>
      </c>
      <c r="H161" s="3">
        <v>915.38</v>
      </c>
      <c r="I161" s="4" t="s">
        <v>42</v>
      </c>
      <c r="R161" s="101" t="s">
        <v>84</v>
      </c>
      <c r="S161" s="101">
        <v>2020</v>
      </c>
      <c r="T161" s="101" t="s">
        <v>5</v>
      </c>
      <c r="U161" s="101" t="s">
        <v>85</v>
      </c>
      <c r="V161" s="101" t="s">
        <v>86</v>
      </c>
      <c r="W161" s="101" t="s">
        <v>87</v>
      </c>
      <c r="X161" s="101" t="s">
        <v>96</v>
      </c>
      <c r="Y161" s="101" t="s">
        <v>89</v>
      </c>
      <c r="Z161" s="101" t="s">
        <v>92</v>
      </c>
      <c r="AA161" s="101">
        <v>751</v>
      </c>
      <c r="AB161" s="101">
        <v>526.24</v>
      </c>
    </row>
    <row r="162" spans="1:28" ht="18" customHeight="1" x14ac:dyDescent="0.25">
      <c r="A162" s="1">
        <v>2020</v>
      </c>
      <c r="B162" s="1" t="s">
        <v>10</v>
      </c>
      <c r="C162" s="1" t="s">
        <v>15</v>
      </c>
      <c r="D162" s="5" t="s">
        <v>25</v>
      </c>
      <c r="E162" s="6">
        <v>46</v>
      </c>
      <c r="F162" s="6">
        <v>200</v>
      </c>
      <c r="G162" s="6">
        <v>224</v>
      </c>
      <c r="H162" s="3">
        <v>40</v>
      </c>
      <c r="I162" s="4" t="s">
        <v>42</v>
      </c>
      <c r="R162" s="101" t="s">
        <v>91</v>
      </c>
      <c r="S162" s="101">
        <v>2020</v>
      </c>
      <c r="T162" s="101" t="s">
        <v>5</v>
      </c>
      <c r="U162" s="101" t="s">
        <v>85</v>
      </c>
      <c r="V162" s="101" t="s">
        <v>86</v>
      </c>
      <c r="W162" s="101" t="s">
        <v>87</v>
      </c>
      <c r="X162" s="101" t="s">
        <v>96</v>
      </c>
      <c r="Y162" s="101" t="s">
        <v>89</v>
      </c>
      <c r="Z162" s="101" t="s">
        <v>92</v>
      </c>
      <c r="AA162" s="101">
        <v>223</v>
      </c>
      <c r="AB162" s="101">
        <v>318.89</v>
      </c>
    </row>
    <row r="163" spans="1:28" ht="18" customHeight="1" x14ac:dyDescent="0.25">
      <c r="A163" s="1">
        <v>2020</v>
      </c>
      <c r="B163" s="1" t="s">
        <v>10</v>
      </c>
      <c r="C163" s="1" t="s">
        <v>15</v>
      </c>
      <c r="D163" s="5" t="s">
        <v>23</v>
      </c>
      <c r="E163" s="6">
        <v>34</v>
      </c>
      <c r="F163" s="6">
        <v>4576.8</v>
      </c>
      <c r="G163" s="6">
        <v>5126.0160000000005</v>
      </c>
      <c r="H163" s="3">
        <v>915.36000000000013</v>
      </c>
      <c r="I163" s="4" t="s">
        <v>42</v>
      </c>
      <c r="R163" s="101" t="s">
        <v>95</v>
      </c>
      <c r="S163" s="101">
        <v>2020</v>
      </c>
      <c r="T163" s="101" t="s">
        <v>5</v>
      </c>
      <c r="U163" s="101" t="s">
        <v>85</v>
      </c>
      <c r="V163" s="101" t="s">
        <v>86</v>
      </c>
      <c r="W163" s="101" t="s">
        <v>87</v>
      </c>
      <c r="X163" s="101" t="s">
        <v>96</v>
      </c>
      <c r="Y163" s="101" t="s">
        <v>89</v>
      </c>
      <c r="Z163" s="101" t="s">
        <v>92</v>
      </c>
      <c r="AA163" s="101">
        <v>271</v>
      </c>
      <c r="AB163" s="101">
        <v>387.53</v>
      </c>
    </row>
    <row r="164" spans="1:28" ht="18" customHeight="1" x14ac:dyDescent="0.25">
      <c r="A164" s="1">
        <v>2020</v>
      </c>
      <c r="B164" s="1" t="s">
        <v>10</v>
      </c>
      <c r="C164" s="1" t="s">
        <v>13</v>
      </c>
      <c r="D164" s="2" t="s">
        <v>34</v>
      </c>
      <c r="E164" s="3">
        <v>7</v>
      </c>
      <c r="F164" s="3">
        <v>200</v>
      </c>
      <c r="G164" s="3">
        <v>224</v>
      </c>
      <c r="H164" s="3">
        <v>40</v>
      </c>
      <c r="I164" s="4" t="s">
        <v>42</v>
      </c>
      <c r="R164" s="101" t="s">
        <v>91</v>
      </c>
      <c r="S164" s="101">
        <v>2020</v>
      </c>
      <c r="T164" s="101" t="s">
        <v>5</v>
      </c>
      <c r="U164" s="101" t="s">
        <v>85</v>
      </c>
      <c r="V164" s="101" t="s">
        <v>86</v>
      </c>
      <c r="W164" s="101" t="s">
        <v>87</v>
      </c>
      <c r="X164" s="101" t="s">
        <v>96</v>
      </c>
      <c r="Y164" s="101" t="s">
        <v>89</v>
      </c>
      <c r="Z164" s="101" t="s">
        <v>92</v>
      </c>
      <c r="AA164" s="101">
        <v>199</v>
      </c>
      <c r="AB164" s="101">
        <v>284.57</v>
      </c>
    </row>
    <row r="165" spans="1:28" ht="18" customHeight="1" x14ac:dyDescent="0.25">
      <c r="A165" s="1">
        <v>2020</v>
      </c>
      <c r="B165" s="1" t="s">
        <v>10</v>
      </c>
      <c r="C165" s="1" t="s">
        <v>15</v>
      </c>
      <c r="D165" s="5" t="s">
        <v>27</v>
      </c>
      <c r="E165" s="6">
        <v>3</v>
      </c>
      <c r="F165" s="6">
        <v>4577.3</v>
      </c>
      <c r="G165" s="6">
        <v>5126.576</v>
      </c>
      <c r="H165" s="3">
        <v>915.46</v>
      </c>
      <c r="I165" s="4" t="s">
        <v>42</v>
      </c>
      <c r="R165" s="101" t="s">
        <v>93</v>
      </c>
      <c r="S165" s="101">
        <v>2020</v>
      </c>
      <c r="T165" s="101" t="s">
        <v>5</v>
      </c>
      <c r="U165" s="101" t="s">
        <v>85</v>
      </c>
      <c r="V165" s="101" t="s">
        <v>86</v>
      </c>
      <c r="W165" s="101" t="s">
        <v>87</v>
      </c>
      <c r="X165" s="101" t="s">
        <v>96</v>
      </c>
      <c r="Y165" s="101" t="s">
        <v>89</v>
      </c>
      <c r="Z165" s="101" t="s">
        <v>90</v>
      </c>
      <c r="AA165" s="101">
        <v>882</v>
      </c>
      <c r="AB165" s="101">
        <v>1261.26</v>
      </c>
    </row>
    <row r="166" spans="1:28" ht="18" customHeight="1" x14ac:dyDescent="0.25">
      <c r="A166" s="1">
        <v>2020</v>
      </c>
      <c r="B166" s="1" t="s">
        <v>10</v>
      </c>
      <c r="C166" s="1" t="s">
        <v>32</v>
      </c>
      <c r="D166" s="5" t="s">
        <v>32</v>
      </c>
      <c r="E166" s="6">
        <v>2</v>
      </c>
      <c r="F166" s="6">
        <v>6600</v>
      </c>
      <c r="G166" s="6">
        <v>7392</v>
      </c>
      <c r="H166" s="3">
        <v>1320</v>
      </c>
      <c r="I166" s="4" t="s">
        <v>40</v>
      </c>
      <c r="R166" s="101" t="s">
        <v>84</v>
      </c>
      <c r="S166" s="101">
        <v>2020</v>
      </c>
      <c r="T166" s="101" t="s">
        <v>5</v>
      </c>
      <c r="U166" s="101" t="s">
        <v>85</v>
      </c>
      <c r="V166" s="101" t="s">
        <v>86</v>
      </c>
      <c r="W166" s="101" t="s">
        <v>87</v>
      </c>
      <c r="X166" s="101" t="s">
        <v>96</v>
      </c>
      <c r="Y166" s="101" t="s">
        <v>89</v>
      </c>
      <c r="Z166" s="101" t="s">
        <v>90</v>
      </c>
      <c r="AA166" s="101">
        <v>883</v>
      </c>
      <c r="AB166" s="101">
        <v>1262.69</v>
      </c>
    </row>
    <row r="167" spans="1:28" ht="18" customHeight="1" x14ac:dyDescent="0.25">
      <c r="A167" s="1">
        <v>2020</v>
      </c>
      <c r="B167" s="1" t="s">
        <v>11</v>
      </c>
      <c r="C167" s="1" t="s">
        <v>14</v>
      </c>
      <c r="D167" s="2" t="s">
        <v>36</v>
      </c>
      <c r="E167" s="3">
        <v>3566</v>
      </c>
      <c r="F167" s="3">
        <v>4577.3</v>
      </c>
      <c r="G167" s="3">
        <v>5126.576</v>
      </c>
      <c r="H167" s="3">
        <v>915.46</v>
      </c>
      <c r="I167" s="4" t="s">
        <v>40</v>
      </c>
      <c r="R167" s="101" t="s">
        <v>93</v>
      </c>
      <c r="S167" s="101">
        <v>2020</v>
      </c>
      <c r="T167" s="101" t="s">
        <v>5</v>
      </c>
      <c r="U167" s="101" t="s">
        <v>85</v>
      </c>
      <c r="V167" s="101" t="s">
        <v>86</v>
      </c>
      <c r="W167" s="101" t="s">
        <v>87</v>
      </c>
      <c r="X167" s="101" t="s">
        <v>96</v>
      </c>
      <c r="Y167" s="101" t="s">
        <v>89</v>
      </c>
      <c r="Z167" s="101" t="s">
        <v>92</v>
      </c>
      <c r="AA167" s="101">
        <v>227</v>
      </c>
      <c r="AB167" s="101">
        <v>324.61</v>
      </c>
    </row>
    <row r="168" spans="1:28" ht="18" customHeight="1" x14ac:dyDescent="0.25">
      <c r="A168" s="1">
        <v>2020</v>
      </c>
      <c r="B168" s="1" t="s">
        <v>11</v>
      </c>
      <c r="C168" s="1" t="s">
        <v>14</v>
      </c>
      <c r="D168" s="2" t="s">
        <v>37</v>
      </c>
      <c r="E168" s="3">
        <v>2498</v>
      </c>
      <c r="F168" s="3">
        <v>8000</v>
      </c>
      <c r="G168" s="3">
        <v>8960</v>
      </c>
      <c r="H168" s="3">
        <v>1600</v>
      </c>
      <c r="I168" s="4" t="s">
        <v>40</v>
      </c>
      <c r="R168" s="101" t="s">
        <v>91</v>
      </c>
      <c r="S168" s="101">
        <v>2020</v>
      </c>
      <c r="T168" s="101" t="s">
        <v>5</v>
      </c>
      <c r="U168" s="101" t="s">
        <v>85</v>
      </c>
      <c r="V168" s="101" t="s">
        <v>86</v>
      </c>
      <c r="W168" s="101" t="s">
        <v>87</v>
      </c>
      <c r="X168" s="101" t="s">
        <v>96</v>
      </c>
      <c r="Y168" s="101" t="s">
        <v>89</v>
      </c>
      <c r="Z168" s="101" t="s">
        <v>92</v>
      </c>
      <c r="AA168" s="101">
        <v>774</v>
      </c>
      <c r="AB168" s="101">
        <v>1106.82</v>
      </c>
    </row>
    <row r="169" spans="1:28" ht="18" customHeight="1" x14ac:dyDescent="0.25">
      <c r="A169" s="1">
        <v>2020</v>
      </c>
      <c r="B169" s="1" t="s">
        <v>11</v>
      </c>
      <c r="C169" s="1" t="s">
        <v>13</v>
      </c>
      <c r="D169" s="2" t="s">
        <v>35</v>
      </c>
      <c r="E169" s="3">
        <v>1245</v>
      </c>
      <c r="F169" s="3">
        <v>4577.2</v>
      </c>
      <c r="G169" s="3">
        <v>5126.4639999999999</v>
      </c>
      <c r="H169" s="3">
        <v>915.44</v>
      </c>
      <c r="I169" s="4" t="s">
        <v>40</v>
      </c>
      <c r="R169" s="101" t="s">
        <v>93</v>
      </c>
      <c r="S169" s="101">
        <v>2020</v>
      </c>
      <c r="T169" s="101" t="s">
        <v>2</v>
      </c>
      <c r="U169" s="101" t="s">
        <v>85</v>
      </c>
      <c r="V169" s="101" t="s">
        <v>86</v>
      </c>
      <c r="W169" s="101" t="s">
        <v>87</v>
      </c>
      <c r="X169" s="101" t="s">
        <v>96</v>
      </c>
      <c r="Y169" s="101" t="s">
        <v>89</v>
      </c>
      <c r="Z169" s="101" t="s">
        <v>92</v>
      </c>
      <c r="AA169" s="101">
        <v>368</v>
      </c>
      <c r="AB169" s="101">
        <v>526.24</v>
      </c>
    </row>
    <row r="170" spans="1:28" ht="18" customHeight="1" x14ac:dyDescent="0.25">
      <c r="A170" s="1">
        <v>2020</v>
      </c>
      <c r="B170" s="1" t="s">
        <v>11</v>
      </c>
      <c r="C170" s="1" t="s">
        <v>38</v>
      </c>
      <c r="D170" s="5" t="s">
        <v>30</v>
      </c>
      <c r="E170" s="6">
        <v>644</v>
      </c>
      <c r="F170" s="6">
        <v>5743.5</v>
      </c>
      <c r="G170" s="6">
        <v>6432.72</v>
      </c>
      <c r="H170" s="3">
        <v>1148.7</v>
      </c>
      <c r="I170" s="4" t="s">
        <v>40</v>
      </c>
      <c r="R170" s="101" t="s">
        <v>93</v>
      </c>
      <c r="S170" s="101">
        <v>2020</v>
      </c>
      <c r="T170" s="101" t="s">
        <v>2</v>
      </c>
      <c r="U170" s="101" t="s">
        <v>85</v>
      </c>
      <c r="V170" s="101" t="s">
        <v>86</v>
      </c>
      <c r="W170" s="101" t="s">
        <v>87</v>
      </c>
      <c r="X170" s="101" t="s">
        <v>96</v>
      </c>
      <c r="Y170" s="101" t="s">
        <v>89</v>
      </c>
      <c r="Z170" s="101" t="s">
        <v>90</v>
      </c>
      <c r="AA170" s="101">
        <v>362</v>
      </c>
      <c r="AB170" s="101">
        <v>517.66</v>
      </c>
    </row>
    <row r="171" spans="1:28" ht="18" customHeight="1" x14ac:dyDescent="0.25">
      <c r="A171" s="1">
        <v>2020</v>
      </c>
      <c r="B171" s="1" t="s">
        <v>11</v>
      </c>
      <c r="C171" s="1" t="s">
        <v>12</v>
      </c>
      <c r="D171" s="5" t="s">
        <v>29</v>
      </c>
      <c r="E171" s="6">
        <v>643</v>
      </c>
      <c r="F171" s="6">
        <v>7000</v>
      </c>
      <c r="G171" s="6">
        <v>7840</v>
      </c>
      <c r="H171" s="3">
        <v>1400</v>
      </c>
      <c r="I171" s="4" t="s">
        <v>42</v>
      </c>
      <c r="R171" s="101" t="s">
        <v>93</v>
      </c>
      <c r="S171" s="101">
        <v>2020</v>
      </c>
      <c r="T171" s="101" t="s">
        <v>2</v>
      </c>
      <c r="U171" s="101" t="s">
        <v>85</v>
      </c>
      <c r="V171" s="101" t="s">
        <v>86</v>
      </c>
      <c r="W171" s="101" t="s">
        <v>87</v>
      </c>
      <c r="X171" s="101" t="s">
        <v>96</v>
      </c>
      <c r="Y171" s="101" t="s">
        <v>89</v>
      </c>
      <c r="Z171" s="101" t="s">
        <v>90</v>
      </c>
      <c r="AA171" s="101">
        <v>356</v>
      </c>
      <c r="AB171" s="101">
        <v>509.08</v>
      </c>
    </row>
    <row r="172" spans="1:28" ht="18" customHeight="1" x14ac:dyDescent="0.25">
      <c r="A172" s="1">
        <v>2020</v>
      </c>
      <c r="B172" s="1" t="s">
        <v>11</v>
      </c>
      <c r="C172" s="1" t="s">
        <v>38</v>
      </c>
      <c r="D172" s="5" t="s">
        <v>31</v>
      </c>
      <c r="E172" s="6">
        <v>455</v>
      </c>
      <c r="F172" s="6">
        <v>4578.6000000000004</v>
      </c>
      <c r="G172" s="6">
        <v>5128.0320000000002</v>
      </c>
      <c r="H172" s="3">
        <v>915.72000000000014</v>
      </c>
      <c r="I172" s="4" t="s">
        <v>42</v>
      </c>
      <c r="R172" s="101" t="s">
        <v>94</v>
      </c>
      <c r="S172" s="101">
        <v>2020</v>
      </c>
      <c r="T172" s="101" t="s">
        <v>2</v>
      </c>
      <c r="U172" s="101" t="s">
        <v>85</v>
      </c>
      <c r="V172" s="101" t="s">
        <v>86</v>
      </c>
      <c r="W172" s="101" t="s">
        <v>87</v>
      </c>
      <c r="X172" s="101" t="s">
        <v>96</v>
      </c>
      <c r="Y172" s="101" t="s">
        <v>89</v>
      </c>
      <c r="Z172" s="101" t="s">
        <v>92</v>
      </c>
      <c r="AA172" s="101">
        <v>242</v>
      </c>
      <c r="AB172" s="101">
        <v>346.06</v>
      </c>
    </row>
    <row r="173" spans="1:28" ht="18" customHeight="1" x14ac:dyDescent="0.25">
      <c r="A173" s="1">
        <v>2020</v>
      </c>
      <c r="B173" s="1" t="s">
        <v>11</v>
      </c>
      <c r="C173" s="1" t="s">
        <v>12</v>
      </c>
      <c r="D173" s="5" t="s">
        <v>28</v>
      </c>
      <c r="E173" s="7">
        <v>345</v>
      </c>
      <c r="F173" s="7">
        <v>7000</v>
      </c>
      <c r="G173" s="7">
        <v>7840</v>
      </c>
      <c r="H173" s="3">
        <v>1400</v>
      </c>
      <c r="I173" s="4" t="s">
        <v>42</v>
      </c>
      <c r="R173" s="101" t="s">
        <v>84</v>
      </c>
      <c r="S173" s="101">
        <v>2020</v>
      </c>
      <c r="T173" s="101" t="s">
        <v>2</v>
      </c>
      <c r="U173" s="101" t="s">
        <v>85</v>
      </c>
      <c r="V173" s="101" t="s">
        <v>86</v>
      </c>
      <c r="W173" s="101" t="s">
        <v>87</v>
      </c>
      <c r="X173" s="101" t="s">
        <v>96</v>
      </c>
      <c r="Y173" s="101" t="s">
        <v>89</v>
      </c>
      <c r="Z173" s="101" t="s">
        <v>92</v>
      </c>
      <c r="AA173" s="101">
        <v>290</v>
      </c>
      <c r="AB173" s="101">
        <v>414.7</v>
      </c>
    </row>
    <row r="174" spans="1:28" ht="18" customHeight="1" x14ac:dyDescent="0.25">
      <c r="A174" s="1">
        <v>2020</v>
      </c>
      <c r="B174" s="1" t="s">
        <v>11</v>
      </c>
      <c r="C174" s="1" t="s">
        <v>13</v>
      </c>
      <c r="D174" s="2" t="s">
        <v>33</v>
      </c>
      <c r="E174" s="3">
        <v>122</v>
      </c>
      <c r="F174" s="3">
        <v>100</v>
      </c>
      <c r="G174" s="3">
        <v>112</v>
      </c>
      <c r="H174" s="3">
        <v>20</v>
      </c>
      <c r="I174" s="4" t="s">
        <v>42</v>
      </c>
      <c r="R174" s="101" t="s">
        <v>91</v>
      </c>
      <c r="S174" s="101">
        <v>2020</v>
      </c>
      <c r="T174" s="101" t="s">
        <v>2</v>
      </c>
      <c r="U174" s="101" t="s">
        <v>85</v>
      </c>
      <c r="V174" s="101" t="s">
        <v>86</v>
      </c>
      <c r="W174" s="101" t="s">
        <v>87</v>
      </c>
      <c r="X174" s="101" t="s">
        <v>96</v>
      </c>
      <c r="Y174" s="101" t="s">
        <v>89</v>
      </c>
      <c r="Z174" s="101" t="s">
        <v>92</v>
      </c>
      <c r="AA174" s="101">
        <v>212</v>
      </c>
      <c r="AB174" s="101">
        <v>303.15999999999997</v>
      </c>
    </row>
    <row r="175" spans="1:28" ht="18" customHeight="1" x14ac:dyDescent="0.25">
      <c r="A175" s="1">
        <v>2020</v>
      </c>
      <c r="B175" s="1" t="s">
        <v>11</v>
      </c>
      <c r="C175" s="1" t="s">
        <v>15</v>
      </c>
      <c r="D175" s="5" t="s">
        <v>26</v>
      </c>
      <c r="E175" s="6">
        <v>78</v>
      </c>
      <c r="F175" s="6">
        <v>4577.2</v>
      </c>
      <c r="G175" s="6">
        <v>5126.4639999999999</v>
      </c>
      <c r="H175" s="3">
        <v>915.44</v>
      </c>
      <c r="I175" s="4" t="s">
        <v>42</v>
      </c>
      <c r="R175" s="101" t="s">
        <v>95</v>
      </c>
      <c r="S175" s="101">
        <v>2020</v>
      </c>
      <c r="T175" s="101" t="s">
        <v>2</v>
      </c>
      <c r="U175" s="101" t="s">
        <v>85</v>
      </c>
      <c r="V175" s="101" t="s">
        <v>86</v>
      </c>
      <c r="W175" s="101" t="s">
        <v>87</v>
      </c>
      <c r="X175" s="101" t="s">
        <v>96</v>
      </c>
      <c r="Y175" s="101" t="s">
        <v>89</v>
      </c>
      <c r="Z175" s="101" t="s">
        <v>92</v>
      </c>
      <c r="AA175" s="101">
        <v>286</v>
      </c>
      <c r="AB175" s="101">
        <v>408.98</v>
      </c>
    </row>
    <row r="176" spans="1:28" ht="18" customHeight="1" x14ac:dyDescent="0.25">
      <c r="A176" s="1">
        <v>2020</v>
      </c>
      <c r="B176" s="1" t="s">
        <v>11</v>
      </c>
      <c r="C176" s="1" t="s">
        <v>15</v>
      </c>
      <c r="D176" s="5" t="s">
        <v>24</v>
      </c>
      <c r="E176" s="6">
        <v>76</v>
      </c>
      <c r="F176" s="6">
        <v>4576.8999999999996</v>
      </c>
      <c r="G176" s="6">
        <v>5126.1279999999997</v>
      </c>
      <c r="H176" s="3">
        <v>915.38</v>
      </c>
      <c r="I176" s="4" t="s">
        <v>42</v>
      </c>
      <c r="R176" s="101" t="s">
        <v>94</v>
      </c>
      <c r="S176" s="101">
        <v>2020</v>
      </c>
      <c r="T176" s="101" t="s">
        <v>2</v>
      </c>
      <c r="U176" s="101" t="s">
        <v>85</v>
      </c>
      <c r="V176" s="101" t="s">
        <v>86</v>
      </c>
      <c r="W176" s="101" t="s">
        <v>87</v>
      </c>
      <c r="X176" s="101" t="s">
        <v>96</v>
      </c>
      <c r="Y176" s="101" t="s">
        <v>89</v>
      </c>
      <c r="Z176" s="101" t="s">
        <v>92</v>
      </c>
      <c r="AA176" s="101">
        <v>214</v>
      </c>
      <c r="AB176" s="101">
        <v>306.02</v>
      </c>
    </row>
    <row r="177" spans="1:28" ht="18" customHeight="1" x14ac:dyDescent="0.25">
      <c r="A177" s="1">
        <v>2020</v>
      </c>
      <c r="B177" s="1" t="s">
        <v>11</v>
      </c>
      <c r="C177" s="1" t="s">
        <v>15</v>
      </c>
      <c r="D177" s="5" t="s">
        <v>25</v>
      </c>
      <c r="E177" s="6">
        <v>46</v>
      </c>
      <c r="F177" s="6">
        <v>200</v>
      </c>
      <c r="G177" s="6">
        <v>224</v>
      </c>
      <c r="H177" s="3">
        <v>40</v>
      </c>
      <c r="I177" s="4" t="s">
        <v>42</v>
      </c>
      <c r="R177" s="101" t="s">
        <v>91</v>
      </c>
      <c r="S177" s="101">
        <v>2020</v>
      </c>
      <c r="T177" s="101" t="s">
        <v>2</v>
      </c>
      <c r="U177" s="101" t="s">
        <v>85</v>
      </c>
      <c r="V177" s="101" t="s">
        <v>86</v>
      </c>
      <c r="W177" s="101" t="s">
        <v>87</v>
      </c>
      <c r="X177" s="101" t="s">
        <v>96</v>
      </c>
      <c r="Y177" s="101" t="s">
        <v>89</v>
      </c>
      <c r="Z177" s="101" t="s">
        <v>92</v>
      </c>
      <c r="AA177" s="101">
        <v>366</v>
      </c>
      <c r="AB177" s="101">
        <v>526.24</v>
      </c>
    </row>
    <row r="178" spans="1:28" ht="18" customHeight="1" x14ac:dyDescent="0.25">
      <c r="A178" s="1">
        <v>2020</v>
      </c>
      <c r="B178" s="1" t="s">
        <v>11</v>
      </c>
      <c r="C178" s="1" t="s">
        <v>15</v>
      </c>
      <c r="D178" s="5" t="s">
        <v>23</v>
      </c>
      <c r="E178" s="6">
        <v>34</v>
      </c>
      <c r="F178" s="6">
        <v>4576.8</v>
      </c>
      <c r="G178" s="6">
        <v>5126.0160000000005</v>
      </c>
      <c r="H178" s="3">
        <v>915.36000000000013</v>
      </c>
      <c r="I178" s="4" t="s">
        <v>42</v>
      </c>
      <c r="R178" s="101" t="s">
        <v>91</v>
      </c>
      <c r="S178" s="101">
        <v>2020</v>
      </c>
      <c r="T178" s="101" t="s">
        <v>2</v>
      </c>
      <c r="U178" s="101" t="s">
        <v>85</v>
      </c>
      <c r="V178" s="101" t="s">
        <v>86</v>
      </c>
      <c r="W178" s="101" t="s">
        <v>87</v>
      </c>
      <c r="X178" s="101" t="s">
        <v>96</v>
      </c>
      <c r="Y178" s="101" t="s">
        <v>89</v>
      </c>
      <c r="Z178" s="101" t="s">
        <v>90</v>
      </c>
      <c r="AA178" s="101">
        <v>360</v>
      </c>
      <c r="AB178" s="101">
        <v>526.24</v>
      </c>
    </row>
    <row r="179" spans="1:28" ht="18" customHeight="1" x14ac:dyDescent="0.25">
      <c r="A179" s="1">
        <v>2020</v>
      </c>
      <c r="B179" s="1" t="s">
        <v>11</v>
      </c>
      <c r="C179" s="1" t="s">
        <v>13</v>
      </c>
      <c r="D179" s="2" t="s">
        <v>34</v>
      </c>
      <c r="E179" s="3">
        <v>7</v>
      </c>
      <c r="F179" s="3">
        <v>200</v>
      </c>
      <c r="G179" s="3">
        <v>224</v>
      </c>
      <c r="H179" s="3">
        <v>40</v>
      </c>
      <c r="I179" s="4" t="s">
        <v>42</v>
      </c>
      <c r="R179" s="101" t="s">
        <v>93</v>
      </c>
      <c r="S179" s="101">
        <v>2020</v>
      </c>
      <c r="T179" s="101" t="s">
        <v>2</v>
      </c>
      <c r="U179" s="101" t="s">
        <v>85</v>
      </c>
      <c r="V179" s="101" t="s">
        <v>86</v>
      </c>
      <c r="W179" s="101" t="s">
        <v>87</v>
      </c>
      <c r="X179" s="101" t="s">
        <v>96</v>
      </c>
      <c r="Y179" s="101" t="s">
        <v>89</v>
      </c>
      <c r="Z179" s="101" t="s">
        <v>92</v>
      </c>
      <c r="AA179" s="101">
        <v>676</v>
      </c>
      <c r="AB179" s="101">
        <v>966.68000000000006</v>
      </c>
    </row>
    <row r="180" spans="1:28" ht="18" customHeight="1" x14ac:dyDescent="0.25">
      <c r="A180" s="1">
        <v>2020</v>
      </c>
      <c r="B180" s="1" t="s">
        <v>11</v>
      </c>
      <c r="C180" s="1" t="s">
        <v>15</v>
      </c>
      <c r="D180" s="5" t="s">
        <v>27</v>
      </c>
      <c r="E180" s="6">
        <v>3</v>
      </c>
      <c r="F180" s="6">
        <v>4577.3</v>
      </c>
      <c r="G180" s="6">
        <v>5126.576</v>
      </c>
      <c r="H180" s="3">
        <v>915.46</v>
      </c>
      <c r="I180" s="4" t="s">
        <v>40</v>
      </c>
      <c r="R180" s="101" t="s">
        <v>93</v>
      </c>
      <c r="S180" s="101">
        <v>2020</v>
      </c>
      <c r="T180" s="101" t="s">
        <v>2</v>
      </c>
      <c r="U180" s="101" t="s">
        <v>85</v>
      </c>
      <c r="V180" s="101" t="s">
        <v>86</v>
      </c>
      <c r="W180" s="101" t="s">
        <v>87</v>
      </c>
      <c r="X180" s="101" t="s">
        <v>96</v>
      </c>
      <c r="Y180" s="101" t="s">
        <v>89</v>
      </c>
      <c r="Z180" s="101" t="s">
        <v>92</v>
      </c>
      <c r="AA180" s="101">
        <v>709</v>
      </c>
      <c r="AB180" s="101">
        <v>1013.87</v>
      </c>
    </row>
    <row r="181" spans="1:28" ht="18" customHeight="1" x14ac:dyDescent="0.25">
      <c r="A181" s="1">
        <v>2020</v>
      </c>
      <c r="B181" s="1" t="s">
        <v>11</v>
      </c>
      <c r="C181" s="1" t="s">
        <v>32</v>
      </c>
      <c r="D181" s="5" t="s">
        <v>32</v>
      </c>
      <c r="E181" s="6">
        <v>2</v>
      </c>
      <c r="F181" s="6">
        <v>6600</v>
      </c>
      <c r="G181" s="6">
        <v>7392</v>
      </c>
      <c r="H181" s="3">
        <v>1320</v>
      </c>
      <c r="I181" s="4" t="s">
        <v>42</v>
      </c>
      <c r="R181" s="101" t="s">
        <v>84</v>
      </c>
      <c r="S181" s="101">
        <v>2020</v>
      </c>
      <c r="T181" s="101" t="s">
        <v>2</v>
      </c>
      <c r="U181" s="101" t="s">
        <v>85</v>
      </c>
      <c r="V181" s="101" t="s">
        <v>86</v>
      </c>
      <c r="W181" s="101" t="s">
        <v>87</v>
      </c>
      <c r="X181" s="101" t="s">
        <v>96</v>
      </c>
      <c r="Y181" s="101" t="s">
        <v>89</v>
      </c>
      <c r="Z181" s="101" t="s">
        <v>92</v>
      </c>
      <c r="AA181" s="101">
        <v>762</v>
      </c>
      <c r="AB181" s="101">
        <v>1089.6599999999999</v>
      </c>
    </row>
    <row r="182" spans="1:28" ht="18" customHeight="1" x14ac:dyDescent="0.25">
      <c r="A182" s="1">
        <v>2021</v>
      </c>
      <c r="B182" s="1" t="s">
        <v>0</v>
      </c>
      <c r="C182" s="1" t="s">
        <v>14</v>
      </c>
      <c r="D182" s="2" t="s">
        <v>36</v>
      </c>
      <c r="E182" s="3">
        <v>6591.1679999999997</v>
      </c>
      <c r="F182" s="3">
        <v>4577.3</v>
      </c>
      <c r="G182" s="3">
        <v>5126.576</v>
      </c>
      <c r="H182" s="3">
        <v>915.46</v>
      </c>
      <c r="I182" s="4" t="s">
        <v>40</v>
      </c>
      <c r="R182" s="101" t="s">
        <v>84</v>
      </c>
      <c r="S182" s="101">
        <v>2020</v>
      </c>
      <c r="T182" s="101" t="s">
        <v>2</v>
      </c>
      <c r="U182" s="101" t="s">
        <v>85</v>
      </c>
      <c r="V182" s="101" t="s">
        <v>86</v>
      </c>
      <c r="W182" s="101" t="s">
        <v>87</v>
      </c>
      <c r="X182" s="101" t="s">
        <v>96</v>
      </c>
      <c r="Y182" s="101" t="s">
        <v>89</v>
      </c>
      <c r="Z182" s="101" t="s">
        <v>92</v>
      </c>
      <c r="AA182" s="101">
        <v>369</v>
      </c>
      <c r="AB182" s="101">
        <v>527.66999999999996</v>
      </c>
    </row>
    <row r="183" spans="1:28" ht="18" customHeight="1" x14ac:dyDescent="0.25">
      <c r="A183" s="1">
        <v>2021</v>
      </c>
      <c r="B183" s="1" t="s">
        <v>0</v>
      </c>
      <c r="C183" s="1" t="s">
        <v>14</v>
      </c>
      <c r="D183" s="2" t="s">
        <v>37</v>
      </c>
      <c r="E183" s="3">
        <v>8270.64</v>
      </c>
      <c r="F183" s="3">
        <v>8800</v>
      </c>
      <c r="G183" s="3">
        <v>8960</v>
      </c>
      <c r="H183" s="3">
        <v>1760</v>
      </c>
      <c r="I183" s="4" t="s">
        <v>40</v>
      </c>
      <c r="R183" s="101" t="s">
        <v>93</v>
      </c>
      <c r="S183" s="101">
        <v>2020</v>
      </c>
      <c r="T183" s="101" t="s">
        <v>2</v>
      </c>
      <c r="U183" s="101" t="s">
        <v>85</v>
      </c>
      <c r="V183" s="101" t="s">
        <v>86</v>
      </c>
      <c r="W183" s="101" t="s">
        <v>87</v>
      </c>
      <c r="X183" s="101" t="s">
        <v>96</v>
      </c>
      <c r="Y183" s="101" t="s">
        <v>89</v>
      </c>
      <c r="Z183" s="101" t="s">
        <v>92</v>
      </c>
      <c r="AA183" s="101">
        <v>363</v>
      </c>
      <c r="AB183" s="101">
        <v>519.09</v>
      </c>
    </row>
    <row r="184" spans="1:28" ht="18" customHeight="1" x14ac:dyDescent="0.25">
      <c r="A184" s="1">
        <v>2021</v>
      </c>
      <c r="B184" s="1" t="s">
        <v>0</v>
      </c>
      <c r="C184" s="1" t="s">
        <v>13</v>
      </c>
      <c r="D184" s="2" t="s">
        <v>35</v>
      </c>
      <c r="E184" s="3">
        <v>8470</v>
      </c>
      <c r="F184" s="3">
        <v>5034.92</v>
      </c>
      <c r="G184" s="3">
        <v>5126.4639999999999</v>
      </c>
      <c r="H184" s="3">
        <v>1006.984</v>
      </c>
      <c r="I184" s="4" t="s">
        <v>40</v>
      </c>
      <c r="R184" s="101" t="s">
        <v>95</v>
      </c>
      <c r="S184" s="101">
        <v>2020</v>
      </c>
      <c r="T184" s="101" t="s">
        <v>2</v>
      </c>
      <c r="U184" s="101" t="s">
        <v>85</v>
      </c>
      <c r="V184" s="101" t="s">
        <v>86</v>
      </c>
      <c r="W184" s="101" t="s">
        <v>87</v>
      </c>
      <c r="X184" s="101" t="s">
        <v>96</v>
      </c>
      <c r="Y184" s="101" t="s">
        <v>89</v>
      </c>
      <c r="Z184" s="101" t="s">
        <v>90</v>
      </c>
      <c r="AA184" s="101">
        <v>357</v>
      </c>
      <c r="AB184" s="101">
        <v>510.51</v>
      </c>
    </row>
    <row r="185" spans="1:28" ht="18" customHeight="1" x14ac:dyDescent="0.25">
      <c r="A185" s="1">
        <v>2021</v>
      </c>
      <c r="B185" s="1" t="s">
        <v>0</v>
      </c>
      <c r="C185" s="1" t="s">
        <v>38</v>
      </c>
      <c r="D185" s="5" t="s">
        <v>30</v>
      </c>
      <c r="E185" s="6">
        <v>6055.1985000000004</v>
      </c>
      <c r="F185" s="6">
        <v>6317.85</v>
      </c>
      <c r="G185" s="6">
        <v>6432.72</v>
      </c>
      <c r="H185" s="3">
        <v>1263.5700000000002</v>
      </c>
      <c r="I185" s="4" t="s">
        <v>40</v>
      </c>
      <c r="R185" s="101" t="s">
        <v>84</v>
      </c>
      <c r="S185" s="101">
        <v>2020</v>
      </c>
      <c r="T185" s="101" t="s">
        <v>2</v>
      </c>
      <c r="U185" s="101" t="s">
        <v>85</v>
      </c>
      <c r="V185" s="101" t="s">
        <v>86</v>
      </c>
      <c r="W185" s="101" t="s">
        <v>87</v>
      </c>
      <c r="X185" s="101" t="s">
        <v>96</v>
      </c>
      <c r="Y185" s="101" t="s">
        <v>89</v>
      </c>
      <c r="Z185" s="101" t="s">
        <v>92</v>
      </c>
      <c r="AA185" s="101">
        <v>243</v>
      </c>
      <c r="AB185" s="101">
        <v>347.49</v>
      </c>
    </row>
    <row r="186" spans="1:28" ht="18" customHeight="1" x14ac:dyDescent="0.25">
      <c r="A186" s="1">
        <v>2021</v>
      </c>
      <c r="B186" s="1" t="s">
        <v>0</v>
      </c>
      <c r="C186" s="1" t="s">
        <v>12</v>
      </c>
      <c r="D186" s="5" t="s">
        <v>29</v>
      </c>
      <c r="E186" s="6">
        <v>10368.4</v>
      </c>
      <c r="F186" s="6">
        <v>7700</v>
      </c>
      <c r="G186" s="6">
        <v>7840</v>
      </c>
      <c r="H186" s="3">
        <v>1540</v>
      </c>
      <c r="I186" s="4" t="s">
        <v>40</v>
      </c>
      <c r="R186" s="101" t="s">
        <v>93</v>
      </c>
      <c r="S186" s="101">
        <v>2020</v>
      </c>
      <c r="T186" s="101" t="s">
        <v>2</v>
      </c>
      <c r="U186" s="101" t="s">
        <v>85</v>
      </c>
      <c r="V186" s="101" t="s">
        <v>86</v>
      </c>
      <c r="W186" s="101" t="s">
        <v>87</v>
      </c>
      <c r="X186" s="101" t="s">
        <v>96</v>
      </c>
      <c r="Y186" s="101" t="s">
        <v>89</v>
      </c>
      <c r="Z186" s="101" t="s">
        <v>92</v>
      </c>
      <c r="AA186" s="101">
        <v>802</v>
      </c>
      <c r="AB186" s="101">
        <v>526.24</v>
      </c>
    </row>
    <row r="187" spans="1:28" ht="18" customHeight="1" x14ac:dyDescent="0.25">
      <c r="A187" s="1">
        <v>2021</v>
      </c>
      <c r="B187" s="1" t="s">
        <v>0</v>
      </c>
      <c r="C187" s="1" t="s">
        <v>38</v>
      </c>
      <c r="D187" s="5" t="s">
        <v>31</v>
      </c>
      <c r="E187" s="6">
        <v>3101.2624999999998</v>
      </c>
      <c r="F187" s="6">
        <v>5036.46</v>
      </c>
      <c r="G187" s="6">
        <v>5128.0320000000002</v>
      </c>
      <c r="H187" s="3">
        <v>1007.292</v>
      </c>
      <c r="I187" s="4" t="s">
        <v>40</v>
      </c>
      <c r="R187" s="101" t="s">
        <v>94</v>
      </c>
      <c r="S187" s="101">
        <v>2020</v>
      </c>
      <c r="T187" s="101" t="s">
        <v>2</v>
      </c>
      <c r="U187" s="101" t="s">
        <v>85</v>
      </c>
      <c r="V187" s="101" t="s">
        <v>86</v>
      </c>
      <c r="W187" s="101" t="s">
        <v>87</v>
      </c>
      <c r="X187" s="101" t="s">
        <v>96</v>
      </c>
      <c r="Y187" s="101" t="s">
        <v>89</v>
      </c>
      <c r="Z187" s="101" t="s">
        <v>92</v>
      </c>
      <c r="AA187" s="101">
        <v>241</v>
      </c>
      <c r="AB187" s="101">
        <v>344.63</v>
      </c>
    </row>
    <row r="188" spans="1:28" ht="18" customHeight="1" x14ac:dyDescent="0.25">
      <c r="A188" s="1">
        <v>2021</v>
      </c>
      <c r="B188" s="1" t="s">
        <v>0</v>
      </c>
      <c r="C188" s="1" t="s">
        <v>12</v>
      </c>
      <c r="D188" s="5" t="s">
        <v>28</v>
      </c>
      <c r="E188" s="7">
        <v>6591.1679999999997</v>
      </c>
      <c r="F188" s="7">
        <v>7700</v>
      </c>
      <c r="G188" s="7">
        <v>7840</v>
      </c>
      <c r="H188" s="3">
        <v>1540</v>
      </c>
      <c r="I188" s="4" t="s">
        <v>40</v>
      </c>
      <c r="R188" s="101" t="s">
        <v>91</v>
      </c>
      <c r="S188" s="101">
        <v>2020</v>
      </c>
      <c r="T188" s="101" t="s">
        <v>2</v>
      </c>
      <c r="U188" s="101" t="s">
        <v>85</v>
      </c>
      <c r="V188" s="101" t="s">
        <v>86</v>
      </c>
      <c r="W188" s="101" t="s">
        <v>87</v>
      </c>
      <c r="X188" s="101" t="s">
        <v>96</v>
      </c>
      <c r="Y188" s="101" t="s">
        <v>89</v>
      </c>
      <c r="Z188" s="101" t="s">
        <v>92</v>
      </c>
      <c r="AA188" s="101">
        <v>289</v>
      </c>
      <c r="AB188" s="101">
        <v>413.27</v>
      </c>
    </row>
    <row r="189" spans="1:28" ht="18" customHeight="1" x14ac:dyDescent="0.25">
      <c r="A189" s="1">
        <v>2021</v>
      </c>
      <c r="B189" s="1" t="s">
        <v>0</v>
      </c>
      <c r="C189" s="1" t="s">
        <v>13</v>
      </c>
      <c r="D189" s="2" t="s">
        <v>33</v>
      </c>
      <c r="E189" s="3">
        <v>6590.7359999999999</v>
      </c>
      <c r="F189" s="3">
        <v>110</v>
      </c>
      <c r="G189" s="3">
        <v>112</v>
      </c>
      <c r="H189" s="3">
        <v>22</v>
      </c>
      <c r="I189" s="4" t="s">
        <v>40</v>
      </c>
      <c r="R189" s="101" t="s">
        <v>93</v>
      </c>
      <c r="S189" s="101">
        <v>2020</v>
      </c>
      <c r="T189" s="101" t="s">
        <v>2</v>
      </c>
      <c r="U189" s="101" t="s">
        <v>85</v>
      </c>
      <c r="V189" s="101" t="s">
        <v>86</v>
      </c>
      <c r="W189" s="101" t="s">
        <v>87</v>
      </c>
      <c r="X189" s="101" t="s">
        <v>96</v>
      </c>
      <c r="Y189" s="101" t="s">
        <v>89</v>
      </c>
      <c r="Z189" s="101" t="s">
        <v>92</v>
      </c>
      <c r="AA189" s="101">
        <v>874</v>
      </c>
      <c r="AB189" s="101">
        <v>1249.82</v>
      </c>
    </row>
    <row r="190" spans="1:28" ht="18" customHeight="1" x14ac:dyDescent="0.25">
      <c r="A190" s="1">
        <v>2021</v>
      </c>
      <c r="B190" s="1" t="s">
        <v>0</v>
      </c>
      <c r="C190" s="1" t="s">
        <v>15</v>
      </c>
      <c r="D190" s="5" t="s">
        <v>26</v>
      </c>
      <c r="E190" s="6">
        <v>288</v>
      </c>
      <c r="F190" s="6">
        <v>5034.92</v>
      </c>
      <c r="G190" s="6">
        <v>5126.4639999999999</v>
      </c>
      <c r="H190" s="3">
        <v>1006.984</v>
      </c>
      <c r="I190" s="4" t="s">
        <v>40</v>
      </c>
      <c r="R190" s="101" t="s">
        <v>84</v>
      </c>
      <c r="S190" s="101">
        <v>2020</v>
      </c>
      <c r="T190" s="101" t="s">
        <v>2</v>
      </c>
      <c r="U190" s="101" t="s">
        <v>85</v>
      </c>
      <c r="V190" s="101" t="s">
        <v>86</v>
      </c>
      <c r="W190" s="101" t="s">
        <v>87</v>
      </c>
      <c r="X190" s="101" t="s">
        <v>96</v>
      </c>
      <c r="Y190" s="101" t="s">
        <v>89</v>
      </c>
      <c r="Z190" s="101" t="s">
        <v>90</v>
      </c>
      <c r="AA190" s="101">
        <v>875</v>
      </c>
      <c r="AB190" s="101">
        <v>1251.25</v>
      </c>
    </row>
    <row r="191" spans="1:28" ht="18" customHeight="1" x14ac:dyDescent="0.25">
      <c r="A191" s="1">
        <v>2021</v>
      </c>
      <c r="B191" s="1" t="s">
        <v>0</v>
      </c>
      <c r="C191" s="1" t="s">
        <v>15</v>
      </c>
      <c r="D191" s="5" t="s">
        <v>24</v>
      </c>
      <c r="E191" s="6">
        <v>6590.5919999999996</v>
      </c>
      <c r="F191" s="6">
        <v>4576.8999999999996</v>
      </c>
      <c r="G191" s="6">
        <v>5126.1279999999997</v>
      </c>
      <c r="H191" s="3">
        <v>915.38</v>
      </c>
      <c r="I191" s="4" t="s">
        <v>40</v>
      </c>
      <c r="R191" s="101" t="s">
        <v>91</v>
      </c>
      <c r="S191" s="101">
        <v>2020</v>
      </c>
      <c r="T191" s="101" t="s">
        <v>2</v>
      </c>
      <c r="U191" s="101" t="s">
        <v>85</v>
      </c>
      <c r="V191" s="101" t="s">
        <v>86</v>
      </c>
      <c r="W191" s="101" t="s">
        <v>87</v>
      </c>
      <c r="X191" s="101" t="s">
        <v>96</v>
      </c>
      <c r="Y191" s="101" t="s">
        <v>89</v>
      </c>
      <c r="Z191" s="101" t="s">
        <v>92</v>
      </c>
      <c r="AA191" s="101">
        <v>239</v>
      </c>
      <c r="AB191" s="101">
        <v>341.77</v>
      </c>
    </row>
    <row r="192" spans="1:28" ht="18" customHeight="1" x14ac:dyDescent="0.25">
      <c r="A192" s="1">
        <v>2021</v>
      </c>
      <c r="B192" s="1" t="s">
        <v>0</v>
      </c>
      <c r="C192" s="1" t="s">
        <v>15</v>
      </c>
      <c r="D192" s="5" t="s">
        <v>25</v>
      </c>
      <c r="E192" s="6">
        <v>4032.9300000000003</v>
      </c>
      <c r="F192" s="6">
        <v>200</v>
      </c>
      <c r="G192" s="6">
        <v>224</v>
      </c>
      <c r="H192" s="3">
        <v>40</v>
      </c>
      <c r="I192" s="4" t="s">
        <v>40</v>
      </c>
      <c r="R192" s="101" t="s">
        <v>91</v>
      </c>
      <c r="S192" s="101">
        <v>2020</v>
      </c>
      <c r="T192" s="101" t="s">
        <v>2</v>
      </c>
      <c r="U192" s="101" t="s">
        <v>85</v>
      </c>
      <c r="V192" s="101" t="s">
        <v>86</v>
      </c>
      <c r="W192" s="101" t="s">
        <v>87</v>
      </c>
      <c r="X192" s="101" t="s">
        <v>96</v>
      </c>
      <c r="Y192" s="101" t="s">
        <v>89</v>
      </c>
      <c r="Z192" s="101" t="s">
        <v>92</v>
      </c>
      <c r="AA192" s="101">
        <v>287</v>
      </c>
      <c r="AB192" s="101">
        <v>410.40999999999997</v>
      </c>
    </row>
    <row r="193" spans="1:28" ht="18" customHeight="1" x14ac:dyDescent="0.25">
      <c r="A193" s="1">
        <v>2021</v>
      </c>
      <c r="B193" s="1" t="s">
        <v>0</v>
      </c>
      <c r="C193" s="1" t="s">
        <v>15</v>
      </c>
      <c r="D193" s="5" t="s">
        <v>23</v>
      </c>
      <c r="E193" s="6">
        <v>7986</v>
      </c>
      <c r="F193" s="6">
        <v>4576.8</v>
      </c>
      <c r="G193" s="6">
        <v>5126.0160000000005</v>
      </c>
      <c r="H193" s="3">
        <v>915.36000000000013</v>
      </c>
      <c r="I193" s="4" t="s">
        <v>40</v>
      </c>
      <c r="R193" s="101" t="s">
        <v>94</v>
      </c>
      <c r="S193" s="101">
        <v>2020</v>
      </c>
      <c r="T193" s="101" t="s">
        <v>2</v>
      </c>
      <c r="U193" s="101" t="s">
        <v>85</v>
      </c>
      <c r="V193" s="101" t="s">
        <v>86</v>
      </c>
      <c r="W193" s="101" t="s">
        <v>87</v>
      </c>
      <c r="X193" s="101" t="s">
        <v>96</v>
      </c>
      <c r="Y193" s="101" t="s">
        <v>89</v>
      </c>
      <c r="Z193" s="101" t="s">
        <v>92</v>
      </c>
      <c r="AA193" s="101">
        <v>771</v>
      </c>
      <c r="AB193" s="101">
        <v>1102.53</v>
      </c>
    </row>
    <row r="194" spans="1:28" ht="18" customHeight="1" x14ac:dyDescent="0.25">
      <c r="A194" s="1">
        <v>2021</v>
      </c>
      <c r="B194" s="1" t="s">
        <v>0</v>
      </c>
      <c r="C194" s="1" t="s">
        <v>13</v>
      </c>
      <c r="D194" s="2" t="s">
        <v>34</v>
      </c>
      <c r="E194" s="3">
        <v>5538.5330000000004</v>
      </c>
      <c r="F194" s="3">
        <v>200</v>
      </c>
      <c r="G194" s="3">
        <v>224</v>
      </c>
      <c r="H194" s="3">
        <v>40</v>
      </c>
      <c r="I194" s="4" t="s">
        <v>40</v>
      </c>
      <c r="R194" s="101" t="s">
        <v>84</v>
      </c>
      <c r="S194" s="101">
        <v>2020</v>
      </c>
      <c r="T194" s="101" t="s">
        <v>4</v>
      </c>
      <c r="U194" s="101" t="s">
        <v>85</v>
      </c>
      <c r="V194" s="101" t="s">
        <v>86</v>
      </c>
      <c r="W194" s="101" t="s">
        <v>87</v>
      </c>
      <c r="X194" s="101" t="s">
        <v>96</v>
      </c>
      <c r="Y194" s="101" t="s">
        <v>89</v>
      </c>
      <c r="Z194" s="101" t="s">
        <v>90</v>
      </c>
      <c r="AA194" s="101">
        <v>338</v>
      </c>
      <c r="AB194" s="101">
        <v>483.34000000000003</v>
      </c>
    </row>
    <row r="195" spans="1:28" ht="18" customHeight="1" x14ac:dyDescent="0.25">
      <c r="A195" s="1">
        <v>2021</v>
      </c>
      <c r="B195" s="1" t="s">
        <v>0</v>
      </c>
      <c r="C195" s="1" t="s">
        <v>32</v>
      </c>
      <c r="D195" s="5" t="s">
        <v>32</v>
      </c>
      <c r="E195" s="6">
        <v>3</v>
      </c>
      <c r="F195" s="6">
        <v>6600</v>
      </c>
      <c r="G195" s="6">
        <v>7392</v>
      </c>
      <c r="H195" s="3">
        <v>1320</v>
      </c>
      <c r="I195" s="4" t="s">
        <v>40</v>
      </c>
      <c r="R195" s="101" t="s">
        <v>84</v>
      </c>
      <c r="S195" s="101">
        <v>2020</v>
      </c>
      <c r="T195" s="101" t="s">
        <v>4</v>
      </c>
      <c r="U195" s="101" t="s">
        <v>85</v>
      </c>
      <c r="V195" s="101" t="s">
        <v>86</v>
      </c>
      <c r="W195" s="101" t="s">
        <v>87</v>
      </c>
      <c r="X195" s="101" t="s">
        <v>96</v>
      </c>
      <c r="Y195" s="101" t="s">
        <v>89</v>
      </c>
      <c r="Z195" s="101" t="s">
        <v>90</v>
      </c>
      <c r="AA195" s="101">
        <v>332</v>
      </c>
      <c r="AB195" s="101">
        <v>474.76</v>
      </c>
    </row>
    <row r="196" spans="1:28" ht="18" customHeight="1" x14ac:dyDescent="0.25">
      <c r="A196" s="1">
        <v>2021</v>
      </c>
      <c r="B196" s="1" t="s">
        <v>0</v>
      </c>
      <c r="C196" s="1" t="s">
        <v>15</v>
      </c>
      <c r="D196" s="5" t="s">
        <v>27</v>
      </c>
      <c r="E196" s="6">
        <v>3</v>
      </c>
      <c r="F196" s="6">
        <v>4577.3</v>
      </c>
      <c r="G196" s="6">
        <v>5126.576</v>
      </c>
      <c r="H196" s="3">
        <v>915.46</v>
      </c>
      <c r="I196" s="4" t="s">
        <v>40</v>
      </c>
      <c r="R196" s="101" t="s">
        <v>91</v>
      </c>
      <c r="S196" s="101">
        <v>2020</v>
      </c>
      <c r="T196" s="101" t="s">
        <v>4</v>
      </c>
      <c r="U196" s="101" t="s">
        <v>85</v>
      </c>
      <c r="V196" s="101" t="s">
        <v>86</v>
      </c>
      <c r="W196" s="101" t="s">
        <v>87</v>
      </c>
      <c r="X196" s="101" t="s">
        <v>96</v>
      </c>
      <c r="Y196" s="101" t="s">
        <v>89</v>
      </c>
      <c r="Z196" s="101" t="s">
        <v>90</v>
      </c>
      <c r="AA196" s="101">
        <v>326</v>
      </c>
      <c r="AB196" s="101">
        <v>466.18</v>
      </c>
    </row>
    <row r="197" spans="1:28" ht="18" customHeight="1" x14ac:dyDescent="0.25">
      <c r="A197" s="1">
        <v>2021</v>
      </c>
      <c r="B197" s="1" t="s">
        <v>1</v>
      </c>
      <c r="C197" s="1" t="s">
        <v>14</v>
      </c>
      <c r="D197" s="2" t="s">
        <v>36</v>
      </c>
      <c r="E197" s="3">
        <v>3566</v>
      </c>
      <c r="F197" s="3">
        <v>4577.3</v>
      </c>
      <c r="G197" s="3">
        <v>5126.576</v>
      </c>
      <c r="H197" s="3">
        <v>915.46</v>
      </c>
      <c r="I197" s="4" t="s">
        <v>40</v>
      </c>
      <c r="R197" s="101" t="s">
        <v>91</v>
      </c>
      <c r="S197" s="101">
        <v>2020</v>
      </c>
      <c r="T197" s="101" t="s">
        <v>4</v>
      </c>
      <c r="U197" s="101" t="s">
        <v>85</v>
      </c>
      <c r="V197" s="101" t="s">
        <v>86</v>
      </c>
      <c r="W197" s="101" t="s">
        <v>87</v>
      </c>
      <c r="X197" s="101" t="s">
        <v>96</v>
      </c>
      <c r="Y197" s="101" t="s">
        <v>89</v>
      </c>
      <c r="Z197" s="101" t="s">
        <v>92</v>
      </c>
      <c r="AA197" s="101">
        <v>230</v>
      </c>
      <c r="AB197" s="101">
        <v>328.9</v>
      </c>
    </row>
    <row r="198" spans="1:28" ht="18" customHeight="1" x14ac:dyDescent="0.25">
      <c r="A198" s="1">
        <v>2021</v>
      </c>
      <c r="B198" s="1" t="s">
        <v>1</v>
      </c>
      <c r="C198" s="1" t="s">
        <v>14</v>
      </c>
      <c r="D198" s="2" t="s">
        <v>37</v>
      </c>
      <c r="E198" s="3">
        <v>2498</v>
      </c>
      <c r="F198" s="3">
        <v>8000</v>
      </c>
      <c r="G198" s="3">
        <v>8960</v>
      </c>
      <c r="H198" s="3">
        <v>1600</v>
      </c>
      <c r="I198" s="4" t="s">
        <v>40</v>
      </c>
      <c r="R198" s="101" t="s">
        <v>93</v>
      </c>
      <c r="S198" s="101">
        <v>2020</v>
      </c>
      <c r="T198" s="101" t="s">
        <v>4</v>
      </c>
      <c r="U198" s="101" t="s">
        <v>85</v>
      </c>
      <c r="V198" s="101" t="s">
        <v>86</v>
      </c>
      <c r="W198" s="101" t="s">
        <v>87</v>
      </c>
      <c r="X198" s="101" t="s">
        <v>96</v>
      </c>
      <c r="Y198" s="101" t="s">
        <v>89</v>
      </c>
      <c r="Z198" s="101" t="s">
        <v>92</v>
      </c>
      <c r="AA198" s="101">
        <v>278</v>
      </c>
      <c r="AB198" s="101">
        <v>397.53999999999996</v>
      </c>
    </row>
    <row r="199" spans="1:28" ht="18" customHeight="1" x14ac:dyDescent="0.25">
      <c r="A199" s="1">
        <v>2021</v>
      </c>
      <c r="B199" s="1" t="s">
        <v>1</v>
      </c>
      <c r="C199" s="1" t="s">
        <v>13</v>
      </c>
      <c r="D199" s="2" t="s">
        <v>35</v>
      </c>
      <c r="E199" s="3">
        <v>1245</v>
      </c>
      <c r="F199" s="3">
        <v>4577.2</v>
      </c>
      <c r="G199" s="3">
        <v>5126.4639999999999</v>
      </c>
      <c r="H199" s="3">
        <v>915.44</v>
      </c>
      <c r="I199" s="4" t="s">
        <v>40</v>
      </c>
      <c r="R199" s="101" t="s">
        <v>91</v>
      </c>
      <c r="S199" s="101">
        <v>2020</v>
      </c>
      <c r="T199" s="101" t="s">
        <v>4</v>
      </c>
      <c r="U199" s="101" t="s">
        <v>85</v>
      </c>
      <c r="V199" s="101" t="s">
        <v>86</v>
      </c>
      <c r="W199" s="101" t="s">
        <v>87</v>
      </c>
      <c r="X199" s="101" t="s">
        <v>96</v>
      </c>
      <c r="Y199" s="101" t="s">
        <v>89</v>
      </c>
      <c r="Z199" s="101" t="s">
        <v>92</v>
      </c>
      <c r="AA199" s="101">
        <v>206</v>
      </c>
      <c r="AB199" s="101">
        <v>294.58</v>
      </c>
    </row>
    <row r="200" spans="1:28" ht="18" customHeight="1" x14ac:dyDescent="0.25">
      <c r="A200" s="1">
        <v>2021</v>
      </c>
      <c r="B200" s="1" t="s">
        <v>1</v>
      </c>
      <c r="C200" s="1" t="s">
        <v>38</v>
      </c>
      <c r="D200" s="5" t="s">
        <v>30</v>
      </c>
      <c r="E200" s="6">
        <v>644</v>
      </c>
      <c r="F200" s="6">
        <v>5743.5</v>
      </c>
      <c r="G200" s="6">
        <v>6432.72</v>
      </c>
      <c r="H200" s="3">
        <v>1148.7</v>
      </c>
      <c r="I200" s="4" t="s">
        <v>40</v>
      </c>
      <c r="R200" s="101" t="s">
        <v>84</v>
      </c>
      <c r="S200" s="101">
        <v>2020</v>
      </c>
      <c r="T200" s="101" t="s">
        <v>4</v>
      </c>
      <c r="U200" s="101" t="s">
        <v>85</v>
      </c>
      <c r="V200" s="101" t="s">
        <v>86</v>
      </c>
      <c r="W200" s="101" t="s">
        <v>87</v>
      </c>
      <c r="X200" s="101" t="s">
        <v>96</v>
      </c>
      <c r="Y200" s="101" t="s">
        <v>89</v>
      </c>
      <c r="Z200" s="101" t="s">
        <v>92</v>
      </c>
      <c r="AA200" s="101">
        <v>232</v>
      </c>
      <c r="AB200" s="101">
        <v>331.76</v>
      </c>
    </row>
    <row r="201" spans="1:28" ht="18" customHeight="1" x14ac:dyDescent="0.25">
      <c r="A201" s="1">
        <v>2021</v>
      </c>
      <c r="B201" s="1" t="s">
        <v>1</v>
      </c>
      <c r="C201" s="1" t="s">
        <v>12</v>
      </c>
      <c r="D201" s="5" t="s">
        <v>29</v>
      </c>
      <c r="E201" s="6">
        <v>643</v>
      </c>
      <c r="F201" s="6">
        <v>7000</v>
      </c>
      <c r="G201" s="6">
        <v>7840</v>
      </c>
      <c r="H201" s="3">
        <v>1400</v>
      </c>
      <c r="I201" s="4" t="s">
        <v>40</v>
      </c>
      <c r="R201" s="101" t="s">
        <v>84</v>
      </c>
      <c r="S201" s="101">
        <v>2020</v>
      </c>
      <c r="T201" s="101" t="s">
        <v>4</v>
      </c>
      <c r="U201" s="101" t="s">
        <v>85</v>
      </c>
      <c r="V201" s="101" t="s">
        <v>86</v>
      </c>
      <c r="W201" s="101" t="s">
        <v>87</v>
      </c>
      <c r="X201" s="101" t="s">
        <v>96</v>
      </c>
      <c r="Y201" s="101" t="s">
        <v>89</v>
      </c>
      <c r="Z201" s="101" t="s">
        <v>92</v>
      </c>
      <c r="AA201" s="101">
        <v>202</v>
      </c>
      <c r="AB201" s="101">
        <v>288.86</v>
      </c>
    </row>
    <row r="202" spans="1:28" ht="18" customHeight="1" x14ac:dyDescent="0.25">
      <c r="A202" s="1">
        <v>2021</v>
      </c>
      <c r="B202" s="1" t="s">
        <v>1</v>
      </c>
      <c r="C202" s="1" t="s">
        <v>38</v>
      </c>
      <c r="D202" s="5" t="s">
        <v>31</v>
      </c>
      <c r="E202" s="6">
        <v>455</v>
      </c>
      <c r="F202" s="6">
        <v>4578.6000000000004</v>
      </c>
      <c r="G202" s="6">
        <v>5128.0320000000002</v>
      </c>
      <c r="H202" s="3">
        <v>915.72000000000014</v>
      </c>
      <c r="I202" s="4" t="s">
        <v>40</v>
      </c>
      <c r="R202" s="101" t="s">
        <v>93</v>
      </c>
      <c r="S202" s="101">
        <v>2020</v>
      </c>
      <c r="T202" s="101" t="s">
        <v>4</v>
      </c>
      <c r="U202" s="101" t="s">
        <v>85</v>
      </c>
      <c r="V202" s="101" t="s">
        <v>86</v>
      </c>
      <c r="W202" s="101" t="s">
        <v>87</v>
      </c>
      <c r="X202" s="101" t="s">
        <v>96</v>
      </c>
      <c r="Y202" s="101" t="s">
        <v>89</v>
      </c>
      <c r="Z202" s="101" t="s">
        <v>90</v>
      </c>
      <c r="AA202" s="101">
        <v>336</v>
      </c>
      <c r="AB202" s="101">
        <v>526.24</v>
      </c>
    </row>
    <row r="203" spans="1:28" ht="18" customHeight="1" x14ac:dyDescent="0.25">
      <c r="A203" s="1">
        <v>2021</v>
      </c>
      <c r="B203" s="1" t="s">
        <v>1</v>
      </c>
      <c r="C203" s="1" t="s">
        <v>12</v>
      </c>
      <c r="D203" s="5" t="s">
        <v>28</v>
      </c>
      <c r="E203" s="7">
        <v>345</v>
      </c>
      <c r="F203" s="7">
        <v>7000</v>
      </c>
      <c r="G203" s="7">
        <v>7840</v>
      </c>
      <c r="H203" s="3">
        <v>1400</v>
      </c>
      <c r="I203" s="4" t="s">
        <v>40</v>
      </c>
      <c r="R203" s="101" t="s">
        <v>91</v>
      </c>
      <c r="S203" s="101">
        <v>2020</v>
      </c>
      <c r="T203" s="101" t="s">
        <v>4</v>
      </c>
      <c r="U203" s="101" t="s">
        <v>85</v>
      </c>
      <c r="V203" s="101" t="s">
        <v>86</v>
      </c>
      <c r="W203" s="101" t="s">
        <v>87</v>
      </c>
      <c r="X203" s="101" t="s">
        <v>96</v>
      </c>
      <c r="Y203" s="101" t="s">
        <v>89</v>
      </c>
      <c r="Z203" s="101" t="s">
        <v>90</v>
      </c>
      <c r="AA203" s="101">
        <v>330</v>
      </c>
      <c r="AB203" s="101">
        <v>526.24</v>
      </c>
    </row>
    <row r="204" spans="1:28" ht="18" customHeight="1" x14ac:dyDescent="0.25">
      <c r="A204" s="1">
        <v>2021</v>
      </c>
      <c r="B204" s="1" t="s">
        <v>1</v>
      </c>
      <c r="C204" s="1" t="s">
        <v>13</v>
      </c>
      <c r="D204" s="2" t="s">
        <v>33</v>
      </c>
      <c r="E204" s="3">
        <v>122</v>
      </c>
      <c r="F204" s="3">
        <v>100</v>
      </c>
      <c r="G204" s="3">
        <v>112</v>
      </c>
      <c r="H204" s="3">
        <v>20</v>
      </c>
      <c r="I204" s="4" t="s">
        <v>40</v>
      </c>
      <c r="R204" s="101" t="s">
        <v>84</v>
      </c>
      <c r="S204" s="101">
        <v>2020</v>
      </c>
      <c r="T204" s="101" t="s">
        <v>4</v>
      </c>
      <c r="U204" s="101" t="s">
        <v>85</v>
      </c>
      <c r="V204" s="101" t="s">
        <v>86</v>
      </c>
      <c r="W204" s="101" t="s">
        <v>87</v>
      </c>
      <c r="X204" s="101" t="s">
        <v>96</v>
      </c>
      <c r="Y204" s="101" t="s">
        <v>89</v>
      </c>
      <c r="Z204" s="101" t="s">
        <v>90</v>
      </c>
      <c r="AA204" s="101">
        <v>324</v>
      </c>
      <c r="AB204" s="101">
        <v>526.24</v>
      </c>
    </row>
    <row r="205" spans="1:28" ht="18" customHeight="1" x14ac:dyDescent="0.25">
      <c r="A205" s="1">
        <v>2021</v>
      </c>
      <c r="B205" s="1" t="s">
        <v>1</v>
      </c>
      <c r="C205" s="1" t="s">
        <v>15</v>
      </c>
      <c r="D205" s="5" t="s">
        <v>26</v>
      </c>
      <c r="E205" s="6">
        <v>78</v>
      </c>
      <c r="F205" s="6">
        <v>4577.2</v>
      </c>
      <c r="G205" s="6">
        <v>5126.4639999999999</v>
      </c>
      <c r="H205" s="3">
        <v>915.44</v>
      </c>
      <c r="I205" s="4" t="s">
        <v>40</v>
      </c>
      <c r="R205" s="101" t="s">
        <v>91</v>
      </c>
      <c r="S205" s="101">
        <v>2020</v>
      </c>
      <c r="T205" s="101" t="s">
        <v>4</v>
      </c>
      <c r="U205" s="101" t="s">
        <v>85</v>
      </c>
      <c r="V205" s="101" t="s">
        <v>86</v>
      </c>
      <c r="W205" s="101" t="s">
        <v>87</v>
      </c>
      <c r="X205" s="101" t="s">
        <v>96</v>
      </c>
      <c r="Y205" s="101" t="s">
        <v>89</v>
      </c>
      <c r="Z205" s="101" t="s">
        <v>92</v>
      </c>
      <c r="AA205" s="101">
        <v>678</v>
      </c>
      <c r="AB205" s="101">
        <v>969.54</v>
      </c>
    </row>
    <row r="206" spans="1:28" ht="18" customHeight="1" x14ac:dyDescent="0.25">
      <c r="A206" s="1">
        <v>2021</v>
      </c>
      <c r="B206" s="1" t="s">
        <v>1</v>
      </c>
      <c r="C206" s="1" t="s">
        <v>15</v>
      </c>
      <c r="D206" s="5" t="s">
        <v>24</v>
      </c>
      <c r="E206" s="6">
        <v>240</v>
      </c>
      <c r="F206" s="6">
        <v>4576.8999999999996</v>
      </c>
      <c r="G206" s="6">
        <v>5126.1279999999997</v>
      </c>
      <c r="H206" s="3">
        <v>915.38</v>
      </c>
      <c r="I206" s="4" t="s">
        <v>40</v>
      </c>
      <c r="R206" s="101" t="s">
        <v>93</v>
      </c>
      <c r="S206" s="101">
        <v>2020</v>
      </c>
      <c r="T206" s="101" t="s">
        <v>4</v>
      </c>
      <c r="U206" s="101" t="s">
        <v>85</v>
      </c>
      <c r="V206" s="101" t="s">
        <v>86</v>
      </c>
      <c r="W206" s="101" t="s">
        <v>87</v>
      </c>
      <c r="X206" s="101" t="s">
        <v>96</v>
      </c>
      <c r="Y206" s="101" t="s">
        <v>89</v>
      </c>
      <c r="Z206" s="101" t="s">
        <v>92</v>
      </c>
      <c r="AA206" s="101">
        <v>711</v>
      </c>
      <c r="AB206" s="101">
        <v>1016.73</v>
      </c>
    </row>
    <row r="207" spans="1:28" ht="18" customHeight="1" x14ac:dyDescent="0.25">
      <c r="A207" s="1">
        <v>2021</v>
      </c>
      <c r="B207" s="1" t="s">
        <v>1</v>
      </c>
      <c r="C207" s="1" t="s">
        <v>15</v>
      </c>
      <c r="D207" s="5" t="s">
        <v>25</v>
      </c>
      <c r="E207" s="6">
        <v>5492.16</v>
      </c>
      <c r="F207" s="6">
        <v>200</v>
      </c>
      <c r="G207" s="6">
        <v>224</v>
      </c>
      <c r="H207" s="3">
        <v>40</v>
      </c>
      <c r="I207" s="4" t="s">
        <v>40</v>
      </c>
      <c r="R207" s="101" t="s">
        <v>91</v>
      </c>
      <c r="S207" s="101">
        <v>2020</v>
      </c>
      <c r="T207" s="101" t="s">
        <v>4</v>
      </c>
      <c r="U207" s="101" t="s">
        <v>85</v>
      </c>
      <c r="V207" s="101" t="s">
        <v>86</v>
      </c>
      <c r="W207" s="101" t="s">
        <v>87</v>
      </c>
      <c r="X207" s="101" t="s">
        <v>96</v>
      </c>
      <c r="Y207" s="101" t="s">
        <v>89</v>
      </c>
      <c r="Z207" s="101" t="s">
        <v>92</v>
      </c>
      <c r="AA207" s="101">
        <v>764</v>
      </c>
      <c r="AB207" s="101">
        <v>1092.52</v>
      </c>
    </row>
    <row r="208" spans="1:28" ht="18" customHeight="1" x14ac:dyDescent="0.25">
      <c r="A208" s="1">
        <v>2021</v>
      </c>
      <c r="B208" s="1" t="s">
        <v>1</v>
      </c>
      <c r="C208" s="1" t="s">
        <v>15</v>
      </c>
      <c r="D208" s="5" t="s">
        <v>23</v>
      </c>
      <c r="E208" s="6">
        <v>240</v>
      </c>
      <c r="F208" s="6">
        <v>4576.8</v>
      </c>
      <c r="G208" s="6">
        <v>5126.0160000000005</v>
      </c>
      <c r="H208" s="3">
        <v>915.36000000000013</v>
      </c>
      <c r="I208" s="4" t="s">
        <v>40</v>
      </c>
      <c r="R208" s="101" t="s">
        <v>93</v>
      </c>
      <c r="S208" s="101">
        <v>2020</v>
      </c>
      <c r="T208" s="101" t="s">
        <v>4</v>
      </c>
      <c r="U208" s="101" t="s">
        <v>85</v>
      </c>
      <c r="V208" s="101" t="s">
        <v>86</v>
      </c>
      <c r="W208" s="101" t="s">
        <v>87</v>
      </c>
      <c r="X208" s="101" t="s">
        <v>96</v>
      </c>
      <c r="Y208" s="101" t="s">
        <v>89</v>
      </c>
      <c r="Z208" s="101" t="s">
        <v>90</v>
      </c>
      <c r="AA208" s="101">
        <v>333</v>
      </c>
      <c r="AB208" s="101">
        <v>476.19</v>
      </c>
    </row>
    <row r="209" spans="1:28" ht="18" customHeight="1" x14ac:dyDescent="0.25">
      <c r="A209" s="1">
        <v>2021</v>
      </c>
      <c r="B209" s="1" t="s">
        <v>1</v>
      </c>
      <c r="C209" s="1" t="s">
        <v>13</v>
      </c>
      <c r="D209" s="2" t="s">
        <v>34</v>
      </c>
      <c r="E209" s="3">
        <v>5492.76</v>
      </c>
      <c r="F209" s="3">
        <v>200</v>
      </c>
      <c r="G209" s="3">
        <v>224</v>
      </c>
      <c r="H209" s="3">
        <v>40</v>
      </c>
      <c r="I209" s="4" t="s">
        <v>40</v>
      </c>
      <c r="R209" s="101" t="s">
        <v>93</v>
      </c>
      <c r="S209" s="101">
        <v>2020</v>
      </c>
      <c r="T209" s="101" t="s">
        <v>4</v>
      </c>
      <c r="U209" s="101" t="s">
        <v>85</v>
      </c>
      <c r="V209" s="101" t="s">
        <v>86</v>
      </c>
      <c r="W209" s="101" t="s">
        <v>87</v>
      </c>
      <c r="X209" s="101" t="s">
        <v>96</v>
      </c>
      <c r="Y209" s="101" t="s">
        <v>89</v>
      </c>
      <c r="Z209" s="101" t="s">
        <v>90</v>
      </c>
      <c r="AA209" s="101">
        <v>327</v>
      </c>
      <c r="AB209" s="101">
        <v>467.61</v>
      </c>
    </row>
    <row r="210" spans="1:28" ht="18" customHeight="1" x14ac:dyDescent="0.25">
      <c r="A210" s="1">
        <v>2021</v>
      </c>
      <c r="B210" s="1" t="s">
        <v>1</v>
      </c>
      <c r="C210" s="1" t="s">
        <v>15</v>
      </c>
      <c r="D210" s="5" t="s">
        <v>27</v>
      </c>
      <c r="E210" s="6">
        <v>7920</v>
      </c>
      <c r="F210" s="6">
        <v>4577.3</v>
      </c>
      <c r="G210" s="6">
        <v>5126.576</v>
      </c>
      <c r="H210" s="3">
        <v>915.46</v>
      </c>
      <c r="I210" s="4" t="s">
        <v>40</v>
      </c>
      <c r="R210" s="101" t="s">
        <v>91</v>
      </c>
      <c r="S210" s="101">
        <v>2020</v>
      </c>
      <c r="T210" s="101" t="s">
        <v>4</v>
      </c>
      <c r="U210" s="101" t="s">
        <v>85</v>
      </c>
      <c r="V210" s="101" t="s">
        <v>86</v>
      </c>
      <c r="W210" s="101" t="s">
        <v>87</v>
      </c>
      <c r="X210" s="101" t="s">
        <v>96</v>
      </c>
      <c r="Y210" s="101" t="s">
        <v>89</v>
      </c>
      <c r="Z210" s="101" t="s">
        <v>92</v>
      </c>
      <c r="AA210" s="101">
        <v>231</v>
      </c>
      <c r="AB210" s="101">
        <v>330.33</v>
      </c>
    </row>
    <row r="211" spans="1:28" ht="18" customHeight="1" x14ac:dyDescent="0.25">
      <c r="A211" s="1">
        <v>2021</v>
      </c>
      <c r="B211" s="1" t="s">
        <v>1</v>
      </c>
      <c r="C211" s="1" t="s">
        <v>32</v>
      </c>
      <c r="D211" s="5" t="s">
        <v>32</v>
      </c>
      <c r="E211" s="6">
        <v>5492.76</v>
      </c>
      <c r="F211" s="6">
        <v>6600</v>
      </c>
      <c r="G211" s="6">
        <v>7392</v>
      </c>
      <c r="H211" s="3">
        <v>1320</v>
      </c>
      <c r="I211" s="4" t="s">
        <v>40</v>
      </c>
      <c r="R211" s="101" t="s">
        <v>93</v>
      </c>
      <c r="S211" s="101">
        <v>2020</v>
      </c>
      <c r="T211" s="101" t="s">
        <v>4</v>
      </c>
      <c r="U211" s="101" t="s">
        <v>85</v>
      </c>
      <c r="V211" s="101" t="s">
        <v>86</v>
      </c>
      <c r="W211" s="101" t="s">
        <v>87</v>
      </c>
      <c r="X211" s="101" t="s">
        <v>96</v>
      </c>
      <c r="Y211" s="101" t="s">
        <v>89</v>
      </c>
      <c r="Z211" s="101" t="s">
        <v>92</v>
      </c>
      <c r="AA211" s="101">
        <v>750</v>
      </c>
      <c r="AB211" s="101">
        <v>526.24</v>
      </c>
    </row>
    <row r="212" spans="1:28" ht="18" customHeight="1" x14ac:dyDescent="0.25">
      <c r="A212" s="1">
        <v>2021</v>
      </c>
      <c r="B212" s="1" t="s">
        <v>2</v>
      </c>
      <c r="C212" s="1" t="s">
        <v>14</v>
      </c>
      <c r="D212" s="2" t="s">
        <v>36</v>
      </c>
      <c r="E212" s="3">
        <v>9600</v>
      </c>
      <c r="F212" s="3">
        <v>4577.3</v>
      </c>
      <c r="G212" s="3">
        <v>5126.576</v>
      </c>
      <c r="H212" s="3">
        <v>915.46</v>
      </c>
      <c r="I212" s="4" t="s">
        <v>40</v>
      </c>
      <c r="R212" s="101" t="s">
        <v>91</v>
      </c>
      <c r="S212" s="101">
        <v>2020</v>
      </c>
      <c r="T212" s="101" t="s">
        <v>4</v>
      </c>
      <c r="U212" s="101" t="s">
        <v>85</v>
      </c>
      <c r="V212" s="101" t="s">
        <v>86</v>
      </c>
      <c r="W212" s="101" t="s">
        <v>87</v>
      </c>
      <c r="X212" s="101" t="s">
        <v>96</v>
      </c>
      <c r="Y212" s="101" t="s">
        <v>89</v>
      </c>
      <c r="Z212" s="101" t="s">
        <v>92</v>
      </c>
      <c r="AA212" s="101">
        <v>804</v>
      </c>
      <c r="AB212" s="101">
        <v>526.24</v>
      </c>
    </row>
    <row r="213" spans="1:28" ht="18" customHeight="1" x14ac:dyDescent="0.25">
      <c r="A213" s="1">
        <v>2021</v>
      </c>
      <c r="B213" s="1" t="s">
        <v>2</v>
      </c>
      <c r="C213" s="1" t="s">
        <v>14</v>
      </c>
      <c r="D213" s="2" t="s">
        <v>37</v>
      </c>
      <c r="E213" s="3">
        <v>5492.6399999999994</v>
      </c>
      <c r="F213" s="3">
        <v>8000</v>
      </c>
      <c r="G213" s="3">
        <v>8960</v>
      </c>
      <c r="H213" s="3">
        <v>1600</v>
      </c>
      <c r="I213" s="4" t="s">
        <v>40</v>
      </c>
      <c r="R213" s="101" t="s">
        <v>84</v>
      </c>
      <c r="S213" s="101">
        <v>2020</v>
      </c>
      <c r="T213" s="101" t="s">
        <v>4</v>
      </c>
      <c r="U213" s="101" t="s">
        <v>85</v>
      </c>
      <c r="V213" s="101" t="s">
        <v>86</v>
      </c>
      <c r="W213" s="101" t="s">
        <v>87</v>
      </c>
      <c r="X213" s="101" t="s">
        <v>96</v>
      </c>
      <c r="Y213" s="101" t="s">
        <v>89</v>
      </c>
      <c r="Z213" s="101" t="s">
        <v>92</v>
      </c>
      <c r="AA213" s="101">
        <v>229</v>
      </c>
      <c r="AB213" s="101">
        <v>327.47000000000003</v>
      </c>
    </row>
    <row r="214" spans="1:28" ht="18" customHeight="1" x14ac:dyDescent="0.25">
      <c r="A214" s="1">
        <v>2021</v>
      </c>
      <c r="B214" s="1" t="s">
        <v>2</v>
      </c>
      <c r="C214" s="1" t="s">
        <v>13</v>
      </c>
      <c r="D214" s="2" t="s">
        <v>35</v>
      </c>
      <c r="E214" s="3">
        <v>6892.2</v>
      </c>
      <c r="F214" s="3">
        <v>4577.2</v>
      </c>
      <c r="G214" s="3">
        <v>5126.4639999999999</v>
      </c>
      <c r="H214" s="3">
        <v>915.44</v>
      </c>
      <c r="I214" s="4" t="s">
        <v>40</v>
      </c>
      <c r="R214" s="101" t="s">
        <v>91</v>
      </c>
      <c r="S214" s="101">
        <v>2020</v>
      </c>
      <c r="T214" s="101" t="s">
        <v>4</v>
      </c>
      <c r="U214" s="101" t="s">
        <v>85</v>
      </c>
      <c r="V214" s="101" t="s">
        <v>86</v>
      </c>
      <c r="W214" s="101" t="s">
        <v>87</v>
      </c>
      <c r="X214" s="101" t="s">
        <v>96</v>
      </c>
      <c r="Y214" s="101" t="s">
        <v>89</v>
      </c>
      <c r="Z214" s="101" t="s">
        <v>92</v>
      </c>
      <c r="AA214" s="101">
        <v>277</v>
      </c>
      <c r="AB214" s="101">
        <v>396.11</v>
      </c>
    </row>
    <row r="215" spans="1:28" ht="18" customHeight="1" x14ac:dyDescent="0.25">
      <c r="A215" s="1">
        <v>2021</v>
      </c>
      <c r="B215" s="1" t="s">
        <v>2</v>
      </c>
      <c r="C215" s="1" t="s">
        <v>38</v>
      </c>
      <c r="D215" s="5" t="s">
        <v>30</v>
      </c>
      <c r="E215" s="6">
        <v>644</v>
      </c>
      <c r="F215" s="6">
        <v>5743.5</v>
      </c>
      <c r="G215" s="6">
        <v>6432.72</v>
      </c>
      <c r="H215" s="3">
        <v>1148.7</v>
      </c>
      <c r="I215" s="4" t="s">
        <v>40</v>
      </c>
      <c r="R215" s="101" t="s">
        <v>84</v>
      </c>
      <c r="S215" s="101">
        <v>2020</v>
      </c>
      <c r="T215" s="101" t="s">
        <v>4</v>
      </c>
      <c r="U215" s="101" t="s">
        <v>85</v>
      </c>
      <c r="V215" s="101" t="s">
        <v>86</v>
      </c>
      <c r="W215" s="101" t="s">
        <v>87</v>
      </c>
      <c r="X215" s="101" t="s">
        <v>88</v>
      </c>
      <c r="Y215" s="101" t="s">
        <v>89</v>
      </c>
      <c r="Z215" s="101" t="s">
        <v>92</v>
      </c>
      <c r="AA215" s="101">
        <v>205</v>
      </c>
      <c r="AB215" s="101">
        <v>293.14999999999998</v>
      </c>
    </row>
    <row r="216" spans="1:28" ht="18" customHeight="1" x14ac:dyDescent="0.25">
      <c r="A216" s="1">
        <v>2021</v>
      </c>
      <c r="B216" s="1" t="s">
        <v>2</v>
      </c>
      <c r="C216" s="1" t="s">
        <v>12</v>
      </c>
      <c r="D216" s="5" t="s">
        <v>29</v>
      </c>
      <c r="E216" s="6">
        <v>643</v>
      </c>
      <c r="F216" s="6">
        <v>7000</v>
      </c>
      <c r="G216" s="6">
        <v>7840</v>
      </c>
      <c r="H216" s="3">
        <v>1400</v>
      </c>
      <c r="I216" s="4" t="s">
        <v>40</v>
      </c>
      <c r="R216" s="101" t="s">
        <v>84</v>
      </c>
      <c r="S216" s="101">
        <v>2020</v>
      </c>
      <c r="T216" s="101" t="s">
        <v>4</v>
      </c>
      <c r="U216" s="101" t="s">
        <v>85</v>
      </c>
      <c r="V216" s="101" t="s">
        <v>86</v>
      </c>
      <c r="W216" s="101" t="s">
        <v>87</v>
      </c>
      <c r="X216" s="101" t="s">
        <v>88</v>
      </c>
      <c r="Y216" s="101" t="s">
        <v>89</v>
      </c>
      <c r="Z216" s="101" t="s">
        <v>90</v>
      </c>
      <c r="AA216" s="101">
        <v>879</v>
      </c>
      <c r="AB216" s="101">
        <v>1256.97</v>
      </c>
    </row>
    <row r="217" spans="1:28" ht="18" customHeight="1" x14ac:dyDescent="0.25">
      <c r="A217" s="1">
        <v>2021</v>
      </c>
      <c r="B217" s="1" t="s">
        <v>2</v>
      </c>
      <c r="C217" s="1" t="s">
        <v>38</v>
      </c>
      <c r="D217" s="5" t="s">
        <v>31</v>
      </c>
      <c r="E217" s="6">
        <v>455</v>
      </c>
      <c r="F217" s="6">
        <v>4578.6000000000004</v>
      </c>
      <c r="G217" s="6">
        <v>5128.0320000000002</v>
      </c>
      <c r="H217" s="3">
        <v>915.72000000000014</v>
      </c>
      <c r="I217" s="4" t="s">
        <v>40</v>
      </c>
      <c r="R217" s="101" t="s">
        <v>95</v>
      </c>
      <c r="S217" s="101">
        <v>2020</v>
      </c>
      <c r="T217" s="101" t="s">
        <v>4</v>
      </c>
      <c r="U217" s="101" t="s">
        <v>85</v>
      </c>
      <c r="V217" s="101" t="s">
        <v>86</v>
      </c>
      <c r="W217" s="101" t="s">
        <v>87</v>
      </c>
      <c r="X217" s="101" t="s">
        <v>88</v>
      </c>
      <c r="Y217" s="101" t="s">
        <v>89</v>
      </c>
      <c r="Z217" s="101" t="s">
        <v>90</v>
      </c>
      <c r="AA217" s="101">
        <v>880</v>
      </c>
      <c r="AB217" s="101">
        <v>1258.4000000000001</v>
      </c>
    </row>
    <row r="218" spans="1:28" ht="18" customHeight="1" x14ac:dyDescent="0.25">
      <c r="A218" s="1">
        <v>2021</v>
      </c>
      <c r="B218" s="1" t="s">
        <v>2</v>
      </c>
      <c r="C218" s="1" t="s">
        <v>12</v>
      </c>
      <c r="D218" s="5" t="s">
        <v>28</v>
      </c>
      <c r="E218" s="7">
        <v>345</v>
      </c>
      <c r="F218" s="7">
        <v>7000</v>
      </c>
      <c r="G218" s="7">
        <v>7840</v>
      </c>
      <c r="H218" s="3">
        <v>1400</v>
      </c>
      <c r="I218" s="4" t="s">
        <v>40</v>
      </c>
      <c r="R218" s="101" t="s">
        <v>91</v>
      </c>
      <c r="S218" s="101">
        <v>2020</v>
      </c>
      <c r="T218" s="101" t="s">
        <v>4</v>
      </c>
      <c r="U218" s="101" t="s">
        <v>85</v>
      </c>
      <c r="V218" s="101" t="s">
        <v>86</v>
      </c>
      <c r="W218" s="101" t="s">
        <v>87</v>
      </c>
      <c r="X218" s="101" t="s">
        <v>88</v>
      </c>
      <c r="Y218" s="101" t="s">
        <v>89</v>
      </c>
      <c r="Z218" s="101" t="s">
        <v>90</v>
      </c>
      <c r="AA218" s="101">
        <v>881</v>
      </c>
      <c r="AB218" s="101">
        <v>1259.83</v>
      </c>
    </row>
    <row r="219" spans="1:28" ht="18" customHeight="1" x14ac:dyDescent="0.25">
      <c r="A219" s="1">
        <v>2021</v>
      </c>
      <c r="B219" s="1" t="s">
        <v>2</v>
      </c>
      <c r="C219" s="1" t="s">
        <v>13</v>
      </c>
      <c r="D219" s="2" t="s">
        <v>33</v>
      </c>
      <c r="E219" s="3">
        <v>122</v>
      </c>
      <c r="F219" s="3">
        <v>100</v>
      </c>
      <c r="G219" s="3">
        <v>112</v>
      </c>
      <c r="H219" s="3">
        <v>20</v>
      </c>
      <c r="I219" s="4" t="s">
        <v>40</v>
      </c>
      <c r="R219" s="101" t="s">
        <v>91</v>
      </c>
      <c r="S219" s="101">
        <v>2020</v>
      </c>
      <c r="T219" s="101" t="s">
        <v>4</v>
      </c>
      <c r="U219" s="101" t="s">
        <v>85</v>
      </c>
      <c r="V219" s="101" t="s">
        <v>86</v>
      </c>
      <c r="W219" s="101" t="s">
        <v>87</v>
      </c>
      <c r="X219" s="101" t="s">
        <v>88</v>
      </c>
      <c r="Y219" s="101" t="s">
        <v>89</v>
      </c>
      <c r="Z219" s="101" t="s">
        <v>92</v>
      </c>
      <c r="AA219" s="101">
        <v>233</v>
      </c>
      <c r="AB219" s="101">
        <v>333.19</v>
      </c>
    </row>
    <row r="220" spans="1:28" ht="18" customHeight="1" x14ac:dyDescent="0.25">
      <c r="A220" s="1">
        <v>2021</v>
      </c>
      <c r="B220" s="1" t="s">
        <v>2</v>
      </c>
      <c r="C220" s="1" t="s">
        <v>15</v>
      </c>
      <c r="D220" s="5" t="s">
        <v>26</v>
      </c>
      <c r="E220" s="6">
        <v>78</v>
      </c>
      <c r="F220" s="6">
        <v>4577.2</v>
      </c>
      <c r="G220" s="6">
        <v>5126.4639999999999</v>
      </c>
      <c r="H220" s="3">
        <v>915.44</v>
      </c>
      <c r="I220" s="4" t="s">
        <v>40</v>
      </c>
      <c r="R220" s="101" t="s">
        <v>84</v>
      </c>
      <c r="S220" s="101">
        <v>2020</v>
      </c>
      <c r="T220" s="101" t="s">
        <v>4</v>
      </c>
      <c r="U220" s="101" t="s">
        <v>85</v>
      </c>
      <c r="V220" s="101" t="s">
        <v>86</v>
      </c>
      <c r="W220" s="101" t="s">
        <v>87</v>
      </c>
      <c r="X220" s="101" t="s">
        <v>88</v>
      </c>
      <c r="Y220" s="101" t="s">
        <v>89</v>
      </c>
      <c r="Z220" s="101" t="s">
        <v>92</v>
      </c>
      <c r="AA220" s="101">
        <v>275</v>
      </c>
      <c r="AB220" s="101">
        <v>393.25</v>
      </c>
    </row>
    <row r="221" spans="1:28" ht="18" customHeight="1" x14ac:dyDescent="0.25">
      <c r="A221" s="1">
        <v>2021</v>
      </c>
      <c r="B221" s="1" t="s">
        <v>2</v>
      </c>
      <c r="C221" s="1" t="s">
        <v>15</v>
      </c>
      <c r="D221" s="5" t="s">
        <v>24</v>
      </c>
      <c r="E221" s="6">
        <v>76</v>
      </c>
      <c r="F221" s="6">
        <v>4576.8999999999996</v>
      </c>
      <c r="G221" s="6">
        <v>5126.1279999999997</v>
      </c>
      <c r="H221" s="3">
        <v>915.38</v>
      </c>
      <c r="I221" s="4" t="s">
        <v>40</v>
      </c>
      <c r="R221" s="101" t="s">
        <v>91</v>
      </c>
      <c r="S221" s="101">
        <v>2020</v>
      </c>
      <c r="T221" s="101" t="s">
        <v>4</v>
      </c>
      <c r="U221" s="101" t="s">
        <v>85</v>
      </c>
      <c r="V221" s="101" t="s">
        <v>86</v>
      </c>
      <c r="W221" s="101" t="s">
        <v>87</v>
      </c>
      <c r="X221" s="101" t="s">
        <v>88</v>
      </c>
      <c r="Y221" s="101" t="s">
        <v>89</v>
      </c>
      <c r="Z221" s="101" t="s">
        <v>92</v>
      </c>
      <c r="AA221" s="101">
        <v>773</v>
      </c>
      <c r="AB221" s="101">
        <v>1105.3899999999999</v>
      </c>
    </row>
    <row r="222" spans="1:28" ht="18" customHeight="1" x14ac:dyDescent="0.25">
      <c r="A222" s="1">
        <v>2021</v>
      </c>
      <c r="B222" s="1" t="s">
        <v>2</v>
      </c>
      <c r="C222" s="1" t="s">
        <v>15</v>
      </c>
      <c r="D222" s="5" t="s">
        <v>25</v>
      </c>
      <c r="E222" s="6">
        <v>46</v>
      </c>
      <c r="F222" s="6">
        <v>200</v>
      </c>
      <c r="G222" s="6">
        <v>224</v>
      </c>
      <c r="H222" s="3">
        <v>40</v>
      </c>
      <c r="I222" s="4" t="s">
        <v>40</v>
      </c>
      <c r="R222" s="101" t="s">
        <v>94</v>
      </c>
      <c r="S222" s="101">
        <v>2020</v>
      </c>
      <c r="T222" s="101" t="s">
        <v>10</v>
      </c>
      <c r="U222" s="101" t="s">
        <v>85</v>
      </c>
      <c r="V222" s="101" t="s">
        <v>86</v>
      </c>
      <c r="W222" s="101" t="s">
        <v>87</v>
      </c>
      <c r="X222" s="101" t="s">
        <v>88</v>
      </c>
      <c r="Y222" s="101" t="s">
        <v>89</v>
      </c>
      <c r="Z222" s="101" t="s">
        <v>90</v>
      </c>
      <c r="AA222" s="101">
        <v>242</v>
      </c>
      <c r="AB222" s="101">
        <v>526.24</v>
      </c>
    </row>
    <row r="223" spans="1:28" ht="18" customHeight="1" x14ac:dyDescent="0.25">
      <c r="A223" s="1">
        <v>2021</v>
      </c>
      <c r="B223" s="1" t="s">
        <v>2</v>
      </c>
      <c r="C223" s="1" t="s">
        <v>15</v>
      </c>
      <c r="D223" s="5" t="s">
        <v>23</v>
      </c>
      <c r="E223" s="6">
        <v>34</v>
      </c>
      <c r="F223" s="6">
        <v>4576.8</v>
      </c>
      <c r="G223" s="6">
        <v>5126.0160000000005</v>
      </c>
      <c r="H223" s="3">
        <v>915.36000000000013</v>
      </c>
      <c r="I223" s="4" t="s">
        <v>40</v>
      </c>
      <c r="R223" s="101" t="s">
        <v>91</v>
      </c>
      <c r="S223" s="101">
        <v>2020</v>
      </c>
      <c r="T223" s="101" t="s">
        <v>10</v>
      </c>
      <c r="U223" s="101" t="s">
        <v>85</v>
      </c>
      <c r="V223" s="101" t="s">
        <v>86</v>
      </c>
      <c r="W223" s="101" t="s">
        <v>87</v>
      </c>
      <c r="X223" s="101" t="s">
        <v>88</v>
      </c>
      <c r="Y223" s="101" t="s">
        <v>89</v>
      </c>
      <c r="Z223" s="101" t="s">
        <v>90</v>
      </c>
      <c r="AA223" s="101">
        <v>236</v>
      </c>
      <c r="AB223" s="101">
        <v>526.24</v>
      </c>
    </row>
    <row r="224" spans="1:28" ht="18" customHeight="1" x14ac:dyDescent="0.25">
      <c r="A224" s="1">
        <v>2021</v>
      </c>
      <c r="B224" s="1" t="s">
        <v>2</v>
      </c>
      <c r="C224" s="1" t="s">
        <v>13</v>
      </c>
      <c r="D224" s="2" t="s">
        <v>34</v>
      </c>
      <c r="E224" s="3">
        <v>7</v>
      </c>
      <c r="F224" s="3">
        <v>200</v>
      </c>
      <c r="G224" s="3">
        <v>224</v>
      </c>
      <c r="H224" s="3">
        <v>40</v>
      </c>
      <c r="I224" s="4" t="s">
        <v>40</v>
      </c>
      <c r="R224" s="101" t="s">
        <v>93</v>
      </c>
      <c r="S224" s="101">
        <v>2020</v>
      </c>
      <c r="T224" s="101" t="s">
        <v>10</v>
      </c>
      <c r="U224" s="101" t="s">
        <v>85</v>
      </c>
      <c r="V224" s="101" t="s">
        <v>86</v>
      </c>
      <c r="W224" s="101" t="s">
        <v>87</v>
      </c>
      <c r="X224" s="101" t="s">
        <v>88</v>
      </c>
      <c r="Y224" s="101" t="s">
        <v>89</v>
      </c>
      <c r="Z224" s="101" t="s">
        <v>90</v>
      </c>
      <c r="AA224" s="101">
        <v>230</v>
      </c>
      <c r="AB224" s="101">
        <v>526.24</v>
      </c>
    </row>
    <row r="225" spans="1:28" ht="18" customHeight="1" x14ac:dyDescent="0.25">
      <c r="A225" s="1">
        <v>2021</v>
      </c>
      <c r="B225" s="1" t="s">
        <v>2</v>
      </c>
      <c r="C225" s="1" t="s">
        <v>15</v>
      </c>
      <c r="D225" s="5" t="s">
        <v>27</v>
      </c>
      <c r="E225" s="6">
        <v>3</v>
      </c>
      <c r="F225" s="6">
        <v>4577.3</v>
      </c>
      <c r="G225" s="6">
        <v>5126.576</v>
      </c>
      <c r="H225" s="3">
        <v>915.46</v>
      </c>
      <c r="I225" s="4" t="s">
        <v>40</v>
      </c>
      <c r="R225" s="101" t="s">
        <v>94</v>
      </c>
      <c r="S225" s="101">
        <v>2020</v>
      </c>
      <c r="T225" s="101" t="s">
        <v>10</v>
      </c>
      <c r="U225" s="101" t="s">
        <v>85</v>
      </c>
      <c r="V225" s="101" t="s">
        <v>86</v>
      </c>
      <c r="W225" s="101" t="s">
        <v>87</v>
      </c>
      <c r="X225" s="101" t="s">
        <v>88</v>
      </c>
      <c r="Y225" s="101" t="s">
        <v>89</v>
      </c>
      <c r="Z225" s="101" t="s">
        <v>92</v>
      </c>
      <c r="AA225" s="101">
        <v>200</v>
      </c>
      <c r="AB225" s="101">
        <v>286</v>
      </c>
    </row>
    <row r="226" spans="1:28" ht="18" customHeight="1" x14ac:dyDescent="0.25">
      <c r="A226" s="1">
        <v>2021</v>
      </c>
      <c r="B226" s="1" t="s">
        <v>2</v>
      </c>
      <c r="C226" s="1" t="s">
        <v>32</v>
      </c>
      <c r="D226" s="5" t="s">
        <v>32</v>
      </c>
      <c r="E226" s="6">
        <v>2</v>
      </c>
      <c r="F226" s="6">
        <v>6600</v>
      </c>
      <c r="G226" s="6">
        <v>7392</v>
      </c>
      <c r="H226" s="3">
        <v>1320</v>
      </c>
      <c r="I226" s="4" t="s">
        <v>40</v>
      </c>
      <c r="R226" s="101" t="s">
        <v>93</v>
      </c>
      <c r="S226" s="101">
        <v>2020</v>
      </c>
      <c r="T226" s="101" t="s">
        <v>10</v>
      </c>
      <c r="U226" s="101" t="s">
        <v>85</v>
      </c>
      <c r="V226" s="101" t="s">
        <v>86</v>
      </c>
      <c r="W226" s="101" t="s">
        <v>87</v>
      </c>
      <c r="X226" s="101" t="s">
        <v>88</v>
      </c>
      <c r="Y226" s="101" t="s">
        <v>89</v>
      </c>
      <c r="Z226" s="101" t="s">
        <v>92</v>
      </c>
      <c r="AA226" s="101">
        <v>170</v>
      </c>
      <c r="AB226" s="101">
        <v>243.1</v>
      </c>
    </row>
    <row r="227" spans="1:28" ht="18" customHeight="1" x14ac:dyDescent="0.25">
      <c r="A227" s="1">
        <v>2021</v>
      </c>
      <c r="B227" s="1" t="s">
        <v>3</v>
      </c>
      <c r="C227" s="1" t="s">
        <v>14</v>
      </c>
      <c r="D227" s="2" t="s">
        <v>36</v>
      </c>
      <c r="E227" s="3">
        <v>3566</v>
      </c>
      <c r="F227" s="3">
        <v>4577.3</v>
      </c>
      <c r="G227" s="3">
        <v>5126.576</v>
      </c>
      <c r="H227" s="3">
        <v>915.46</v>
      </c>
      <c r="I227" s="4" t="s">
        <v>40</v>
      </c>
      <c r="R227" s="101" t="s">
        <v>93</v>
      </c>
      <c r="S227" s="101">
        <v>2020</v>
      </c>
      <c r="T227" s="101" t="s">
        <v>10</v>
      </c>
      <c r="U227" s="101" t="s">
        <v>85</v>
      </c>
      <c r="V227" s="101" t="s">
        <v>86</v>
      </c>
      <c r="W227" s="101" t="s">
        <v>87</v>
      </c>
      <c r="X227" s="101" t="s">
        <v>88</v>
      </c>
      <c r="Y227" s="101" t="s">
        <v>89</v>
      </c>
      <c r="Z227" s="101" t="s">
        <v>92</v>
      </c>
      <c r="AA227" s="101">
        <v>196</v>
      </c>
      <c r="AB227" s="101">
        <v>280.27999999999997</v>
      </c>
    </row>
    <row r="228" spans="1:28" ht="18" customHeight="1" x14ac:dyDescent="0.25">
      <c r="A228" s="1">
        <v>2021</v>
      </c>
      <c r="B228" s="1" t="s">
        <v>3</v>
      </c>
      <c r="C228" s="1" t="s">
        <v>14</v>
      </c>
      <c r="D228" s="2" t="s">
        <v>37</v>
      </c>
      <c r="E228" s="3">
        <v>2498</v>
      </c>
      <c r="F228" s="3">
        <v>8000</v>
      </c>
      <c r="G228" s="3">
        <v>8960</v>
      </c>
      <c r="H228" s="3">
        <v>1600</v>
      </c>
      <c r="I228" s="4" t="s">
        <v>40</v>
      </c>
      <c r="R228" s="101" t="s">
        <v>91</v>
      </c>
      <c r="S228" s="101">
        <v>2020</v>
      </c>
      <c r="T228" s="101" t="s">
        <v>10</v>
      </c>
      <c r="U228" s="101" t="s">
        <v>85</v>
      </c>
      <c r="V228" s="101" t="s">
        <v>86</v>
      </c>
      <c r="W228" s="101" t="s">
        <v>87</v>
      </c>
      <c r="X228" s="101" t="s">
        <v>88</v>
      </c>
      <c r="Y228" s="101" t="s">
        <v>89</v>
      </c>
      <c r="Z228" s="101" t="s">
        <v>92</v>
      </c>
      <c r="AA228" s="101">
        <v>244</v>
      </c>
      <c r="AB228" s="101">
        <v>348.92</v>
      </c>
    </row>
    <row r="229" spans="1:28" ht="18" customHeight="1" x14ac:dyDescent="0.25">
      <c r="A229" s="1">
        <v>2021</v>
      </c>
      <c r="B229" s="1" t="s">
        <v>3</v>
      </c>
      <c r="C229" s="1" t="s">
        <v>13</v>
      </c>
      <c r="D229" s="2" t="s">
        <v>35</v>
      </c>
      <c r="E229" s="3">
        <v>1245</v>
      </c>
      <c r="F229" s="3">
        <v>4577.2</v>
      </c>
      <c r="G229" s="3">
        <v>5126.4639999999999</v>
      </c>
      <c r="H229" s="3">
        <v>915.44</v>
      </c>
      <c r="I229" s="4" t="s">
        <v>40</v>
      </c>
      <c r="R229" s="101" t="s">
        <v>84</v>
      </c>
      <c r="S229" s="101">
        <v>2020</v>
      </c>
      <c r="T229" s="101" t="s">
        <v>10</v>
      </c>
      <c r="U229" s="101" t="s">
        <v>85</v>
      </c>
      <c r="V229" s="101" t="s">
        <v>86</v>
      </c>
      <c r="W229" s="101" t="s">
        <v>87</v>
      </c>
      <c r="X229" s="101" t="s">
        <v>88</v>
      </c>
      <c r="Y229" s="101" t="s">
        <v>89</v>
      </c>
      <c r="Z229" s="101" t="s">
        <v>92</v>
      </c>
      <c r="AA229" s="101">
        <v>172</v>
      </c>
      <c r="AB229" s="101">
        <v>245.95999999999998</v>
      </c>
    </row>
    <row r="230" spans="1:28" ht="18" customHeight="1" x14ac:dyDescent="0.25">
      <c r="A230" s="1">
        <v>2021</v>
      </c>
      <c r="B230" s="1" t="s">
        <v>3</v>
      </c>
      <c r="C230" s="1" t="s">
        <v>38</v>
      </c>
      <c r="D230" s="5" t="s">
        <v>30</v>
      </c>
      <c r="E230" s="6">
        <v>644</v>
      </c>
      <c r="F230" s="6">
        <v>5743.5</v>
      </c>
      <c r="G230" s="6">
        <v>6432.72</v>
      </c>
      <c r="H230" s="3">
        <v>1148.7</v>
      </c>
      <c r="I230" s="4" t="s">
        <v>40</v>
      </c>
      <c r="R230" s="101" t="s">
        <v>84</v>
      </c>
      <c r="S230" s="101">
        <v>2020</v>
      </c>
      <c r="T230" s="101" t="s">
        <v>10</v>
      </c>
      <c r="U230" s="101" t="s">
        <v>85</v>
      </c>
      <c r="V230" s="101" t="s">
        <v>86</v>
      </c>
      <c r="W230" s="101" t="s">
        <v>87</v>
      </c>
      <c r="X230" s="101" t="s">
        <v>88</v>
      </c>
      <c r="Y230" s="101" t="s">
        <v>89</v>
      </c>
      <c r="Z230" s="101" t="s">
        <v>90</v>
      </c>
      <c r="AA230" s="101">
        <v>240</v>
      </c>
      <c r="AB230" s="101">
        <v>526.24</v>
      </c>
    </row>
    <row r="231" spans="1:28" ht="18" customHeight="1" x14ac:dyDescent="0.25">
      <c r="A231" s="1">
        <v>2021</v>
      </c>
      <c r="B231" s="1" t="s">
        <v>3</v>
      </c>
      <c r="C231" s="1" t="s">
        <v>12</v>
      </c>
      <c r="D231" s="5" t="s">
        <v>29</v>
      </c>
      <c r="E231" s="6">
        <v>643</v>
      </c>
      <c r="F231" s="6">
        <v>7000</v>
      </c>
      <c r="G231" s="6">
        <v>7840</v>
      </c>
      <c r="H231" s="3">
        <v>1400</v>
      </c>
      <c r="I231" s="4" t="s">
        <v>40</v>
      </c>
      <c r="R231" s="101" t="s">
        <v>93</v>
      </c>
      <c r="S231" s="101">
        <v>2020</v>
      </c>
      <c r="T231" s="101" t="s">
        <v>10</v>
      </c>
      <c r="U231" s="101" t="s">
        <v>85</v>
      </c>
      <c r="V231" s="101" t="s">
        <v>86</v>
      </c>
      <c r="W231" s="101" t="s">
        <v>87</v>
      </c>
      <c r="X231" s="101" t="s">
        <v>88</v>
      </c>
      <c r="Y231" s="101" t="s">
        <v>89</v>
      </c>
      <c r="Z231" s="101" t="s">
        <v>90</v>
      </c>
      <c r="AA231" s="101">
        <v>234</v>
      </c>
      <c r="AB231" s="101">
        <v>526.24</v>
      </c>
    </row>
    <row r="232" spans="1:28" ht="18" customHeight="1" x14ac:dyDescent="0.25">
      <c r="A232" s="1">
        <v>2021</v>
      </c>
      <c r="B232" s="1" t="s">
        <v>3</v>
      </c>
      <c r="C232" s="1" t="s">
        <v>38</v>
      </c>
      <c r="D232" s="5" t="s">
        <v>31</v>
      </c>
      <c r="E232" s="6">
        <v>455</v>
      </c>
      <c r="F232" s="6">
        <v>4578.6000000000004</v>
      </c>
      <c r="G232" s="6">
        <v>5128.0320000000002</v>
      </c>
      <c r="H232" s="3">
        <v>915.72000000000014</v>
      </c>
      <c r="I232" s="4" t="s">
        <v>40</v>
      </c>
      <c r="R232" s="101" t="s">
        <v>91</v>
      </c>
      <c r="S232" s="101">
        <v>2020</v>
      </c>
      <c r="T232" s="101" t="s">
        <v>10</v>
      </c>
      <c r="U232" s="101" t="s">
        <v>85</v>
      </c>
      <c r="V232" s="101" t="s">
        <v>86</v>
      </c>
      <c r="W232" s="101" t="s">
        <v>87</v>
      </c>
      <c r="X232" s="101" t="s">
        <v>88</v>
      </c>
      <c r="Y232" s="101" t="s">
        <v>89</v>
      </c>
      <c r="Z232" s="101" t="s">
        <v>90</v>
      </c>
      <c r="AA232" s="101">
        <v>228</v>
      </c>
      <c r="AB232" s="101">
        <v>526.24</v>
      </c>
    </row>
    <row r="233" spans="1:28" ht="18" customHeight="1" x14ac:dyDescent="0.25">
      <c r="A233" s="1">
        <v>2021</v>
      </c>
      <c r="B233" s="1" t="s">
        <v>3</v>
      </c>
      <c r="C233" s="1" t="s">
        <v>12</v>
      </c>
      <c r="D233" s="5" t="s">
        <v>28</v>
      </c>
      <c r="E233" s="7">
        <v>345</v>
      </c>
      <c r="F233" s="7">
        <v>7000</v>
      </c>
      <c r="G233" s="7">
        <v>7840</v>
      </c>
      <c r="H233" s="3">
        <v>1400</v>
      </c>
      <c r="I233" s="4" t="s">
        <v>40</v>
      </c>
      <c r="R233" s="101" t="s">
        <v>84</v>
      </c>
      <c r="S233" s="101">
        <v>2020</v>
      </c>
      <c r="T233" s="101" t="s">
        <v>10</v>
      </c>
      <c r="U233" s="101" t="s">
        <v>85</v>
      </c>
      <c r="V233" s="101" t="s">
        <v>86</v>
      </c>
      <c r="W233" s="101" t="s">
        <v>87</v>
      </c>
      <c r="X233" s="101" t="s">
        <v>88</v>
      </c>
      <c r="Y233" s="101" t="s">
        <v>89</v>
      </c>
      <c r="Z233" s="101" t="s">
        <v>92</v>
      </c>
      <c r="AA233" s="101">
        <v>683</v>
      </c>
      <c r="AB233" s="101">
        <v>976.69</v>
      </c>
    </row>
    <row r="234" spans="1:28" ht="18" customHeight="1" x14ac:dyDescent="0.25">
      <c r="A234" s="1">
        <v>2021</v>
      </c>
      <c r="B234" s="1" t="s">
        <v>3</v>
      </c>
      <c r="C234" s="1" t="s">
        <v>13</v>
      </c>
      <c r="D234" s="2" t="s">
        <v>33</v>
      </c>
      <c r="E234" s="3">
        <v>122</v>
      </c>
      <c r="F234" s="3">
        <v>100</v>
      </c>
      <c r="G234" s="3">
        <v>112</v>
      </c>
      <c r="H234" s="3">
        <v>20</v>
      </c>
      <c r="I234" s="4" t="s">
        <v>40</v>
      </c>
      <c r="R234" s="101" t="s">
        <v>91</v>
      </c>
      <c r="S234" s="101">
        <v>2020</v>
      </c>
      <c r="T234" s="101" t="s">
        <v>10</v>
      </c>
      <c r="U234" s="101" t="s">
        <v>85</v>
      </c>
      <c r="V234" s="101" t="s">
        <v>86</v>
      </c>
      <c r="W234" s="101" t="s">
        <v>87</v>
      </c>
      <c r="X234" s="101" t="s">
        <v>88</v>
      </c>
      <c r="Y234" s="101" t="s">
        <v>89</v>
      </c>
      <c r="Z234" s="101" t="s">
        <v>92</v>
      </c>
      <c r="AA234" s="101">
        <v>716</v>
      </c>
      <c r="AB234" s="101">
        <v>1023.88</v>
      </c>
    </row>
    <row r="235" spans="1:28" ht="18" customHeight="1" x14ac:dyDescent="0.25">
      <c r="A235" s="1">
        <v>2021</v>
      </c>
      <c r="B235" s="1" t="s">
        <v>3</v>
      </c>
      <c r="C235" s="1" t="s">
        <v>15</v>
      </c>
      <c r="D235" s="5" t="s">
        <v>26</v>
      </c>
      <c r="E235" s="6">
        <v>78</v>
      </c>
      <c r="F235" s="6">
        <v>4577.2</v>
      </c>
      <c r="G235" s="6">
        <v>5126.4639999999999</v>
      </c>
      <c r="H235" s="3">
        <v>915.44</v>
      </c>
      <c r="I235" s="4" t="s">
        <v>40</v>
      </c>
      <c r="R235" s="101" t="s">
        <v>93</v>
      </c>
      <c r="S235" s="101">
        <v>2020</v>
      </c>
      <c r="T235" s="101" t="s">
        <v>10</v>
      </c>
      <c r="U235" s="101" t="s">
        <v>85</v>
      </c>
      <c r="V235" s="101" t="s">
        <v>86</v>
      </c>
      <c r="W235" s="101" t="s">
        <v>87</v>
      </c>
      <c r="X235" s="101" t="s">
        <v>88</v>
      </c>
      <c r="Y235" s="101" t="s">
        <v>89</v>
      </c>
      <c r="Z235" s="101" t="s">
        <v>92</v>
      </c>
      <c r="AA235" s="101">
        <v>769</v>
      </c>
      <c r="AB235" s="101">
        <v>1099.67</v>
      </c>
    </row>
    <row r="236" spans="1:28" ht="18" customHeight="1" x14ac:dyDescent="0.25">
      <c r="A236" s="1">
        <v>2021</v>
      </c>
      <c r="B236" s="1" t="s">
        <v>3</v>
      </c>
      <c r="C236" s="1" t="s">
        <v>15</v>
      </c>
      <c r="D236" s="5" t="s">
        <v>24</v>
      </c>
      <c r="E236" s="6">
        <v>76</v>
      </c>
      <c r="F236" s="6">
        <v>4576.8999999999996</v>
      </c>
      <c r="G236" s="6">
        <v>5126.1279999999997</v>
      </c>
      <c r="H236" s="3">
        <v>915.38</v>
      </c>
      <c r="I236" s="4" t="s">
        <v>40</v>
      </c>
      <c r="R236" s="101" t="s">
        <v>91</v>
      </c>
      <c r="S236" s="101">
        <v>2020</v>
      </c>
      <c r="T236" s="101" t="s">
        <v>10</v>
      </c>
      <c r="U236" s="101" t="s">
        <v>85</v>
      </c>
      <c r="V236" s="101" t="s">
        <v>86</v>
      </c>
      <c r="W236" s="101" t="s">
        <v>87</v>
      </c>
      <c r="X236" s="101" t="s">
        <v>88</v>
      </c>
      <c r="Y236" s="101" t="s">
        <v>89</v>
      </c>
      <c r="Z236" s="101" t="s">
        <v>90</v>
      </c>
      <c r="AA236" s="101">
        <v>237</v>
      </c>
      <c r="AB236" s="101">
        <v>338.90999999999997</v>
      </c>
    </row>
    <row r="237" spans="1:28" ht="18" customHeight="1" x14ac:dyDescent="0.25">
      <c r="A237" s="1">
        <v>2021</v>
      </c>
      <c r="B237" s="1" t="s">
        <v>3</v>
      </c>
      <c r="C237" s="1" t="s">
        <v>15</v>
      </c>
      <c r="D237" s="5" t="s">
        <v>25</v>
      </c>
      <c r="E237" s="6">
        <v>46</v>
      </c>
      <c r="F237" s="6">
        <v>200</v>
      </c>
      <c r="G237" s="6">
        <v>224</v>
      </c>
      <c r="H237" s="3">
        <v>40</v>
      </c>
      <c r="I237" s="4" t="s">
        <v>40</v>
      </c>
      <c r="R237" s="101" t="s">
        <v>91</v>
      </c>
      <c r="S237" s="101">
        <v>2020</v>
      </c>
      <c r="T237" s="101" t="s">
        <v>10</v>
      </c>
      <c r="U237" s="101" t="s">
        <v>85</v>
      </c>
      <c r="V237" s="101" t="s">
        <v>86</v>
      </c>
      <c r="W237" s="101" t="s">
        <v>87</v>
      </c>
      <c r="X237" s="101" t="s">
        <v>88</v>
      </c>
      <c r="Y237" s="101" t="s">
        <v>89</v>
      </c>
      <c r="Z237" s="101" t="s">
        <v>90</v>
      </c>
      <c r="AA237" s="101">
        <v>231</v>
      </c>
      <c r="AB237" s="101">
        <v>330.33</v>
      </c>
    </row>
    <row r="238" spans="1:28" ht="18" customHeight="1" x14ac:dyDescent="0.25">
      <c r="A238" s="1">
        <v>2021</v>
      </c>
      <c r="B238" s="1" t="s">
        <v>3</v>
      </c>
      <c r="C238" s="1" t="s">
        <v>15</v>
      </c>
      <c r="D238" s="5" t="s">
        <v>23</v>
      </c>
      <c r="E238" s="6">
        <v>34</v>
      </c>
      <c r="F238" s="6">
        <v>4576.8</v>
      </c>
      <c r="G238" s="6">
        <v>5126.0160000000005</v>
      </c>
      <c r="H238" s="3">
        <v>915.36000000000013</v>
      </c>
      <c r="I238" s="4" t="s">
        <v>40</v>
      </c>
      <c r="R238" s="101" t="s">
        <v>93</v>
      </c>
      <c r="S238" s="101">
        <v>2020</v>
      </c>
      <c r="T238" s="101" t="s">
        <v>10</v>
      </c>
      <c r="U238" s="101" t="s">
        <v>85</v>
      </c>
      <c r="V238" s="101" t="s">
        <v>86</v>
      </c>
      <c r="W238" s="101" t="s">
        <v>87</v>
      </c>
      <c r="X238" s="101" t="s">
        <v>88</v>
      </c>
      <c r="Y238" s="101" t="s">
        <v>89</v>
      </c>
      <c r="Z238" s="101" t="s">
        <v>92</v>
      </c>
      <c r="AA238" s="101">
        <v>201</v>
      </c>
      <c r="AB238" s="101">
        <v>287.43</v>
      </c>
    </row>
    <row r="239" spans="1:28" ht="18" customHeight="1" x14ac:dyDescent="0.25">
      <c r="A239" s="1">
        <v>2021</v>
      </c>
      <c r="B239" s="1" t="s">
        <v>3</v>
      </c>
      <c r="C239" s="1" t="s">
        <v>13</v>
      </c>
      <c r="D239" s="2" t="s">
        <v>34</v>
      </c>
      <c r="E239" s="3">
        <v>7</v>
      </c>
      <c r="F239" s="3">
        <v>200</v>
      </c>
      <c r="G239" s="3">
        <v>224</v>
      </c>
      <c r="H239" s="3">
        <v>40</v>
      </c>
      <c r="I239" s="4" t="s">
        <v>40</v>
      </c>
      <c r="R239" s="101" t="s">
        <v>91</v>
      </c>
      <c r="S239" s="101">
        <v>2020</v>
      </c>
      <c r="T239" s="101" t="s">
        <v>10</v>
      </c>
      <c r="U239" s="101" t="s">
        <v>85</v>
      </c>
      <c r="V239" s="101" t="s">
        <v>86</v>
      </c>
      <c r="W239" s="101" t="s">
        <v>87</v>
      </c>
      <c r="X239" s="101" t="s">
        <v>88</v>
      </c>
      <c r="Y239" s="101" t="s">
        <v>89</v>
      </c>
      <c r="Z239" s="101" t="s">
        <v>92</v>
      </c>
      <c r="AA239" s="101">
        <v>756</v>
      </c>
      <c r="AB239" s="101">
        <v>526.24</v>
      </c>
    </row>
    <row r="240" spans="1:28" ht="18" customHeight="1" x14ac:dyDescent="0.25">
      <c r="A240" s="1">
        <v>2021</v>
      </c>
      <c r="B240" s="1" t="s">
        <v>3</v>
      </c>
      <c r="C240" s="1" t="s">
        <v>15</v>
      </c>
      <c r="D240" s="5" t="s">
        <v>27</v>
      </c>
      <c r="E240" s="6">
        <v>3</v>
      </c>
      <c r="F240" s="6">
        <v>4577.3</v>
      </c>
      <c r="G240" s="6">
        <v>5126.576</v>
      </c>
      <c r="H240" s="3">
        <v>915.46</v>
      </c>
      <c r="I240" s="4" t="s">
        <v>40</v>
      </c>
      <c r="R240" s="101" t="s">
        <v>84</v>
      </c>
      <c r="S240" s="101">
        <v>2020</v>
      </c>
      <c r="T240" s="101" t="s">
        <v>10</v>
      </c>
      <c r="U240" s="101" t="s">
        <v>85</v>
      </c>
      <c r="V240" s="101" t="s">
        <v>86</v>
      </c>
      <c r="W240" s="101" t="s">
        <v>87</v>
      </c>
      <c r="X240" s="101" t="s">
        <v>88</v>
      </c>
      <c r="Y240" s="101" t="s">
        <v>89</v>
      </c>
      <c r="Z240" s="101" t="s">
        <v>92</v>
      </c>
      <c r="AA240" s="101">
        <v>809</v>
      </c>
      <c r="AB240" s="101">
        <v>526.24</v>
      </c>
    </row>
    <row r="241" spans="1:28" ht="18" customHeight="1" x14ac:dyDescent="0.25">
      <c r="A241" s="1">
        <v>2021</v>
      </c>
      <c r="B241" s="1" t="s">
        <v>3</v>
      </c>
      <c r="C241" s="1" t="s">
        <v>32</v>
      </c>
      <c r="D241" s="5" t="s">
        <v>32</v>
      </c>
      <c r="E241" s="6">
        <v>2</v>
      </c>
      <c r="F241" s="6">
        <v>7920</v>
      </c>
      <c r="G241" s="6">
        <v>10296</v>
      </c>
      <c r="H241" s="3">
        <v>1584</v>
      </c>
      <c r="I241" s="4" t="s">
        <v>40</v>
      </c>
      <c r="R241" s="101" t="s">
        <v>84</v>
      </c>
      <c r="S241" s="101">
        <v>2020</v>
      </c>
      <c r="T241" s="101" t="s">
        <v>10</v>
      </c>
      <c r="U241" s="101" t="s">
        <v>85</v>
      </c>
      <c r="V241" s="101" t="s">
        <v>86</v>
      </c>
      <c r="W241" s="101" t="s">
        <v>87</v>
      </c>
      <c r="X241" s="101" t="s">
        <v>88</v>
      </c>
      <c r="Y241" s="101" t="s">
        <v>89</v>
      </c>
      <c r="Z241" s="101" t="s">
        <v>92</v>
      </c>
      <c r="AA241" s="101">
        <v>199</v>
      </c>
      <c r="AB241" s="101">
        <v>284.57</v>
      </c>
    </row>
    <row r="242" spans="1:28" ht="18" customHeight="1" x14ac:dyDescent="0.25">
      <c r="A242" s="1">
        <v>2021</v>
      </c>
      <c r="B242" s="1" t="s">
        <v>4</v>
      </c>
      <c r="C242" s="1" t="s">
        <v>14</v>
      </c>
      <c r="D242" s="2" t="s">
        <v>36</v>
      </c>
      <c r="E242" s="3">
        <v>3566</v>
      </c>
      <c r="F242" s="3">
        <v>5492.76</v>
      </c>
      <c r="G242" s="3">
        <v>7140.5879999999997</v>
      </c>
      <c r="H242" s="3">
        <v>1098.5520000000001</v>
      </c>
      <c r="I242" s="4" t="s">
        <v>40</v>
      </c>
      <c r="R242" s="101" t="s">
        <v>84</v>
      </c>
      <c r="S242" s="101">
        <v>2020</v>
      </c>
      <c r="T242" s="101" t="s">
        <v>10</v>
      </c>
      <c r="U242" s="101" t="s">
        <v>85</v>
      </c>
      <c r="V242" s="101" t="s">
        <v>86</v>
      </c>
      <c r="W242" s="101" t="s">
        <v>87</v>
      </c>
      <c r="X242" s="101" t="s">
        <v>88</v>
      </c>
      <c r="Y242" s="101" t="s">
        <v>89</v>
      </c>
      <c r="Z242" s="101" t="s">
        <v>92</v>
      </c>
      <c r="AA242" s="101">
        <v>247</v>
      </c>
      <c r="AB242" s="101">
        <v>353.21</v>
      </c>
    </row>
    <row r="243" spans="1:28" ht="18" customHeight="1" x14ac:dyDescent="0.25">
      <c r="A243" s="1">
        <v>2021</v>
      </c>
      <c r="B243" s="1" t="s">
        <v>4</v>
      </c>
      <c r="C243" s="1" t="s">
        <v>14</v>
      </c>
      <c r="D243" s="2" t="s">
        <v>37</v>
      </c>
      <c r="E243" s="3">
        <v>2498</v>
      </c>
      <c r="F243" s="3">
        <v>9600</v>
      </c>
      <c r="G243" s="3">
        <v>12480</v>
      </c>
      <c r="H243" s="3">
        <v>1920</v>
      </c>
      <c r="I243" s="4" t="s">
        <v>40</v>
      </c>
      <c r="R243" s="101" t="s">
        <v>93</v>
      </c>
      <c r="S243" s="101">
        <v>2020</v>
      </c>
      <c r="T243" s="101" t="s">
        <v>10</v>
      </c>
      <c r="U243" s="101" t="s">
        <v>85</v>
      </c>
      <c r="V243" s="101" t="s">
        <v>86</v>
      </c>
      <c r="W243" s="101" t="s">
        <v>87</v>
      </c>
      <c r="X243" s="101" t="s">
        <v>88</v>
      </c>
      <c r="Y243" s="101" t="s">
        <v>89</v>
      </c>
      <c r="Z243" s="101" t="s">
        <v>92</v>
      </c>
      <c r="AA243" s="101">
        <v>169</v>
      </c>
      <c r="AB243" s="101">
        <v>241.67000000000002</v>
      </c>
    </row>
    <row r="244" spans="1:28" ht="18" customHeight="1" x14ac:dyDescent="0.25">
      <c r="A244" s="1">
        <v>2021</v>
      </c>
      <c r="B244" s="1" t="s">
        <v>4</v>
      </c>
      <c r="C244" s="1" t="s">
        <v>13</v>
      </c>
      <c r="D244" s="2" t="s">
        <v>35</v>
      </c>
      <c r="E244" s="3">
        <v>1245</v>
      </c>
      <c r="F244" s="3">
        <v>5492.6399999999994</v>
      </c>
      <c r="G244" s="3">
        <v>7140.4319999999989</v>
      </c>
      <c r="H244" s="3">
        <v>1098.528</v>
      </c>
      <c r="I244" s="4" t="s">
        <v>40</v>
      </c>
      <c r="R244" s="101" t="s">
        <v>84</v>
      </c>
      <c r="S244" s="101">
        <v>2020</v>
      </c>
      <c r="T244" s="101" t="s">
        <v>10</v>
      </c>
      <c r="U244" s="101" t="s">
        <v>85</v>
      </c>
      <c r="V244" s="101" t="s">
        <v>86</v>
      </c>
      <c r="W244" s="101" t="s">
        <v>87</v>
      </c>
      <c r="X244" s="101" t="s">
        <v>88</v>
      </c>
      <c r="Y244" s="101" t="s">
        <v>89</v>
      </c>
      <c r="Z244" s="101" t="s">
        <v>90</v>
      </c>
      <c r="AA244" s="101">
        <v>239</v>
      </c>
      <c r="AB244" s="101">
        <v>341.77</v>
      </c>
    </row>
    <row r="245" spans="1:28" ht="18" customHeight="1" x14ac:dyDescent="0.25">
      <c r="A245" s="1">
        <v>2021</v>
      </c>
      <c r="B245" s="1" t="s">
        <v>4</v>
      </c>
      <c r="C245" s="1" t="s">
        <v>38</v>
      </c>
      <c r="D245" s="5" t="s">
        <v>30</v>
      </c>
      <c r="E245" s="6">
        <v>644</v>
      </c>
      <c r="F245" s="6">
        <v>6892.2</v>
      </c>
      <c r="G245" s="6">
        <v>8959.86</v>
      </c>
      <c r="H245" s="3">
        <v>1378.44</v>
      </c>
      <c r="I245" s="4" t="s">
        <v>40</v>
      </c>
      <c r="R245" s="101" t="s">
        <v>91</v>
      </c>
      <c r="S245" s="101">
        <v>2020</v>
      </c>
      <c r="T245" s="101" t="s">
        <v>10</v>
      </c>
      <c r="U245" s="101" t="s">
        <v>85</v>
      </c>
      <c r="V245" s="101" t="s">
        <v>86</v>
      </c>
      <c r="W245" s="101" t="s">
        <v>87</v>
      </c>
      <c r="X245" s="101" t="s">
        <v>88</v>
      </c>
      <c r="Y245" s="101" t="s">
        <v>89</v>
      </c>
      <c r="Z245" s="101" t="s">
        <v>90</v>
      </c>
      <c r="AA245" s="101">
        <v>233</v>
      </c>
      <c r="AB245" s="101">
        <v>333.19</v>
      </c>
    </row>
    <row r="246" spans="1:28" ht="18" customHeight="1" x14ac:dyDescent="0.25">
      <c r="A246" s="1">
        <v>2021</v>
      </c>
      <c r="B246" s="1" t="s">
        <v>4</v>
      </c>
      <c r="C246" s="1" t="s">
        <v>12</v>
      </c>
      <c r="D246" s="5" t="s">
        <v>29</v>
      </c>
      <c r="E246" s="6">
        <v>643</v>
      </c>
      <c r="F246" s="6">
        <v>8400</v>
      </c>
      <c r="G246" s="6">
        <v>10920</v>
      </c>
      <c r="H246" s="3">
        <v>1680</v>
      </c>
      <c r="I246" s="4" t="s">
        <v>40</v>
      </c>
      <c r="R246" s="101" t="s">
        <v>93</v>
      </c>
      <c r="S246" s="101">
        <v>2020</v>
      </c>
      <c r="T246" s="101" t="s">
        <v>10</v>
      </c>
      <c r="U246" s="101" t="s">
        <v>85</v>
      </c>
      <c r="V246" s="101" t="s">
        <v>86</v>
      </c>
      <c r="W246" s="101" t="s">
        <v>87</v>
      </c>
      <c r="X246" s="101" t="s">
        <v>88</v>
      </c>
      <c r="Y246" s="101" t="s">
        <v>89</v>
      </c>
      <c r="Z246" s="101" t="s">
        <v>90</v>
      </c>
      <c r="AA246" s="101">
        <v>227</v>
      </c>
      <c r="AB246" s="101">
        <v>324.61</v>
      </c>
    </row>
    <row r="247" spans="1:28" ht="18" customHeight="1" x14ac:dyDescent="0.25">
      <c r="A247" s="1">
        <v>2021</v>
      </c>
      <c r="B247" s="1" t="s">
        <v>4</v>
      </c>
      <c r="C247" s="1" t="s">
        <v>38</v>
      </c>
      <c r="D247" s="5" t="s">
        <v>31</v>
      </c>
      <c r="E247" s="6">
        <v>455</v>
      </c>
      <c r="F247" s="6">
        <v>5494.3200000000006</v>
      </c>
      <c r="G247" s="6">
        <v>7142.6160000000009</v>
      </c>
      <c r="H247" s="3">
        <v>1098.8640000000003</v>
      </c>
      <c r="I247" s="4" t="s">
        <v>40</v>
      </c>
      <c r="R247" s="101" t="s">
        <v>93</v>
      </c>
      <c r="S247" s="101">
        <v>2020</v>
      </c>
      <c r="T247" s="101" t="s">
        <v>10</v>
      </c>
      <c r="U247" s="101" t="s">
        <v>85</v>
      </c>
      <c r="V247" s="101" t="s">
        <v>86</v>
      </c>
      <c r="W247" s="101" t="s">
        <v>87</v>
      </c>
      <c r="X247" s="101" t="s">
        <v>88</v>
      </c>
      <c r="Y247" s="101" t="s">
        <v>89</v>
      </c>
      <c r="Z247" s="101" t="s">
        <v>92</v>
      </c>
      <c r="AA247" s="101">
        <v>197</v>
      </c>
      <c r="AB247" s="101">
        <v>281.70999999999998</v>
      </c>
    </row>
    <row r="248" spans="1:28" ht="18" customHeight="1" x14ac:dyDescent="0.25">
      <c r="A248" s="1">
        <v>2021</v>
      </c>
      <c r="B248" s="1" t="s">
        <v>4</v>
      </c>
      <c r="C248" s="1" t="s">
        <v>12</v>
      </c>
      <c r="D248" s="5" t="s">
        <v>28</v>
      </c>
      <c r="E248" s="7">
        <v>345</v>
      </c>
      <c r="F248" s="7">
        <v>8400</v>
      </c>
      <c r="G248" s="7">
        <v>10920</v>
      </c>
      <c r="H248" s="3">
        <v>1680</v>
      </c>
      <c r="I248" s="4" t="s">
        <v>40</v>
      </c>
      <c r="R248" s="101" t="s">
        <v>93</v>
      </c>
      <c r="S248" s="101">
        <v>2020</v>
      </c>
      <c r="T248" s="101" t="s">
        <v>10</v>
      </c>
      <c r="U248" s="101" t="s">
        <v>85</v>
      </c>
      <c r="V248" s="101" t="s">
        <v>86</v>
      </c>
      <c r="W248" s="101" t="s">
        <v>87</v>
      </c>
      <c r="X248" s="101" t="s">
        <v>88</v>
      </c>
      <c r="Y248" s="101" t="s">
        <v>89</v>
      </c>
      <c r="Z248" s="101" t="s">
        <v>92</v>
      </c>
      <c r="AA248" s="101">
        <v>245</v>
      </c>
      <c r="AB248" s="101">
        <v>350.35</v>
      </c>
    </row>
    <row r="249" spans="1:28" ht="18" customHeight="1" x14ac:dyDescent="0.25">
      <c r="A249" s="1">
        <v>2021</v>
      </c>
      <c r="B249" s="1" t="s">
        <v>4</v>
      </c>
      <c r="C249" s="1" t="s">
        <v>13</v>
      </c>
      <c r="D249" s="2" t="s">
        <v>33</v>
      </c>
      <c r="E249" s="3">
        <v>122</v>
      </c>
      <c r="F249" s="3">
        <v>120</v>
      </c>
      <c r="G249" s="3">
        <v>156</v>
      </c>
      <c r="H249" s="3">
        <v>24</v>
      </c>
      <c r="I249" s="4" t="s">
        <v>40</v>
      </c>
      <c r="R249" s="101" t="s">
        <v>94</v>
      </c>
      <c r="S249" s="101">
        <v>2020</v>
      </c>
      <c r="T249" s="101" t="s">
        <v>10</v>
      </c>
      <c r="U249" s="101" t="s">
        <v>85</v>
      </c>
      <c r="V249" s="101" t="s">
        <v>86</v>
      </c>
      <c r="W249" s="101" t="s">
        <v>87</v>
      </c>
      <c r="X249" s="101" t="s">
        <v>88</v>
      </c>
      <c r="Y249" s="101" t="s">
        <v>89</v>
      </c>
      <c r="Z249" s="101" t="s">
        <v>92</v>
      </c>
      <c r="AA249" s="101">
        <v>778</v>
      </c>
      <c r="AB249" s="101">
        <v>1112.54</v>
      </c>
    </row>
    <row r="250" spans="1:28" ht="18" customHeight="1" x14ac:dyDescent="0.25">
      <c r="A250" s="1">
        <v>2021</v>
      </c>
      <c r="B250" s="1" t="s">
        <v>4</v>
      </c>
      <c r="C250" s="1" t="s">
        <v>15</v>
      </c>
      <c r="D250" s="5" t="s">
        <v>26</v>
      </c>
      <c r="E250" s="6">
        <v>78</v>
      </c>
      <c r="F250" s="6">
        <v>4577.2</v>
      </c>
      <c r="G250" s="6">
        <v>5126.4639999999999</v>
      </c>
      <c r="H250" s="3">
        <v>915.44</v>
      </c>
      <c r="I250" s="4" t="s">
        <v>40</v>
      </c>
      <c r="R250" s="101" t="s">
        <v>91</v>
      </c>
      <c r="S250" s="101">
        <v>2020</v>
      </c>
      <c r="T250" s="101" t="s">
        <v>9</v>
      </c>
      <c r="U250" s="101" t="s">
        <v>85</v>
      </c>
      <c r="V250" s="101" t="s">
        <v>86</v>
      </c>
      <c r="W250" s="101" t="s">
        <v>87</v>
      </c>
      <c r="X250" s="101" t="s">
        <v>88</v>
      </c>
      <c r="Y250" s="101" t="s">
        <v>89</v>
      </c>
      <c r="Z250" s="101" t="s">
        <v>90</v>
      </c>
      <c r="AA250" s="101">
        <v>254</v>
      </c>
      <c r="AB250" s="101">
        <v>526.24</v>
      </c>
    </row>
    <row r="251" spans="1:28" ht="18" customHeight="1" x14ac:dyDescent="0.25">
      <c r="A251" s="1">
        <v>2021</v>
      </c>
      <c r="B251" s="1" t="s">
        <v>4</v>
      </c>
      <c r="C251" s="1" t="s">
        <v>15</v>
      </c>
      <c r="D251" s="5" t="s">
        <v>24</v>
      </c>
      <c r="E251" s="6">
        <v>76</v>
      </c>
      <c r="F251" s="6">
        <v>4576.8999999999996</v>
      </c>
      <c r="G251" s="6">
        <v>5126.1279999999997</v>
      </c>
      <c r="H251" s="3">
        <v>915.38</v>
      </c>
      <c r="I251" s="4" t="s">
        <v>40</v>
      </c>
      <c r="R251" s="101" t="s">
        <v>91</v>
      </c>
      <c r="S251" s="101">
        <v>2020</v>
      </c>
      <c r="T251" s="101" t="s">
        <v>9</v>
      </c>
      <c r="U251" s="101" t="s">
        <v>85</v>
      </c>
      <c r="V251" s="101" t="s">
        <v>86</v>
      </c>
      <c r="W251" s="101" t="s">
        <v>87</v>
      </c>
      <c r="X251" s="101" t="s">
        <v>88</v>
      </c>
      <c r="Y251" s="101" t="s">
        <v>89</v>
      </c>
      <c r="Z251" s="101" t="s">
        <v>90</v>
      </c>
      <c r="AA251" s="101">
        <v>248</v>
      </c>
      <c r="AB251" s="101">
        <v>526.24</v>
      </c>
    </row>
    <row r="252" spans="1:28" ht="18" customHeight="1" x14ac:dyDescent="0.25">
      <c r="A252" s="1">
        <v>2021</v>
      </c>
      <c r="B252" s="1" t="s">
        <v>4</v>
      </c>
      <c r="C252" s="1" t="s">
        <v>15</v>
      </c>
      <c r="D252" s="5" t="s">
        <v>25</v>
      </c>
      <c r="E252" s="6">
        <v>46</v>
      </c>
      <c r="F252" s="6">
        <v>200</v>
      </c>
      <c r="G252" s="6">
        <v>224</v>
      </c>
      <c r="H252" s="3">
        <v>40</v>
      </c>
      <c r="I252" s="4" t="s">
        <v>40</v>
      </c>
      <c r="R252" s="101" t="s">
        <v>91</v>
      </c>
      <c r="S252" s="101">
        <v>2020</v>
      </c>
      <c r="T252" s="101" t="s">
        <v>9</v>
      </c>
      <c r="U252" s="101" t="s">
        <v>85</v>
      </c>
      <c r="V252" s="101" t="s">
        <v>86</v>
      </c>
      <c r="W252" s="101" t="s">
        <v>87</v>
      </c>
      <c r="X252" s="101" t="s">
        <v>88</v>
      </c>
      <c r="Y252" s="101" t="s">
        <v>89</v>
      </c>
      <c r="Z252" s="101" t="s">
        <v>92</v>
      </c>
      <c r="AA252" s="101">
        <v>206</v>
      </c>
      <c r="AB252" s="101">
        <v>294.58</v>
      </c>
    </row>
    <row r="253" spans="1:28" ht="18" customHeight="1" x14ac:dyDescent="0.25">
      <c r="A253" s="1">
        <v>2021</v>
      </c>
      <c r="B253" s="1" t="s">
        <v>4</v>
      </c>
      <c r="C253" s="1" t="s">
        <v>15</v>
      </c>
      <c r="D253" s="5" t="s">
        <v>23</v>
      </c>
      <c r="E253" s="6">
        <v>34</v>
      </c>
      <c r="F253" s="6">
        <v>4576.8</v>
      </c>
      <c r="G253" s="6">
        <v>5126.0160000000005</v>
      </c>
      <c r="H253" s="3">
        <v>915.36000000000013</v>
      </c>
      <c r="I253" s="4" t="s">
        <v>40</v>
      </c>
      <c r="R253" s="101" t="s">
        <v>84</v>
      </c>
      <c r="S253" s="101">
        <v>2020</v>
      </c>
      <c r="T253" s="101" t="s">
        <v>9</v>
      </c>
      <c r="U253" s="101" t="s">
        <v>85</v>
      </c>
      <c r="V253" s="101" t="s">
        <v>86</v>
      </c>
      <c r="W253" s="101" t="s">
        <v>87</v>
      </c>
      <c r="X253" s="101" t="s">
        <v>88</v>
      </c>
      <c r="Y253" s="101" t="s">
        <v>89</v>
      </c>
      <c r="Z253" s="101" t="s">
        <v>92</v>
      </c>
      <c r="AA253" s="101">
        <v>248</v>
      </c>
      <c r="AB253" s="101">
        <v>354.64</v>
      </c>
    </row>
    <row r="254" spans="1:28" ht="18" customHeight="1" x14ac:dyDescent="0.25">
      <c r="A254" s="1">
        <v>2021</v>
      </c>
      <c r="B254" s="1" t="s">
        <v>4</v>
      </c>
      <c r="C254" s="1" t="s">
        <v>13</v>
      </c>
      <c r="D254" s="2" t="s">
        <v>34</v>
      </c>
      <c r="E254" s="3">
        <v>7</v>
      </c>
      <c r="F254" s="3">
        <v>200</v>
      </c>
      <c r="G254" s="3">
        <v>224</v>
      </c>
      <c r="H254" s="3">
        <v>40</v>
      </c>
      <c r="I254" s="4" t="s">
        <v>40</v>
      </c>
      <c r="R254" s="101" t="s">
        <v>93</v>
      </c>
      <c r="S254" s="101">
        <v>2020</v>
      </c>
      <c r="T254" s="101" t="s">
        <v>9</v>
      </c>
      <c r="U254" s="101" t="s">
        <v>85</v>
      </c>
      <c r="V254" s="101" t="s">
        <v>86</v>
      </c>
      <c r="W254" s="101" t="s">
        <v>87</v>
      </c>
      <c r="X254" s="101" t="s">
        <v>88</v>
      </c>
      <c r="Y254" s="101" t="s">
        <v>89</v>
      </c>
      <c r="Z254" s="101" t="s">
        <v>92</v>
      </c>
      <c r="AA254" s="101">
        <v>176</v>
      </c>
      <c r="AB254" s="101">
        <v>251.68</v>
      </c>
    </row>
    <row r="255" spans="1:28" ht="18" customHeight="1" x14ac:dyDescent="0.25">
      <c r="A255" s="1">
        <v>2021</v>
      </c>
      <c r="B255" s="1" t="s">
        <v>4</v>
      </c>
      <c r="C255" s="1" t="s">
        <v>15</v>
      </c>
      <c r="D255" s="5" t="s">
        <v>27</v>
      </c>
      <c r="E255" s="6">
        <v>3</v>
      </c>
      <c r="F255" s="6">
        <v>4577.3</v>
      </c>
      <c r="G255" s="6">
        <v>5126.576</v>
      </c>
      <c r="H255" s="3">
        <v>915.46</v>
      </c>
      <c r="I255" s="4" t="s">
        <v>40</v>
      </c>
      <c r="R255" s="101" t="s">
        <v>95</v>
      </c>
      <c r="S255" s="101">
        <v>2020</v>
      </c>
      <c r="T255" s="101" t="s">
        <v>9</v>
      </c>
      <c r="U255" s="101" t="s">
        <v>85</v>
      </c>
      <c r="V255" s="101" t="s">
        <v>86</v>
      </c>
      <c r="W255" s="101" t="s">
        <v>87</v>
      </c>
      <c r="X255" s="101" t="s">
        <v>88</v>
      </c>
      <c r="Y255" s="101" t="s">
        <v>89</v>
      </c>
      <c r="Z255" s="101" t="s">
        <v>92</v>
      </c>
      <c r="AA255" s="101">
        <v>202</v>
      </c>
      <c r="AB255" s="101">
        <v>288.86</v>
      </c>
    </row>
    <row r="256" spans="1:28" ht="18" customHeight="1" x14ac:dyDescent="0.25">
      <c r="A256" s="1">
        <v>2021</v>
      </c>
      <c r="B256" s="1" t="s">
        <v>4</v>
      </c>
      <c r="C256" s="1" t="s">
        <v>32</v>
      </c>
      <c r="D256" s="5" t="s">
        <v>32</v>
      </c>
      <c r="E256" s="6">
        <v>2</v>
      </c>
      <c r="F256" s="6">
        <v>6600</v>
      </c>
      <c r="G256" s="6">
        <v>7392</v>
      </c>
      <c r="H256" s="3">
        <v>1320</v>
      </c>
      <c r="I256" s="4" t="s">
        <v>40</v>
      </c>
      <c r="R256" s="101" t="s">
        <v>91</v>
      </c>
      <c r="S256" s="101">
        <v>2020</v>
      </c>
      <c r="T256" s="101" t="s">
        <v>9</v>
      </c>
      <c r="U256" s="101" t="s">
        <v>85</v>
      </c>
      <c r="V256" s="101" t="s">
        <v>86</v>
      </c>
      <c r="W256" s="101" t="s">
        <v>87</v>
      </c>
      <c r="X256" s="101" t="s">
        <v>88</v>
      </c>
      <c r="Y256" s="101" t="s">
        <v>89</v>
      </c>
      <c r="Z256" s="101" t="s">
        <v>92</v>
      </c>
      <c r="AA256" s="101">
        <v>250</v>
      </c>
      <c r="AB256" s="101">
        <v>357.5</v>
      </c>
    </row>
    <row r="257" spans="1:28" ht="18" customHeight="1" x14ac:dyDescent="0.25">
      <c r="A257" s="1">
        <v>2021</v>
      </c>
      <c r="B257" s="1" t="s">
        <v>5</v>
      </c>
      <c r="C257" s="1" t="s">
        <v>14</v>
      </c>
      <c r="D257" s="2" t="s">
        <v>36</v>
      </c>
      <c r="E257" s="3">
        <v>3566</v>
      </c>
      <c r="F257" s="3">
        <v>4577.3</v>
      </c>
      <c r="G257" s="3">
        <v>5126.576</v>
      </c>
      <c r="H257" s="3">
        <v>915.46</v>
      </c>
      <c r="I257" s="4" t="s">
        <v>40</v>
      </c>
      <c r="R257" s="101" t="s">
        <v>84</v>
      </c>
      <c r="S257" s="101">
        <v>2020</v>
      </c>
      <c r="T257" s="101" t="s">
        <v>9</v>
      </c>
      <c r="U257" s="101" t="s">
        <v>85</v>
      </c>
      <c r="V257" s="101" t="s">
        <v>86</v>
      </c>
      <c r="W257" s="101" t="s">
        <v>87</v>
      </c>
      <c r="X257" s="101" t="s">
        <v>88</v>
      </c>
      <c r="Y257" s="101" t="s">
        <v>89</v>
      </c>
      <c r="Z257" s="101" t="s">
        <v>92</v>
      </c>
      <c r="AA257" s="101">
        <v>178</v>
      </c>
      <c r="AB257" s="101">
        <v>254.54</v>
      </c>
    </row>
    <row r="258" spans="1:28" ht="18" customHeight="1" x14ac:dyDescent="0.25">
      <c r="A258" s="1">
        <v>2021</v>
      </c>
      <c r="B258" s="1" t="s">
        <v>5</v>
      </c>
      <c r="C258" s="1" t="s">
        <v>14</v>
      </c>
      <c r="D258" s="2" t="s">
        <v>37</v>
      </c>
      <c r="E258" s="3">
        <v>2498</v>
      </c>
      <c r="F258" s="3">
        <v>8000</v>
      </c>
      <c r="G258" s="3">
        <v>8960</v>
      </c>
      <c r="H258" s="3">
        <v>1600</v>
      </c>
      <c r="I258" s="4" t="s">
        <v>40</v>
      </c>
      <c r="R258" s="101" t="s">
        <v>84</v>
      </c>
      <c r="S258" s="101">
        <v>2020</v>
      </c>
      <c r="T258" s="101" t="s">
        <v>9</v>
      </c>
      <c r="U258" s="101" t="s">
        <v>85</v>
      </c>
      <c r="V258" s="101" t="s">
        <v>86</v>
      </c>
      <c r="W258" s="101" t="s">
        <v>87</v>
      </c>
      <c r="X258" s="101" t="s">
        <v>88</v>
      </c>
      <c r="Y258" s="101" t="s">
        <v>89</v>
      </c>
      <c r="Z258" s="101" t="s">
        <v>92</v>
      </c>
      <c r="AA258" s="101">
        <v>258</v>
      </c>
      <c r="AB258" s="101">
        <v>526.24</v>
      </c>
    </row>
    <row r="259" spans="1:28" ht="18" customHeight="1" x14ac:dyDescent="0.25">
      <c r="A259" s="1">
        <v>2021</v>
      </c>
      <c r="B259" s="1" t="s">
        <v>5</v>
      </c>
      <c r="C259" s="1" t="s">
        <v>13</v>
      </c>
      <c r="D259" s="2" t="s">
        <v>35</v>
      </c>
      <c r="E259" s="3">
        <v>1245</v>
      </c>
      <c r="F259" s="3">
        <v>4577.2</v>
      </c>
      <c r="G259" s="3">
        <v>5126.4639999999999</v>
      </c>
      <c r="H259" s="3">
        <v>915.44</v>
      </c>
      <c r="I259" s="4" t="s">
        <v>40</v>
      </c>
      <c r="R259" s="101" t="s">
        <v>84</v>
      </c>
      <c r="S259" s="101">
        <v>2020</v>
      </c>
      <c r="T259" s="101" t="s">
        <v>9</v>
      </c>
      <c r="U259" s="101" t="s">
        <v>85</v>
      </c>
      <c r="V259" s="101" t="s">
        <v>86</v>
      </c>
      <c r="W259" s="101" t="s">
        <v>87</v>
      </c>
      <c r="X259" s="101" t="s">
        <v>88</v>
      </c>
      <c r="Y259" s="101" t="s">
        <v>89</v>
      </c>
      <c r="Z259" s="101" t="s">
        <v>92</v>
      </c>
      <c r="AA259" s="101">
        <v>252</v>
      </c>
      <c r="AB259" s="101">
        <v>526.24</v>
      </c>
    </row>
    <row r="260" spans="1:28" ht="18" customHeight="1" x14ac:dyDescent="0.25">
      <c r="A260" s="1">
        <v>2021</v>
      </c>
      <c r="B260" s="1" t="s">
        <v>5</v>
      </c>
      <c r="C260" s="1" t="s">
        <v>38</v>
      </c>
      <c r="D260" s="5" t="s">
        <v>30</v>
      </c>
      <c r="E260" s="6">
        <v>644</v>
      </c>
      <c r="F260" s="6">
        <v>5743.5</v>
      </c>
      <c r="G260" s="6">
        <v>6432.72</v>
      </c>
      <c r="H260" s="3">
        <v>1148.7</v>
      </c>
      <c r="I260" s="4" t="s">
        <v>40</v>
      </c>
      <c r="R260" s="101" t="s">
        <v>84</v>
      </c>
      <c r="S260" s="101">
        <v>2020</v>
      </c>
      <c r="T260" s="101" t="s">
        <v>9</v>
      </c>
      <c r="U260" s="101" t="s">
        <v>85</v>
      </c>
      <c r="V260" s="101" t="s">
        <v>86</v>
      </c>
      <c r="W260" s="101" t="s">
        <v>87</v>
      </c>
      <c r="X260" s="101" t="s">
        <v>88</v>
      </c>
      <c r="Y260" s="101" t="s">
        <v>89</v>
      </c>
      <c r="Z260" s="101" t="s">
        <v>90</v>
      </c>
      <c r="AA260" s="101">
        <v>246</v>
      </c>
      <c r="AB260" s="101">
        <v>526.24</v>
      </c>
    </row>
    <row r="261" spans="1:28" ht="18" customHeight="1" x14ac:dyDescent="0.25">
      <c r="A261" s="1">
        <v>2021</v>
      </c>
      <c r="B261" s="1" t="s">
        <v>5</v>
      </c>
      <c r="C261" s="1" t="s">
        <v>12</v>
      </c>
      <c r="D261" s="5" t="s">
        <v>29</v>
      </c>
      <c r="E261" s="6">
        <v>643</v>
      </c>
      <c r="F261" s="6">
        <v>7000</v>
      </c>
      <c r="G261" s="6">
        <v>7840</v>
      </c>
      <c r="H261" s="3">
        <v>1400</v>
      </c>
      <c r="I261" s="4" t="s">
        <v>40</v>
      </c>
      <c r="R261" s="101" t="s">
        <v>93</v>
      </c>
      <c r="S261" s="101">
        <v>2020</v>
      </c>
      <c r="T261" s="101" t="s">
        <v>9</v>
      </c>
      <c r="U261" s="101" t="s">
        <v>85</v>
      </c>
      <c r="V261" s="101" t="s">
        <v>86</v>
      </c>
      <c r="W261" s="101" t="s">
        <v>87</v>
      </c>
      <c r="X261" s="101" t="s">
        <v>88</v>
      </c>
      <c r="Y261" s="101" t="s">
        <v>89</v>
      </c>
      <c r="Z261" s="101" t="s">
        <v>92</v>
      </c>
      <c r="AA261" s="101">
        <v>682</v>
      </c>
      <c r="AB261" s="101">
        <v>975.26</v>
      </c>
    </row>
    <row r="262" spans="1:28" ht="18" customHeight="1" x14ac:dyDescent="0.25">
      <c r="A262" s="1">
        <v>2021</v>
      </c>
      <c r="B262" s="1" t="s">
        <v>5</v>
      </c>
      <c r="C262" s="1" t="s">
        <v>38</v>
      </c>
      <c r="D262" s="5" t="s">
        <v>31</v>
      </c>
      <c r="E262" s="6">
        <v>455</v>
      </c>
      <c r="F262" s="6">
        <v>4578.6000000000004</v>
      </c>
      <c r="G262" s="6">
        <v>5128.0320000000002</v>
      </c>
      <c r="H262" s="3">
        <v>915.72000000000014</v>
      </c>
      <c r="I262" s="4" t="s">
        <v>40</v>
      </c>
      <c r="R262" s="101" t="s">
        <v>91</v>
      </c>
      <c r="S262" s="101">
        <v>2020</v>
      </c>
      <c r="T262" s="101" t="s">
        <v>9</v>
      </c>
      <c r="U262" s="101" t="s">
        <v>85</v>
      </c>
      <c r="V262" s="101" t="s">
        <v>86</v>
      </c>
      <c r="W262" s="101" t="s">
        <v>87</v>
      </c>
      <c r="X262" s="101" t="s">
        <v>88</v>
      </c>
      <c r="Y262" s="101" t="s">
        <v>89</v>
      </c>
      <c r="Z262" s="101" t="s">
        <v>92</v>
      </c>
      <c r="AA262" s="101">
        <v>715</v>
      </c>
      <c r="AB262" s="101">
        <v>1022.45</v>
      </c>
    </row>
    <row r="263" spans="1:28" ht="18" customHeight="1" x14ac:dyDescent="0.25">
      <c r="A263" s="1">
        <v>2021</v>
      </c>
      <c r="B263" s="1" t="s">
        <v>5</v>
      </c>
      <c r="C263" s="1" t="s">
        <v>12</v>
      </c>
      <c r="D263" s="5" t="s">
        <v>28</v>
      </c>
      <c r="E263" s="7">
        <v>345</v>
      </c>
      <c r="F263" s="7">
        <v>7000</v>
      </c>
      <c r="G263" s="7">
        <v>7840</v>
      </c>
      <c r="H263" s="3">
        <v>1400</v>
      </c>
      <c r="I263" s="4" t="s">
        <v>40</v>
      </c>
      <c r="R263" s="101" t="s">
        <v>91</v>
      </c>
      <c r="S263" s="101">
        <v>2020</v>
      </c>
      <c r="T263" s="101" t="s">
        <v>9</v>
      </c>
      <c r="U263" s="101" t="s">
        <v>85</v>
      </c>
      <c r="V263" s="101" t="s">
        <v>86</v>
      </c>
      <c r="W263" s="101" t="s">
        <v>87</v>
      </c>
      <c r="X263" s="101" t="s">
        <v>88</v>
      </c>
      <c r="Y263" s="101" t="s">
        <v>89</v>
      </c>
      <c r="Z263" s="101" t="s">
        <v>92</v>
      </c>
      <c r="AA263" s="101">
        <v>255</v>
      </c>
      <c r="AB263" s="101">
        <v>364.65</v>
      </c>
    </row>
    <row r="264" spans="1:28" ht="18" customHeight="1" x14ac:dyDescent="0.25">
      <c r="A264" s="1">
        <v>2021</v>
      </c>
      <c r="B264" s="1" t="s">
        <v>5</v>
      </c>
      <c r="C264" s="1" t="s">
        <v>13</v>
      </c>
      <c r="D264" s="2" t="s">
        <v>33</v>
      </c>
      <c r="E264" s="3">
        <v>122</v>
      </c>
      <c r="F264" s="3">
        <v>100</v>
      </c>
      <c r="G264" s="3">
        <v>112</v>
      </c>
      <c r="H264" s="3">
        <v>20</v>
      </c>
      <c r="I264" s="4" t="s">
        <v>40</v>
      </c>
      <c r="R264" s="101" t="s">
        <v>91</v>
      </c>
      <c r="S264" s="101">
        <v>2020</v>
      </c>
      <c r="T264" s="101" t="s">
        <v>9</v>
      </c>
      <c r="U264" s="101" t="s">
        <v>85</v>
      </c>
      <c r="V264" s="101" t="s">
        <v>86</v>
      </c>
      <c r="W264" s="101" t="s">
        <v>87</v>
      </c>
      <c r="X264" s="101" t="s">
        <v>88</v>
      </c>
      <c r="Y264" s="101" t="s">
        <v>89</v>
      </c>
      <c r="Z264" s="101" t="s">
        <v>92</v>
      </c>
      <c r="AA264" s="101">
        <v>249</v>
      </c>
      <c r="AB264" s="101">
        <v>356.07</v>
      </c>
    </row>
    <row r="265" spans="1:28" ht="18" customHeight="1" x14ac:dyDescent="0.25">
      <c r="A265" s="1">
        <v>2021</v>
      </c>
      <c r="B265" s="1" t="s">
        <v>5</v>
      </c>
      <c r="C265" s="1" t="s">
        <v>15</v>
      </c>
      <c r="D265" s="5" t="s">
        <v>26</v>
      </c>
      <c r="E265" s="6">
        <v>78</v>
      </c>
      <c r="F265" s="6">
        <v>4577.2</v>
      </c>
      <c r="G265" s="6">
        <v>5126.4639999999999</v>
      </c>
      <c r="H265" s="3">
        <v>915.44</v>
      </c>
      <c r="I265" s="4" t="s">
        <v>40</v>
      </c>
      <c r="R265" s="101" t="s">
        <v>84</v>
      </c>
      <c r="S265" s="101">
        <v>2020</v>
      </c>
      <c r="T265" s="101" t="s">
        <v>9</v>
      </c>
      <c r="U265" s="101" t="s">
        <v>85</v>
      </c>
      <c r="V265" s="101" t="s">
        <v>86</v>
      </c>
      <c r="W265" s="101" t="s">
        <v>87</v>
      </c>
      <c r="X265" s="101" t="s">
        <v>88</v>
      </c>
      <c r="Y265" s="101" t="s">
        <v>89</v>
      </c>
      <c r="Z265" s="101" t="s">
        <v>90</v>
      </c>
      <c r="AA265" s="101">
        <v>243</v>
      </c>
      <c r="AB265" s="101">
        <v>347.49</v>
      </c>
    </row>
    <row r="266" spans="1:28" ht="18" customHeight="1" x14ac:dyDescent="0.25">
      <c r="A266" s="1">
        <v>2021</v>
      </c>
      <c r="B266" s="1" t="s">
        <v>5</v>
      </c>
      <c r="C266" s="1" t="s">
        <v>15</v>
      </c>
      <c r="D266" s="5" t="s">
        <v>24</v>
      </c>
      <c r="E266" s="6">
        <v>5034.5899999999992</v>
      </c>
      <c r="F266" s="6">
        <v>4576.8999999999996</v>
      </c>
      <c r="G266" s="6">
        <v>5126.1279999999997</v>
      </c>
      <c r="H266" s="3">
        <v>915.38</v>
      </c>
      <c r="I266" s="4" t="s">
        <v>40</v>
      </c>
      <c r="R266" s="101" t="s">
        <v>84</v>
      </c>
      <c r="S266" s="101">
        <v>2020</v>
      </c>
      <c r="T266" s="101" t="s">
        <v>9</v>
      </c>
      <c r="U266" s="101" t="s">
        <v>85</v>
      </c>
      <c r="V266" s="101" t="s">
        <v>86</v>
      </c>
      <c r="W266" s="101" t="s">
        <v>87</v>
      </c>
      <c r="X266" s="101" t="s">
        <v>88</v>
      </c>
      <c r="Y266" s="101" t="s">
        <v>89</v>
      </c>
      <c r="Z266" s="101" t="s">
        <v>92</v>
      </c>
      <c r="AA266" s="101">
        <v>755</v>
      </c>
      <c r="AB266" s="101">
        <v>526.24</v>
      </c>
    </row>
    <row r="267" spans="1:28" ht="18" customHeight="1" x14ac:dyDescent="0.25">
      <c r="A267" s="1">
        <v>2021</v>
      </c>
      <c r="B267" s="1" t="s">
        <v>5</v>
      </c>
      <c r="C267" s="1" t="s">
        <v>15</v>
      </c>
      <c r="D267" s="5" t="s">
        <v>25</v>
      </c>
      <c r="E267" s="6">
        <v>220</v>
      </c>
      <c r="F267" s="6">
        <v>200</v>
      </c>
      <c r="G267" s="6">
        <v>224</v>
      </c>
      <c r="H267" s="3">
        <v>40</v>
      </c>
      <c r="I267" s="4" t="s">
        <v>40</v>
      </c>
      <c r="R267" s="101" t="s">
        <v>93</v>
      </c>
      <c r="S267" s="101">
        <v>2020</v>
      </c>
      <c r="T267" s="101" t="s">
        <v>9</v>
      </c>
      <c r="U267" s="101" t="s">
        <v>85</v>
      </c>
      <c r="V267" s="101" t="s">
        <v>86</v>
      </c>
      <c r="W267" s="101" t="s">
        <v>87</v>
      </c>
      <c r="X267" s="101" t="s">
        <v>88</v>
      </c>
      <c r="Y267" s="101" t="s">
        <v>89</v>
      </c>
      <c r="Z267" s="101" t="s">
        <v>92</v>
      </c>
      <c r="AA267" s="101">
        <v>808</v>
      </c>
      <c r="AB267" s="101">
        <v>526.24</v>
      </c>
    </row>
    <row r="268" spans="1:28" ht="18" customHeight="1" x14ac:dyDescent="0.25">
      <c r="A268" s="1">
        <v>2021</v>
      </c>
      <c r="B268" s="1" t="s">
        <v>5</v>
      </c>
      <c r="C268" s="1" t="s">
        <v>15</v>
      </c>
      <c r="D268" s="5" t="s">
        <v>23</v>
      </c>
      <c r="E268" s="6">
        <v>5034.4800000000005</v>
      </c>
      <c r="F268" s="6">
        <v>4576.8</v>
      </c>
      <c r="G268" s="6">
        <v>5126.0160000000005</v>
      </c>
      <c r="H268" s="3">
        <v>915.36000000000013</v>
      </c>
      <c r="I268" s="4" t="s">
        <v>40</v>
      </c>
      <c r="R268" s="101" t="s">
        <v>84</v>
      </c>
      <c r="S268" s="101">
        <v>2020</v>
      </c>
      <c r="T268" s="101" t="s">
        <v>9</v>
      </c>
      <c r="U268" s="101" t="s">
        <v>85</v>
      </c>
      <c r="V268" s="101" t="s">
        <v>86</v>
      </c>
      <c r="W268" s="101" t="s">
        <v>87</v>
      </c>
      <c r="X268" s="101" t="s">
        <v>88</v>
      </c>
      <c r="Y268" s="101" t="s">
        <v>89</v>
      </c>
      <c r="Z268" s="101" t="s">
        <v>92</v>
      </c>
      <c r="AA268" s="101">
        <v>205</v>
      </c>
      <c r="AB268" s="101">
        <v>293.14999999999998</v>
      </c>
    </row>
    <row r="269" spans="1:28" ht="18" customHeight="1" x14ac:dyDescent="0.25">
      <c r="A269" s="1">
        <v>2021</v>
      </c>
      <c r="B269" s="1" t="s">
        <v>5</v>
      </c>
      <c r="C269" s="1" t="s">
        <v>13</v>
      </c>
      <c r="D269" s="2" t="s">
        <v>34</v>
      </c>
      <c r="E269" s="3">
        <v>220</v>
      </c>
      <c r="F269" s="3">
        <v>200</v>
      </c>
      <c r="G269" s="3">
        <v>224</v>
      </c>
      <c r="H269" s="3">
        <v>40</v>
      </c>
      <c r="I269" s="4" t="s">
        <v>40</v>
      </c>
      <c r="R269" s="101" t="s">
        <v>84</v>
      </c>
      <c r="S269" s="101">
        <v>2020</v>
      </c>
      <c r="T269" s="101" t="s">
        <v>9</v>
      </c>
      <c r="U269" s="101" t="s">
        <v>85</v>
      </c>
      <c r="V269" s="101" t="s">
        <v>86</v>
      </c>
      <c r="W269" s="101" t="s">
        <v>87</v>
      </c>
      <c r="X269" s="101" t="s">
        <v>88</v>
      </c>
      <c r="Y269" s="101" t="s">
        <v>89</v>
      </c>
      <c r="Z269" s="101" t="s">
        <v>92</v>
      </c>
      <c r="AA269" s="101">
        <v>253</v>
      </c>
      <c r="AB269" s="101">
        <v>361.78999999999996</v>
      </c>
    </row>
    <row r="270" spans="1:28" ht="18" customHeight="1" x14ac:dyDescent="0.25">
      <c r="A270" s="1">
        <v>2021</v>
      </c>
      <c r="B270" s="1" t="s">
        <v>5</v>
      </c>
      <c r="C270" s="1" t="s">
        <v>32</v>
      </c>
      <c r="D270" s="5" t="s">
        <v>32</v>
      </c>
      <c r="E270" s="6">
        <v>7260</v>
      </c>
      <c r="F270" s="6">
        <v>6600</v>
      </c>
      <c r="G270" s="6">
        <v>7392</v>
      </c>
      <c r="H270" s="3">
        <v>1320</v>
      </c>
      <c r="I270" s="4" t="s">
        <v>40</v>
      </c>
      <c r="R270" s="101" t="s">
        <v>95</v>
      </c>
      <c r="S270" s="101">
        <v>2020</v>
      </c>
      <c r="T270" s="101" t="s">
        <v>9</v>
      </c>
      <c r="U270" s="101" t="s">
        <v>85</v>
      </c>
      <c r="V270" s="101" t="s">
        <v>86</v>
      </c>
      <c r="W270" s="101" t="s">
        <v>87</v>
      </c>
      <c r="X270" s="101" t="s">
        <v>88</v>
      </c>
      <c r="Y270" s="101" t="s">
        <v>89</v>
      </c>
      <c r="Z270" s="101" t="s">
        <v>92</v>
      </c>
      <c r="AA270" s="101">
        <v>175</v>
      </c>
      <c r="AB270" s="101">
        <v>250.25</v>
      </c>
    </row>
    <row r="271" spans="1:28" ht="18" customHeight="1" x14ac:dyDescent="0.25">
      <c r="A271" s="1">
        <v>2021</v>
      </c>
      <c r="B271" s="1" t="s">
        <v>5</v>
      </c>
      <c r="C271" s="1" t="s">
        <v>15</v>
      </c>
      <c r="D271" s="5" t="s">
        <v>27</v>
      </c>
      <c r="E271" s="6">
        <v>5035.0300000000007</v>
      </c>
      <c r="F271" s="6">
        <v>4577.3</v>
      </c>
      <c r="G271" s="6">
        <v>5126.576</v>
      </c>
      <c r="H271" s="3">
        <v>915.46</v>
      </c>
      <c r="I271" s="4" t="s">
        <v>40</v>
      </c>
      <c r="R271" s="101" t="s">
        <v>94</v>
      </c>
      <c r="S271" s="101">
        <v>2020</v>
      </c>
      <c r="T271" s="101" t="s">
        <v>9</v>
      </c>
      <c r="U271" s="101" t="s">
        <v>85</v>
      </c>
      <c r="V271" s="101" t="s">
        <v>86</v>
      </c>
      <c r="W271" s="101" t="s">
        <v>87</v>
      </c>
      <c r="X271" s="101" t="s">
        <v>88</v>
      </c>
      <c r="Y271" s="101" t="s">
        <v>89</v>
      </c>
      <c r="Z271" s="101" t="s">
        <v>90</v>
      </c>
      <c r="AA271" s="101">
        <v>257</v>
      </c>
      <c r="AB271" s="101">
        <v>367.51</v>
      </c>
    </row>
    <row r="272" spans="1:28" ht="18" customHeight="1" x14ac:dyDescent="0.25">
      <c r="A272" s="1">
        <v>2021</v>
      </c>
      <c r="B272" s="1" t="s">
        <v>6</v>
      </c>
      <c r="C272" s="1" t="s">
        <v>14</v>
      </c>
      <c r="D272" s="2" t="s">
        <v>36</v>
      </c>
      <c r="E272" s="3">
        <v>5035.0300000000007</v>
      </c>
      <c r="F272" s="3">
        <v>4577.3</v>
      </c>
      <c r="G272" s="3">
        <v>5126.576</v>
      </c>
      <c r="H272" s="3">
        <v>915.46</v>
      </c>
      <c r="I272" s="4" t="s">
        <v>40</v>
      </c>
      <c r="R272" s="101" t="s">
        <v>94</v>
      </c>
      <c r="S272" s="101">
        <v>2020</v>
      </c>
      <c r="T272" s="101" t="s">
        <v>9</v>
      </c>
      <c r="U272" s="101" t="s">
        <v>85</v>
      </c>
      <c r="V272" s="101" t="s">
        <v>86</v>
      </c>
      <c r="W272" s="101" t="s">
        <v>87</v>
      </c>
      <c r="X272" s="101" t="s">
        <v>88</v>
      </c>
      <c r="Y272" s="101" t="s">
        <v>89</v>
      </c>
      <c r="Z272" s="101" t="s">
        <v>90</v>
      </c>
      <c r="AA272" s="101">
        <v>251</v>
      </c>
      <c r="AB272" s="101">
        <v>358.93</v>
      </c>
    </row>
    <row r="273" spans="1:28" ht="18" customHeight="1" x14ac:dyDescent="0.25">
      <c r="A273" s="1">
        <v>2021</v>
      </c>
      <c r="B273" s="1" t="s">
        <v>6</v>
      </c>
      <c r="C273" s="1" t="s">
        <v>14</v>
      </c>
      <c r="D273" s="2" t="s">
        <v>37</v>
      </c>
      <c r="E273" s="3">
        <v>8800</v>
      </c>
      <c r="F273" s="3">
        <v>8000</v>
      </c>
      <c r="G273" s="3">
        <v>8960</v>
      </c>
      <c r="H273" s="3">
        <v>1600</v>
      </c>
      <c r="I273" s="4" t="s">
        <v>40</v>
      </c>
      <c r="R273" s="101" t="s">
        <v>91</v>
      </c>
      <c r="S273" s="101">
        <v>2020</v>
      </c>
      <c r="T273" s="101" t="s">
        <v>9</v>
      </c>
      <c r="U273" s="101" t="s">
        <v>85</v>
      </c>
      <c r="V273" s="101" t="s">
        <v>86</v>
      </c>
      <c r="W273" s="101" t="s">
        <v>87</v>
      </c>
      <c r="X273" s="101" t="s">
        <v>88</v>
      </c>
      <c r="Y273" s="101" t="s">
        <v>89</v>
      </c>
      <c r="Z273" s="101" t="s">
        <v>90</v>
      </c>
      <c r="AA273" s="101">
        <v>245</v>
      </c>
      <c r="AB273" s="101">
        <v>350.35</v>
      </c>
    </row>
    <row r="274" spans="1:28" ht="18" customHeight="1" x14ac:dyDescent="0.25">
      <c r="A274" s="1">
        <v>2021</v>
      </c>
      <c r="B274" s="1" t="s">
        <v>6</v>
      </c>
      <c r="C274" s="1" t="s">
        <v>13</v>
      </c>
      <c r="D274" s="2" t="s">
        <v>35</v>
      </c>
      <c r="E274" s="3">
        <v>5034.92</v>
      </c>
      <c r="F274" s="3">
        <v>4577.2</v>
      </c>
      <c r="G274" s="3">
        <v>5126.4639999999999</v>
      </c>
      <c r="H274" s="3">
        <v>915.44</v>
      </c>
      <c r="I274" s="4" t="s">
        <v>40</v>
      </c>
      <c r="R274" s="101" t="s">
        <v>93</v>
      </c>
      <c r="S274" s="101">
        <v>2020</v>
      </c>
      <c r="T274" s="101" t="s">
        <v>9</v>
      </c>
      <c r="U274" s="101" t="s">
        <v>85</v>
      </c>
      <c r="V274" s="101" t="s">
        <v>86</v>
      </c>
      <c r="W274" s="101" t="s">
        <v>87</v>
      </c>
      <c r="X274" s="101" t="s">
        <v>88</v>
      </c>
      <c r="Y274" s="101" t="s">
        <v>89</v>
      </c>
      <c r="Z274" s="101" t="s">
        <v>92</v>
      </c>
      <c r="AA274" s="101">
        <v>203</v>
      </c>
      <c r="AB274" s="101">
        <v>290.28999999999996</v>
      </c>
    </row>
    <row r="275" spans="1:28" ht="18" customHeight="1" x14ac:dyDescent="0.25">
      <c r="A275" s="1">
        <v>2021</v>
      </c>
      <c r="B275" s="1" t="s">
        <v>6</v>
      </c>
      <c r="C275" s="1" t="s">
        <v>38</v>
      </c>
      <c r="D275" s="5" t="s">
        <v>30</v>
      </c>
      <c r="E275" s="6">
        <v>644</v>
      </c>
      <c r="F275" s="6">
        <v>5743.5</v>
      </c>
      <c r="G275" s="6">
        <v>6432.72</v>
      </c>
      <c r="H275" s="3">
        <v>1148.7</v>
      </c>
      <c r="I275" s="4" t="s">
        <v>40</v>
      </c>
      <c r="R275" s="101" t="s">
        <v>84</v>
      </c>
      <c r="S275" s="101">
        <v>2020</v>
      </c>
      <c r="T275" s="101" t="s">
        <v>9</v>
      </c>
      <c r="U275" s="101" t="s">
        <v>85</v>
      </c>
      <c r="V275" s="101" t="s">
        <v>86</v>
      </c>
      <c r="W275" s="101" t="s">
        <v>87</v>
      </c>
      <c r="X275" s="101" t="s">
        <v>88</v>
      </c>
      <c r="Y275" s="101" t="s">
        <v>89</v>
      </c>
      <c r="Z275" s="101" t="s">
        <v>92</v>
      </c>
      <c r="AA275" s="101">
        <v>251</v>
      </c>
      <c r="AB275" s="101">
        <v>358.93</v>
      </c>
    </row>
    <row r="276" spans="1:28" ht="18" customHeight="1" x14ac:dyDescent="0.25">
      <c r="A276" s="1">
        <v>2021</v>
      </c>
      <c r="B276" s="1" t="s">
        <v>6</v>
      </c>
      <c r="C276" s="1" t="s">
        <v>12</v>
      </c>
      <c r="D276" s="5" t="s">
        <v>29</v>
      </c>
      <c r="E276" s="6">
        <v>643</v>
      </c>
      <c r="F276" s="6">
        <v>7000</v>
      </c>
      <c r="G276" s="6">
        <v>7840</v>
      </c>
      <c r="H276" s="3">
        <v>1400</v>
      </c>
      <c r="I276" s="4" t="s">
        <v>40</v>
      </c>
      <c r="R276" s="101" t="s">
        <v>91</v>
      </c>
      <c r="S276" s="101">
        <v>2020</v>
      </c>
      <c r="T276" s="101" t="s">
        <v>9</v>
      </c>
      <c r="U276" s="101" t="s">
        <v>85</v>
      </c>
      <c r="V276" s="101" t="s">
        <v>86</v>
      </c>
      <c r="W276" s="101" t="s">
        <v>87</v>
      </c>
      <c r="X276" s="101" t="s">
        <v>88</v>
      </c>
      <c r="Y276" s="101" t="s">
        <v>89</v>
      </c>
      <c r="Z276" s="101" t="s">
        <v>92</v>
      </c>
      <c r="AA276" s="101">
        <v>777</v>
      </c>
      <c r="AB276" s="101">
        <v>1111.1100000000001</v>
      </c>
    </row>
    <row r="277" spans="1:28" ht="18" customHeight="1" x14ac:dyDescent="0.25">
      <c r="A277" s="1">
        <v>2021</v>
      </c>
      <c r="B277" s="1" t="s">
        <v>6</v>
      </c>
      <c r="C277" s="1" t="s">
        <v>38</v>
      </c>
      <c r="D277" s="5" t="s">
        <v>31</v>
      </c>
      <c r="E277" s="6">
        <v>455</v>
      </c>
      <c r="F277" s="6">
        <v>4578.6000000000004</v>
      </c>
      <c r="G277" s="6">
        <v>5128.0320000000002</v>
      </c>
      <c r="H277" s="3">
        <v>915.72000000000014</v>
      </c>
      <c r="I277" s="4" t="s">
        <v>40</v>
      </c>
      <c r="R277" s="101" t="s">
        <v>84</v>
      </c>
      <c r="S277" s="101">
        <v>2020</v>
      </c>
      <c r="T277" s="101" t="s">
        <v>8</v>
      </c>
      <c r="U277" s="101" t="s">
        <v>85</v>
      </c>
      <c r="V277" s="101" t="s">
        <v>86</v>
      </c>
      <c r="W277" s="101" t="s">
        <v>87</v>
      </c>
      <c r="X277" s="101" t="s">
        <v>88</v>
      </c>
      <c r="Y277" s="101" t="s">
        <v>89</v>
      </c>
      <c r="Z277" s="101" t="s">
        <v>90</v>
      </c>
      <c r="AA277" s="101">
        <v>272</v>
      </c>
      <c r="AB277" s="101">
        <v>526.24</v>
      </c>
    </row>
    <row r="278" spans="1:28" ht="18" customHeight="1" x14ac:dyDescent="0.25">
      <c r="A278" s="1">
        <v>2021</v>
      </c>
      <c r="B278" s="1" t="s">
        <v>6</v>
      </c>
      <c r="C278" s="1" t="s">
        <v>12</v>
      </c>
      <c r="D278" s="5" t="s">
        <v>28</v>
      </c>
      <c r="E278" s="7">
        <v>345</v>
      </c>
      <c r="F278" s="7">
        <v>7000</v>
      </c>
      <c r="G278" s="7">
        <v>7840</v>
      </c>
      <c r="H278" s="3">
        <v>1400</v>
      </c>
      <c r="I278" s="4" t="s">
        <v>40</v>
      </c>
      <c r="R278" s="101" t="s">
        <v>84</v>
      </c>
      <c r="S278" s="101">
        <v>2020</v>
      </c>
      <c r="T278" s="101" t="s">
        <v>8</v>
      </c>
      <c r="U278" s="101" t="s">
        <v>85</v>
      </c>
      <c r="V278" s="101" t="s">
        <v>86</v>
      </c>
      <c r="W278" s="101" t="s">
        <v>87</v>
      </c>
      <c r="X278" s="101" t="s">
        <v>88</v>
      </c>
      <c r="Y278" s="101" t="s">
        <v>89</v>
      </c>
      <c r="Z278" s="101" t="s">
        <v>90</v>
      </c>
      <c r="AA278" s="101">
        <v>266</v>
      </c>
      <c r="AB278" s="101">
        <v>526.24</v>
      </c>
    </row>
    <row r="279" spans="1:28" ht="18" customHeight="1" x14ac:dyDescent="0.25">
      <c r="A279" s="1">
        <v>2021</v>
      </c>
      <c r="B279" s="1" t="s">
        <v>6</v>
      </c>
      <c r="C279" s="1" t="s">
        <v>13</v>
      </c>
      <c r="D279" s="2" t="s">
        <v>33</v>
      </c>
      <c r="E279" s="3">
        <v>122</v>
      </c>
      <c r="F279" s="3">
        <v>100</v>
      </c>
      <c r="G279" s="3">
        <v>112</v>
      </c>
      <c r="H279" s="3">
        <v>20</v>
      </c>
      <c r="I279" s="4" t="s">
        <v>40</v>
      </c>
      <c r="R279" s="101" t="s">
        <v>84</v>
      </c>
      <c r="S279" s="101">
        <v>2020</v>
      </c>
      <c r="T279" s="101" t="s">
        <v>8</v>
      </c>
      <c r="U279" s="101" t="s">
        <v>85</v>
      </c>
      <c r="V279" s="101" t="s">
        <v>86</v>
      </c>
      <c r="W279" s="101" t="s">
        <v>87</v>
      </c>
      <c r="X279" s="101" t="s">
        <v>88</v>
      </c>
      <c r="Y279" s="101" t="s">
        <v>89</v>
      </c>
      <c r="Z279" s="101" t="s">
        <v>90</v>
      </c>
      <c r="AA279" s="101">
        <v>260</v>
      </c>
      <c r="AB279" s="101">
        <v>526.24</v>
      </c>
    </row>
    <row r="280" spans="1:28" ht="18" customHeight="1" x14ac:dyDescent="0.25">
      <c r="A280" s="1">
        <v>2021</v>
      </c>
      <c r="B280" s="1" t="s">
        <v>6</v>
      </c>
      <c r="C280" s="1" t="s">
        <v>15</v>
      </c>
      <c r="D280" s="5" t="s">
        <v>26</v>
      </c>
      <c r="E280" s="6">
        <v>78</v>
      </c>
      <c r="F280" s="6">
        <v>4577.2</v>
      </c>
      <c r="G280" s="6">
        <v>5126.4639999999999</v>
      </c>
      <c r="H280" s="3">
        <v>915.44</v>
      </c>
      <c r="I280" s="4" t="s">
        <v>40</v>
      </c>
      <c r="R280" s="101" t="s">
        <v>93</v>
      </c>
      <c r="S280" s="101">
        <v>2020</v>
      </c>
      <c r="T280" s="101" t="s">
        <v>8</v>
      </c>
      <c r="U280" s="101" t="s">
        <v>85</v>
      </c>
      <c r="V280" s="101" t="s">
        <v>86</v>
      </c>
      <c r="W280" s="101" t="s">
        <v>87</v>
      </c>
      <c r="X280" s="101" t="s">
        <v>88</v>
      </c>
      <c r="Y280" s="101" t="s">
        <v>89</v>
      </c>
      <c r="Z280" s="101" t="s">
        <v>92</v>
      </c>
      <c r="AA280" s="101">
        <v>254</v>
      </c>
      <c r="AB280" s="101">
        <v>363.22</v>
      </c>
    </row>
    <row r="281" spans="1:28" ht="18" customHeight="1" x14ac:dyDescent="0.25">
      <c r="A281" s="1">
        <v>2021</v>
      </c>
      <c r="B281" s="1" t="s">
        <v>6</v>
      </c>
      <c r="C281" s="1" t="s">
        <v>15</v>
      </c>
      <c r="D281" s="5" t="s">
        <v>24</v>
      </c>
      <c r="E281" s="6">
        <v>76</v>
      </c>
      <c r="F281" s="6">
        <v>4576.8999999999996</v>
      </c>
      <c r="G281" s="6">
        <v>5126.1279999999997</v>
      </c>
      <c r="H281" s="3">
        <v>915.38</v>
      </c>
      <c r="I281" s="4" t="s">
        <v>40</v>
      </c>
      <c r="R281" s="101" t="s">
        <v>84</v>
      </c>
      <c r="S281" s="101">
        <v>2020</v>
      </c>
      <c r="T281" s="101" t="s">
        <v>8</v>
      </c>
      <c r="U281" s="101" t="s">
        <v>85</v>
      </c>
      <c r="V281" s="101" t="s">
        <v>86</v>
      </c>
      <c r="W281" s="101" t="s">
        <v>87</v>
      </c>
      <c r="X281" s="101" t="s">
        <v>88</v>
      </c>
      <c r="Y281" s="101" t="s">
        <v>89</v>
      </c>
      <c r="Z281" s="101" t="s">
        <v>92</v>
      </c>
      <c r="AA281" s="101">
        <v>182</v>
      </c>
      <c r="AB281" s="101">
        <v>260.26</v>
      </c>
    </row>
    <row r="282" spans="1:28" ht="18" customHeight="1" x14ac:dyDescent="0.25">
      <c r="A282" s="1">
        <v>2021</v>
      </c>
      <c r="B282" s="1" t="s">
        <v>6</v>
      </c>
      <c r="C282" s="1" t="s">
        <v>15</v>
      </c>
      <c r="D282" s="5" t="s">
        <v>25</v>
      </c>
      <c r="E282" s="6">
        <v>46</v>
      </c>
      <c r="F282" s="6">
        <v>200</v>
      </c>
      <c r="G282" s="6">
        <v>224</v>
      </c>
      <c r="H282" s="3">
        <v>40</v>
      </c>
      <c r="I282" s="4" t="s">
        <v>40</v>
      </c>
      <c r="R282" s="101" t="s">
        <v>94</v>
      </c>
      <c r="S282" s="101">
        <v>2020</v>
      </c>
      <c r="T282" s="101" t="s">
        <v>8</v>
      </c>
      <c r="U282" s="101" t="s">
        <v>85</v>
      </c>
      <c r="V282" s="101" t="s">
        <v>86</v>
      </c>
      <c r="W282" s="101" t="s">
        <v>87</v>
      </c>
      <c r="X282" s="101" t="s">
        <v>88</v>
      </c>
      <c r="Y282" s="101" t="s">
        <v>89</v>
      </c>
      <c r="Z282" s="101" t="s">
        <v>92</v>
      </c>
      <c r="AA282" s="101">
        <v>208</v>
      </c>
      <c r="AB282" s="101">
        <v>297.44</v>
      </c>
    </row>
    <row r="283" spans="1:28" ht="18" customHeight="1" x14ac:dyDescent="0.25">
      <c r="A283" s="1">
        <v>2021</v>
      </c>
      <c r="B283" s="1" t="s">
        <v>6</v>
      </c>
      <c r="C283" s="1" t="s">
        <v>15</v>
      </c>
      <c r="D283" s="5" t="s">
        <v>23</v>
      </c>
      <c r="E283" s="6">
        <v>34</v>
      </c>
      <c r="F283" s="6">
        <v>4576.8</v>
      </c>
      <c r="G283" s="6">
        <v>5126.0160000000005</v>
      </c>
      <c r="H283" s="3">
        <v>915.36000000000013</v>
      </c>
      <c r="I283" s="4" t="s">
        <v>40</v>
      </c>
      <c r="R283" s="101" t="s">
        <v>94</v>
      </c>
      <c r="S283" s="101">
        <v>2020</v>
      </c>
      <c r="T283" s="101" t="s">
        <v>8</v>
      </c>
      <c r="U283" s="101" t="s">
        <v>85</v>
      </c>
      <c r="V283" s="101" t="s">
        <v>86</v>
      </c>
      <c r="W283" s="101" t="s">
        <v>87</v>
      </c>
      <c r="X283" s="101" t="s">
        <v>88</v>
      </c>
      <c r="Y283" s="101" t="s">
        <v>89</v>
      </c>
      <c r="Z283" s="101" t="s">
        <v>92</v>
      </c>
      <c r="AA283" s="101">
        <v>256</v>
      </c>
      <c r="AB283" s="101">
        <v>366.08</v>
      </c>
    </row>
    <row r="284" spans="1:28" ht="18" customHeight="1" x14ac:dyDescent="0.25">
      <c r="A284" s="1">
        <v>2021</v>
      </c>
      <c r="B284" s="1" t="s">
        <v>6</v>
      </c>
      <c r="C284" s="1" t="s">
        <v>13</v>
      </c>
      <c r="D284" s="2" t="s">
        <v>34</v>
      </c>
      <c r="E284" s="3">
        <v>7</v>
      </c>
      <c r="F284" s="3">
        <v>200</v>
      </c>
      <c r="G284" s="3">
        <v>224</v>
      </c>
      <c r="H284" s="3">
        <v>40</v>
      </c>
      <c r="I284" s="4" t="s">
        <v>40</v>
      </c>
      <c r="R284" s="101" t="s">
        <v>93</v>
      </c>
      <c r="S284" s="101">
        <v>2020</v>
      </c>
      <c r="T284" s="101" t="s">
        <v>8</v>
      </c>
      <c r="U284" s="101" t="s">
        <v>85</v>
      </c>
      <c r="V284" s="101" t="s">
        <v>86</v>
      </c>
      <c r="W284" s="101" t="s">
        <v>87</v>
      </c>
      <c r="X284" s="101" t="s">
        <v>88</v>
      </c>
      <c r="Y284" s="101" t="s">
        <v>89</v>
      </c>
      <c r="Z284" s="101" t="s">
        <v>92</v>
      </c>
      <c r="AA284" s="101">
        <v>184</v>
      </c>
      <c r="AB284" s="101">
        <v>263.12</v>
      </c>
    </row>
    <row r="285" spans="1:28" ht="18" customHeight="1" x14ac:dyDescent="0.25">
      <c r="A285" s="1">
        <v>2021</v>
      </c>
      <c r="B285" s="1" t="s">
        <v>6</v>
      </c>
      <c r="C285" s="1" t="s">
        <v>15</v>
      </c>
      <c r="D285" s="5" t="s">
        <v>27</v>
      </c>
      <c r="E285" s="6">
        <v>3</v>
      </c>
      <c r="F285" s="6">
        <v>4577.3</v>
      </c>
      <c r="G285" s="6">
        <v>5126.576</v>
      </c>
      <c r="H285" s="3">
        <v>915.46</v>
      </c>
      <c r="I285" s="4" t="s">
        <v>40</v>
      </c>
      <c r="R285" s="101" t="s">
        <v>95</v>
      </c>
      <c r="S285" s="101">
        <v>2020</v>
      </c>
      <c r="T285" s="101" t="s">
        <v>8</v>
      </c>
      <c r="U285" s="101" t="s">
        <v>85</v>
      </c>
      <c r="V285" s="101" t="s">
        <v>86</v>
      </c>
      <c r="W285" s="101" t="s">
        <v>87</v>
      </c>
      <c r="X285" s="101" t="s">
        <v>88</v>
      </c>
      <c r="Y285" s="101" t="s">
        <v>89</v>
      </c>
      <c r="Z285" s="101" t="s">
        <v>92</v>
      </c>
      <c r="AA285" s="101">
        <v>270</v>
      </c>
      <c r="AB285" s="101">
        <v>526.24</v>
      </c>
    </row>
    <row r="286" spans="1:28" ht="18" customHeight="1" x14ac:dyDescent="0.25">
      <c r="A286" s="1">
        <v>2021</v>
      </c>
      <c r="B286" s="1" t="s">
        <v>6</v>
      </c>
      <c r="C286" s="1" t="s">
        <v>32</v>
      </c>
      <c r="D286" s="5" t="s">
        <v>32</v>
      </c>
      <c r="E286" s="6">
        <v>2</v>
      </c>
      <c r="F286" s="6">
        <v>6600</v>
      </c>
      <c r="G286" s="6">
        <v>7392</v>
      </c>
      <c r="H286" s="3">
        <v>1320</v>
      </c>
      <c r="I286" s="4" t="s">
        <v>40</v>
      </c>
      <c r="R286" s="101" t="s">
        <v>84</v>
      </c>
      <c r="S286" s="101">
        <v>2020</v>
      </c>
      <c r="T286" s="101" t="s">
        <v>8</v>
      </c>
      <c r="U286" s="101" t="s">
        <v>85</v>
      </c>
      <c r="V286" s="101" t="s">
        <v>86</v>
      </c>
      <c r="W286" s="101" t="s">
        <v>87</v>
      </c>
      <c r="X286" s="101" t="s">
        <v>88</v>
      </c>
      <c r="Y286" s="101" t="s">
        <v>89</v>
      </c>
      <c r="Z286" s="101" t="s">
        <v>92</v>
      </c>
      <c r="AA286" s="101">
        <v>264</v>
      </c>
      <c r="AB286" s="101">
        <v>526.24</v>
      </c>
    </row>
    <row r="287" spans="1:28" ht="18" customHeight="1" x14ac:dyDescent="0.25">
      <c r="A287" s="1">
        <v>2021</v>
      </c>
      <c r="B287" s="1" t="s">
        <v>7</v>
      </c>
      <c r="C287" s="1" t="s">
        <v>14</v>
      </c>
      <c r="D287" s="2" t="s">
        <v>36</v>
      </c>
      <c r="E287" s="3">
        <v>3566</v>
      </c>
      <c r="F287" s="3">
        <v>4577.3</v>
      </c>
      <c r="G287" s="3">
        <v>5126.576</v>
      </c>
      <c r="H287" s="3">
        <v>915.46</v>
      </c>
      <c r="I287" s="4" t="s">
        <v>40</v>
      </c>
      <c r="R287" s="101" t="s">
        <v>94</v>
      </c>
      <c r="S287" s="101">
        <v>2020</v>
      </c>
      <c r="T287" s="101" t="s">
        <v>8</v>
      </c>
      <c r="U287" s="101" t="s">
        <v>85</v>
      </c>
      <c r="V287" s="101" t="s">
        <v>86</v>
      </c>
      <c r="W287" s="101" t="s">
        <v>87</v>
      </c>
      <c r="X287" s="101" t="s">
        <v>88</v>
      </c>
      <c r="Y287" s="101" t="s">
        <v>89</v>
      </c>
      <c r="Z287" s="101" t="s">
        <v>92</v>
      </c>
      <c r="AA287" s="101">
        <v>681</v>
      </c>
      <c r="AB287" s="101">
        <v>973.82999999999993</v>
      </c>
    </row>
    <row r="288" spans="1:28" ht="18" customHeight="1" x14ac:dyDescent="0.25">
      <c r="A288" s="1">
        <v>2021</v>
      </c>
      <c r="B288" s="1" t="s">
        <v>7</v>
      </c>
      <c r="C288" s="1" t="s">
        <v>14</v>
      </c>
      <c r="D288" s="2" t="s">
        <v>37</v>
      </c>
      <c r="E288" s="3">
        <v>2498</v>
      </c>
      <c r="F288" s="3">
        <v>8000</v>
      </c>
      <c r="G288" s="3">
        <v>8960</v>
      </c>
      <c r="H288" s="3">
        <v>1600</v>
      </c>
      <c r="I288" s="4" t="s">
        <v>40</v>
      </c>
      <c r="R288" s="101" t="s">
        <v>84</v>
      </c>
      <c r="S288" s="101">
        <v>2020</v>
      </c>
      <c r="T288" s="101" t="s">
        <v>8</v>
      </c>
      <c r="U288" s="101" t="s">
        <v>85</v>
      </c>
      <c r="V288" s="101" t="s">
        <v>86</v>
      </c>
      <c r="W288" s="101" t="s">
        <v>87</v>
      </c>
      <c r="X288" s="101" t="s">
        <v>88</v>
      </c>
      <c r="Y288" s="101" t="s">
        <v>89</v>
      </c>
      <c r="Z288" s="101" t="s">
        <v>92</v>
      </c>
      <c r="AA288" s="101">
        <v>714</v>
      </c>
      <c r="AB288" s="101">
        <v>1021.02</v>
      </c>
    </row>
    <row r="289" spans="1:28" ht="18" customHeight="1" x14ac:dyDescent="0.25">
      <c r="A289" s="1">
        <v>2021</v>
      </c>
      <c r="B289" s="1" t="s">
        <v>7</v>
      </c>
      <c r="C289" s="1" t="s">
        <v>13</v>
      </c>
      <c r="D289" s="2" t="s">
        <v>35</v>
      </c>
      <c r="E289" s="3">
        <v>1245</v>
      </c>
      <c r="F289" s="3">
        <v>4577.2</v>
      </c>
      <c r="G289" s="3">
        <v>5126.4639999999999</v>
      </c>
      <c r="H289" s="3">
        <v>915.44</v>
      </c>
      <c r="I289" s="4" t="s">
        <v>40</v>
      </c>
      <c r="R289" s="101" t="s">
        <v>84</v>
      </c>
      <c r="S289" s="101">
        <v>2020</v>
      </c>
      <c r="T289" s="101" t="s">
        <v>8</v>
      </c>
      <c r="U289" s="101" t="s">
        <v>85</v>
      </c>
      <c r="V289" s="101" t="s">
        <v>86</v>
      </c>
      <c r="W289" s="101" t="s">
        <v>87</v>
      </c>
      <c r="X289" s="101" t="s">
        <v>88</v>
      </c>
      <c r="Y289" s="101" t="s">
        <v>89</v>
      </c>
      <c r="Z289" s="101" t="s">
        <v>92</v>
      </c>
      <c r="AA289" s="101">
        <v>768</v>
      </c>
      <c r="AB289" s="101">
        <v>1098.24</v>
      </c>
    </row>
    <row r="290" spans="1:28" ht="18" customHeight="1" x14ac:dyDescent="0.25">
      <c r="A290" s="1">
        <v>2021</v>
      </c>
      <c r="B290" s="1" t="s">
        <v>7</v>
      </c>
      <c r="C290" s="1" t="s">
        <v>38</v>
      </c>
      <c r="D290" s="5" t="s">
        <v>30</v>
      </c>
      <c r="E290" s="6">
        <v>644</v>
      </c>
      <c r="F290" s="6">
        <v>5743.5</v>
      </c>
      <c r="G290" s="6">
        <v>6432.72</v>
      </c>
      <c r="H290" s="3">
        <v>1148.7</v>
      </c>
      <c r="I290" s="4" t="s">
        <v>40</v>
      </c>
      <c r="R290" s="101" t="s">
        <v>84</v>
      </c>
      <c r="S290" s="101">
        <v>2020</v>
      </c>
      <c r="T290" s="101" t="s">
        <v>8</v>
      </c>
      <c r="U290" s="101" t="s">
        <v>85</v>
      </c>
      <c r="V290" s="101" t="s">
        <v>86</v>
      </c>
      <c r="W290" s="101" t="s">
        <v>87</v>
      </c>
      <c r="X290" s="101" t="s">
        <v>88</v>
      </c>
      <c r="Y290" s="101" t="s">
        <v>89</v>
      </c>
      <c r="Z290" s="101" t="s">
        <v>92</v>
      </c>
      <c r="AA290" s="101">
        <v>273</v>
      </c>
      <c r="AB290" s="101">
        <v>390.39</v>
      </c>
    </row>
    <row r="291" spans="1:28" ht="18" customHeight="1" x14ac:dyDescent="0.25">
      <c r="A291" s="1">
        <v>2021</v>
      </c>
      <c r="B291" s="1" t="s">
        <v>7</v>
      </c>
      <c r="C291" s="1" t="s">
        <v>12</v>
      </c>
      <c r="D291" s="5" t="s">
        <v>29</v>
      </c>
      <c r="E291" s="6">
        <v>643</v>
      </c>
      <c r="F291" s="6">
        <v>7000</v>
      </c>
      <c r="G291" s="6">
        <v>7840</v>
      </c>
      <c r="H291" s="3">
        <v>1400</v>
      </c>
      <c r="I291" s="4" t="s">
        <v>40</v>
      </c>
      <c r="R291" s="101" t="s">
        <v>94</v>
      </c>
      <c r="S291" s="101">
        <v>2020</v>
      </c>
      <c r="T291" s="101" t="s">
        <v>8</v>
      </c>
      <c r="U291" s="101" t="s">
        <v>85</v>
      </c>
      <c r="V291" s="101" t="s">
        <v>86</v>
      </c>
      <c r="W291" s="101" t="s">
        <v>87</v>
      </c>
      <c r="X291" s="101" t="s">
        <v>88</v>
      </c>
      <c r="Y291" s="101" t="s">
        <v>89</v>
      </c>
      <c r="Z291" s="101" t="s">
        <v>92</v>
      </c>
      <c r="AA291" s="101">
        <v>267</v>
      </c>
      <c r="AB291" s="101">
        <v>381.81</v>
      </c>
    </row>
    <row r="292" spans="1:28" ht="18" customHeight="1" x14ac:dyDescent="0.25">
      <c r="A292" s="1">
        <v>2021</v>
      </c>
      <c r="B292" s="1" t="s">
        <v>7</v>
      </c>
      <c r="C292" s="1" t="s">
        <v>38</v>
      </c>
      <c r="D292" s="5" t="s">
        <v>31</v>
      </c>
      <c r="E292" s="6">
        <v>455</v>
      </c>
      <c r="F292" s="6">
        <v>5036.46</v>
      </c>
      <c r="G292" s="6">
        <v>5128.0320000000002</v>
      </c>
      <c r="H292" s="3">
        <v>1007.292</v>
      </c>
      <c r="I292" s="4" t="s">
        <v>40</v>
      </c>
      <c r="R292" s="101" t="s">
        <v>93</v>
      </c>
      <c r="S292" s="101">
        <v>2020</v>
      </c>
      <c r="T292" s="101" t="s">
        <v>8</v>
      </c>
      <c r="U292" s="101" t="s">
        <v>85</v>
      </c>
      <c r="V292" s="101" t="s">
        <v>86</v>
      </c>
      <c r="W292" s="101" t="s">
        <v>87</v>
      </c>
      <c r="X292" s="101" t="s">
        <v>88</v>
      </c>
      <c r="Y292" s="101" t="s">
        <v>89</v>
      </c>
      <c r="Z292" s="101" t="s">
        <v>92</v>
      </c>
      <c r="AA292" s="101">
        <v>261</v>
      </c>
      <c r="AB292" s="101">
        <v>373.23</v>
      </c>
    </row>
    <row r="293" spans="1:28" ht="18" customHeight="1" x14ac:dyDescent="0.25">
      <c r="A293" s="1">
        <v>2021</v>
      </c>
      <c r="B293" s="1" t="s">
        <v>7</v>
      </c>
      <c r="C293" s="1" t="s">
        <v>12</v>
      </c>
      <c r="D293" s="5" t="s">
        <v>28</v>
      </c>
      <c r="E293" s="7">
        <v>345</v>
      </c>
      <c r="F293" s="7">
        <v>7700</v>
      </c>
      <c r="G293" s="7">
        <v>7840</v>
      </c>
      <c r="H293" s="3">
        <v>1540</v>
      </c>
      <c r="I293" s="4" t="s">
        <v>40</v>
      </c>
      <c r="R293" s="101" t="s">
        <v>84</v>
      </c>
      <c r="S293" s="101">
        <v>2020</v>
      </c>
      <c r="T293" s="101" t="s">
        <v>8</v>
      </c>
      <c r="U293" s="101" t="s">
        <v>85</v>
      </c>
      <c r="V293" s="101" t="s">
        <v>86</v>
      </c>
      <c r="W293" s="101" t="s">
        <v>87</v>
      </c>
      <c r="X293" s="101" t="s">
        <v>88</v>
      </c>
      <c r="Y293" s="101" t="s">
        <v>89</v>
      </c>
      <c r="Z293" s="101" t="s">
        <v>92</v>
      </c>
      <c r="AA293" s="101">
        <v>207</v>
      </c>
      <c r="AB293" s="101">
        <v>296.01</v>
      </c>
    </row>
    <row r="294" spans="1:28" ht="18" customHeight="1" x14ac:dyDescent="0.25">
      <c r="A294" s="1">
        <v>2021</v>
      </c>
      <c r="B294" s="1" t="s">
        <v>7</v>
      </c>
      <c r="C294" s="1" t="s">
        <v>13</v>
      </c>
      <c r="D294" s="2" t="s">
        <v>33</v>
      </c>
      <c r="E294" s="3">
        <v>122</v>
      </c>
      <c r="F294" s="3">
        <v>110</v>
      </c>
      <c r="G294" s="3">
        <v>112</v>
      </c>
      <c r="H294" s="3">
        <v>22</v>
      </c>
      <c r="I294" s="4" t="s">
        <v>40</v>
      </c>
      <c r="R294" s="101" t="s">
        <v>84</v>
      </c>
      <c r="S294" s="101">
        <v>2020</v>
      </c>
      <c r="T294" s="101" t="s">
        <v>8</v>
      </c>
      <c r="U294" s="101" t="s">
        <v>85</v>
      </c>
      <c r="V294" s="101" t="s">
        <v>86</v>
      </c>
      <c r="W294" s="101" t="s">
        <v>87</v>
      </c>
      <c r="X294" s="101" t="s">
        <v>88</v>
      </c>
      <c r="Y294" s="101" t="s">
        <v>89</v>
      </c>
      <c r="Z294" s="101" t="s">
        <v>92</v>
      </c>
      <c r="AA294" s="101">
        <v>754</v>
      </c>
      <c r="AB294" s="101">
        <v>526.24</v>
      </c>
    </row>
    <row r="295" spans="1:28" ht="18" customHeight="1" x14ac:dyDescent="0.25">
      <c r="A295" s="1">
        <v>2021</v>
      </c>
      <c r="B295" s="1" t="s">
        <v>7</v>
      </c>
      <c r="C295" s="1" t="s">
        <v>15</v>
      </c>
      <c r="D295" s="5" t="s">
        <v>26</v>
      </c>
      <c r="E295" s="6">
        <v>78</v>
      </c>
      <c r="F295" s="6">
        <v>5034.92</v>
      </c>
      <c r="G295" s="6">
        <v>5126.4639999999999</v>
      </c>
      <c r="H295" s="3">
        <v>1006.984</v>
      </c>
      <c r="I295" s="4" t="s">
        <v>40</v>
      </c>
      <c r="R295" s="101" t="s">
        <v>94</v>
      </c>
      <c r="S295" s="101">
        <v>2020</v>
      </c>
      <c r="T295" s="101" t="s">
        <v>8</v>
      </c>
      <c r="U295" s="101" t="s">
        <v>85</v>
      </c>
      <c r="V295" s="101" t="s">
        <v>86</v>
      </c>
      <c r="W295" s="101" t="s">
        <v>87</v>
      </c>
      <c r="X295" s="101" t="s">
        <v>88</v>
      </c>
      <c r="Y295" s="101" t="s">
        <v>89</v>
      </c>
      <c r="Z295" s="101" t="s">
        <v>92</v>
      </c>
      <c r="AA295" s="101">
        <v>807</v>
      </c>
      <c r="AB295" s="101">
        <v>526.24</v>
      </c>
    </row>
    <row r="296" spans="1:28" ht="18" customHeight="1" x14ac:dyDescent="0.25">
      <c r="A296" s="1">
        <v>2021</v>
      </c>
      <c r="B296" s="1" t="s">
        <v>7</v>
      </c>
      <c r="C296" s="1" t="s">
        <v>15</v>
      </c>
      <c r="D296" s="5" t="s">
        <v>24</v>
      </c>
      <c r="E296" s="6">
        <v>76</v>
      </c>
      <c r="F296" s="6">
        <v>5034.5899999999992</v>
      </c>
      <c r="G296" s="6">
        <v>5126.1279999999997</v>
      </c>
      <c r="H296" s="3">
        <v>1006.9179999999999</v>
      </c>
      <c r="I296" s="4" t="s">
        <v>40</v>
      </c>
      <c r="R296" s="101" t="s">
        <v>93</v>
      </c>
      <c r="S296" s="101">
        <v>2020</v>
      </c>
      <c r="T296" s="101" t="s">
        <v>8</v>
      </c>
      <c r="U296" s="101" t="s">
        <v>85</v>
      </c>
      <c r="V296" s="101" t="s">
        <v>86</v>
      </c>
      <c r="W296" s="101" t="s">
        <v>87</v>
      </c>
      <c r="X296" s="101" t="s">
        <v>88</v>
      </c>
      <c r="Y296" s="101" t="s">
        <v>89</v>
      </c>
      <c r="Z296" s="101" t="s">
        <v>92</v>
      </c>
      <c r="AA296" s="101">
        <v>211</v>
      </c>
      <c r="AB296" s="101">
        <v>301.73</v>
      </c>
    </row>
    <row r="297" spans="1:28" ht="18" customHeight="1" x14ac:dyDescent="0.25">
      <c r="A297" s="1">
        <v>2021</v>
      </c>
      <c r="B297" s="1" t="s">
        <v>7</v>
      </c>
      <c r="C297" s="1" t="s">
        <v>15</v>
      </c>
      <c r="D297" s="5" t="s">
        <v>25</v>
      </c>
      <c r="E297" s="6">
        <v>46</v>
      </c>
      <c r="F297" s="6">
        <v>230</v>
      </c>
      <c r="G297" s="6">
        <v>224</v>
      </c>
      <c r="H297" s="3">
        <v>46</v>
      </c>
      <c r="I297" s="4" t="s">
        <v>40</v>
      </c>
      <c r="R297" s="101" t="s">
        <v>94</v>
      </c>
      <c r="S297" s="101">
        <v>2020</v>
      </c>
      <c r="T297" s="101" t="s">
        <v>8</v>
      </c>
      <c r="U297" s="101" t="s">
        <v>85</v>
      </c>
      <c r="V297" s="101" t="s">
        <v>86</v>
      </c>
      <c r="W297" s="101" t="s">
        <v>87</v>
      </c>
      <c r="X297" s="101" t="s">
        <v>88</v>
      </c>
      <c r="Y297" s="101" t="s">
        <v>89</v>
      </c>
      <c r="Z297" s="101" t="s">
        <v>92</v>
      </c>
      <c r="AA297" s="101">
        <v>181</v>
      </c>
      <c r="AB297" s="101">
        <v>258.83</v>
      </c>
    </row>
    <row r="298" spans="1:28" ht="18" customHeight="1" x14ac:dyDescent="0.25">
      <c r="A298" s="1">
        <v>2021</v>
      </c>
      <c r="B298" s="1" t="s">
        <v>7</v>
      </c>
      <c r="C298" s="1" t="s">
        <v>15</v>
      </c>
      <c r="D298" s="5" t="s">
        <v>23</v>
      </c>
      <c r="E298" s="6">
        <v>34</v>
      </c>
      <c r="F298" s="6">
        <v>5263.32</v>
      </c>
      <c r="G298" s="6">
        <v>5126.0160000000005</v>
      </c>
      <c r="H298" s="3">
        <v>1052.664</v>
      </c>
      <c r="I298" s="4" t="s">
        <v>40</v>
      </c>
      <c r="R298" s="101" t="s">
        <v>84</v>
      </c>
      <c r="S298" s="101">
        <v>2020</v>
      </c>
      <c r="T298" s="101" t="s">
        <v>8</v>
      </c>
      <c r="U298" s="101" t="s">
        <v>85</v>
      </c>
      <c r="V298" s="101" t="s">
        <v>86</v>
      </c>
      <c r="W298" s="101" t="s">
        <v>87</v>
      </c>
      <c r="X298" s="101" t="s">
        <v>88</v>
      </c>
      <c r="Y298" s="101" t="s">
        <v>89</v>
      </c>
      <c r="Z298" s="101" t="s">
        <v>90</v>
      </c>
      <c r="AA298" s="101">
        <v>269</v>
      </c>
      <c r="AB298" s="101">
        <v>384.67</v>
      </c>
    </row>
    <row r="299" spans="1:28" ht="18" customHeight="1" x14ac:dyDescent="0.25">
      <c r="A299" s="1">
        <v>2021</v>
      </c>
      <c r="B299" s="1" t="s">
        <v>7</v>
      </c>
      <c r="C299" s="1" t="s">
        <v>13</v>
      </c>
      <c r="D299" s="2" t="s">
        <v>34</v>
      </c>
      <c r="E299" s="3">
        <v>7</v>
      </c>
      <c r="F299" s="3">
        <v>230</v>
      </c>
      <c r="G299" s="3">
        <v>224</v>
      </c>
      <c r="H299" s="3">
        <v>46</v>
      </c>
      <c r="I299" s="4" t="s">
        <v>42</v>
      </c>
      <c r="R299" s="101" t="s">
        <v>91</v>
      </c>
      <c r="S299" s="101">
        <v>2020</v>
      </c>
      <c r="T299" s="101" t="s">
        <v>8</v>
      </c>
      <c r="U299" s="101" t="s">
        <v>85</v>
      </c>
      <c r="V299" s="101" t="s">
        <v>86</v>
      </c>
      <c r="W299" s="101" t="s">
        <v>87</v>
      </c>
      <c r="X299" s="101" t="s">
        <v>88</v>
      </c>
      <c r="Y299" s="101" t="s">
        <v>89</v>
      </c>
      <c r="Z299" s="101" t="s">
        <v>90</v>
      </c>
      <c r="AA299" s="101">
        <v>263</v>
      </c>
      <c r="AB299" s="101">
        <v>376.09000000000003</v>
      </c>
    </row>
    <row r="300" spans="1:28" ht="18" customHeight="1" x14ac:dyDescent="0.25">
      <c r="A300" s="1">
        <v>2021</v>
      </c>
      <c r="B300" s="1" t="s">
        <v>7</v>
      </c>
      <c r="C300" s="1" t="s">
        <v>15</v>
      </c>
      <c r="D300" s="5" t="s">
        <v>27</v>
      </c>
      <c r="E300" s="6">
        <v>3</v>
      </c>
      <c r="F300" s="6">
        <v>5263.8950000000004</v>
      </c>
      <c r="G300" s="6">
        <v>5126.576</v>
      </c>
      <c r="H300" s="3">
        <v>1052.7790000000002</v>
      </c>
      <c r="I300" s="4" t="s">
        <v>42</v>
      </c>
      <c r="R300" s="101" t="s">
        <v>84</v>
      </c>
      <c r="S300" s="101">
        <v>2020</v>
      </c>
      <c r="T300" s="101" t="s">
        <v>8</v>
      </c>
      <c r="U300" s="101" t="s">
        <v>85</v>
      </c>
      <c r="V300" s="101" t="s">
        <v>86</v>
      </c>
      <c r="W300" s="101" t="s">
        <v>87</v>
      </c>
      <c r="X300" s="101" t="s">
        <v>88</v>
      </c>
      <c r="Y300" s="101" t="s">
        <v>89</v>
      </c>
      <c r="Z300" s="101" t="s">
        <v>92</v>
      </c>
      <c r="AA300" s="101">
        <v>209</v>
      </c>
      <c r="AB300" s="101">
        <v>298.87</v>
      </c>
    </row>
    <row r="301" spans="1:28" ht="18" customHeight="1" x14ac:dyDescent="0.25">
      <c r="A301" s="1">
        <v>2021</v>
      </c>
      <c r="B301" s="1" t="s">
        <v>7</v>
      </c>
      <c r="C301" s="1" t="s">
        <v>32</v>
      </c>
      <c r="D301" s="5" t="s">
        <v>32</v>
      </c>
      <c r="E301" s="6">
        <v>2</v>
      </c>
      <c r="F301" s="6">
        <v>7590</v>
      </c>
      <c r="G301" s="6">
        <v>7392</v>
      </c>
      <c r="H301" s="3">
        <v>1518</v>
      </c>
      <c r="I301" s="4" t="s">
        <v>42</v>
      </c>
      <c r="R301" s="101" t="s">
        <v>95</v>
      </c>
      <c r="S301" s="101">
        <v>2020</v>
      </c>
      <c r="T301" s="101" t="s">
        <v>8</v>
      </c>
      <c r="U301" s="101" t="s">
        <v>85</v>
      </c>
      <c r="V301" s="101" t="s">
        <v>86</v>
      </c>
      <c r="W301" s="101" t="s">
        <v>87</v>
      </c>
      <c r="X301" s="101" t="s">
        <v>88</v>
      </c>
      <c r="Y301" s="101" t="s">
        <v>89</v>
      </c>
      <c r="Z301" s="101" t="s">
        <v>92</v>
      </c>
      <c r="AA301" s="101">
        <v>257</v>
      </c>
      <c r="AB301" s="101">
        <v>367.51</v>
      </c>
    </row>
    <row r="302" spans="1:28" ht="18" customHeight="1" x14ac:dyDescent="0.25">
      <c r="A302" s="1">
        <v>2021</v>
      </c>
      <c r="B302" s="1" t="s">
        <v>8</v>
      </c>
      <c r="C302" s="1" t="s">
        <v>14</v>
      </c>
      <c r="D302" s="2" t="s">
        <v>36</v>
      </c>
      <c r="E302" s="3">
        <v>3566</v>
      </c>
      <c r="F302" s="3">
        <v>5263.8950000000004</v>
      </c>
      <c r="G302" s="3">
        <v>5126.576</v>
      </c>
      <c r="H302" s="3">
        <v>1052.7790000000002</v>
      </c>
      <c r="I302" s="4" t="s">
        <v>42</v>
      </c>
      <c r="R302" s="101" t="s">
        <v>84</v>
      </c>
      <c r="S302" s="101">
        <v>2020</v>
      </c>
      <c r="T302" s="101" t="s">
        <v>3</v>
      </c>
      <c r="U302" s="101" t="s">
        <v>97</v>
      </c>
      <c r="V302" s="101" t="s">
        <v>86</v>
      </c>
      <c r="W302" s="101" t="s">
        <v>87</v>
      </c>
      <c r="X302" s="101" t="s">
        <v>88</v>
      </c>
      <c r="Y302" s="101" t="s">
        <v>89</v>
      </c>
      <c r="Z302" s="101" t="s">
        <v>90</v>
      </c>
      <c r="AA302" s="101">
        <v>128</v>
      </c>
      <c r="AB302" s="101">
        <v>183.04</v>
      </c>
    </row>
    <row r="303" spans="1:28" ht="18" customHeight="1" x14ac:dyDescent="0.25">
      <c r="A303" s="1">
        <v>2021</v>
      </c>
      <c r="B303" s="1" t="s">
        <v>8</v>
      </c>
      <c r="C303" s="1" t="s">
        <v>14</v>
      </c>
      <c r="D303" s="2" t="s">
        <v>37</v>
      </c>
      <c r="E303" s="3">
        <v>2498</v>
      </c>
      <c r="F303" s="3">
        <v>8800</v>
      </c>
      <c r="G303" s="3">
        <v>8960</v>
      </c>
      <c r="H303" s="3">
        <v>1760</v>
      </c>
      <c r="I303" s="4" t="s">
        <v>42</v>
      </c>
      <c r="R303" s="101" t="s">
        <v>93</v>
      </c>
      <c r="S303" s="101">
        <v>2020</v>
      </c>
      <c r="T303" s="101" t="s">
        <v>3</v>
      </c>
      <c r="U303" s="101" t="s">
        <v>97</v>
      </c>
      <c r="V303" s="101" t="s">
        <v>86</v>
      </c>
      <c r="W303" s="101" t="s">
        <v>87</v>
      </c>
      <c r="X303" s="101" t="s">
        <v>88</v>
      </c>
      <c r="Y303" s="101" t="s">
        <v>89</v>
      </c>
      <c r="Z303" s="101" t="s">
        <v>90</v>
      </c>
      <c r="AA303" s="101">
        <v>302</v>
      </c>
      <c r="AB303" s="101">
        <v>431.86</v>
      </c>
    </row>
    <row r="304" spans="1:28" ht="18" customHeight="1" x14ac:dyDescent="0.25">
      <c r="A304" s="1">
        <v>2021</v>
      </c>
      <c r="B304" s="1" t="s">
        <v>8</v>
      </c>
      <c r="C304" s="1" t="s">
        <v>13</v>
      </c>
      <c r="D304" s="2" t="s">
        <v>35</v>
      </c>
      <c r="E304" s="3">
        <v>1245</v>
      </c>
      <c r="F304" s="3">
        <v>5034.92</v>
      </c>
      <c r="G304" s="3">
        <v>5126.4639999999999</v>
      </c>
      <c r="H304" s="3">
        <v>1006.984</v>
      </c>
      <c r="I304" s="4" t="s">
        <v>42</v>
      </c>
      <c r="R304" s="101" t="s">
        <v>91</v>
      </c>
      <c r="S304" s="101">
        <v>2020</v>
      </c>
      <c r="T304" s="101" t="s">
        <v>3</v>
      </c>
      <c r="U304" s="101" t="s">
        <v>97</v>
      </c>
      <c r="V304" s="101" t="s">
        <v>86</v>
      </c>
      <c r="W304" s="101" t="s">
        <v>87</v>
      </c>
      <c r="X304" s="101" t="s">
        <v>88</v>
      </c>
      <c r="Y304" s="101" t="s">
        <v>89</v>
      </c>
      <c r="Z304" s="101" t="s">
        <v>90</v>
      </c>
      <c r="AA304" s="101">
        <v>328</v>
      </c>
      <c r="AB304" s="101">
        <v>526.24</v>
      </c>
    </row>
    <row r="305" spans="1:28" ht="18" customHeight="1" x14ac:dyDescent="0.25">
      <c r="A305" s="1">
        <v>2021</v>
      </c>
      <c r="B305" s="1" t="s">
        <v>8</v>
      </c>
      <c r="C305" s="1" t="s">
        <v>38</v>
      </c>
      <c r="D305" s="5" t="s">
        <v>30</v>
      </c>
      <c r="E305" s="6">
        <v>644</v>
      </c>
      <c r="F305" s="6">
        <v>6317.85</v>
      </c>
      <c r="G305" s="6">
        <v>6432.72</v>
      </c>
      <c r="H305" s="3">
        <v>1263.5700000000002</v>
      </c>
      <c r="I305" s="4" t="s">
        <v>42</v>
      </c>
      <c r="R305" s="101" t="s">
        <v>84</v>
      </c>
      <c r="S305" s="101">
        <v>2020</v>
      </c>
      <c r="T305" s="101" t="s">
        <v>3</v>
      </c>
      <c r="U305" s="101" t="s">
        <v>97</v>
      </c>
      <c r="V305" s="101" t="s">
        <v>86</v>
      </c>
      <c r="W305" s="101" t="s">
        <v>87</v>
      </c>
      <c r="X305" s="101" t="s">
        <v>88</v>
      </c>
      <c r="Y305" s="101" t="s">
        <v>89</v>
      </c>
      <c r="Z305" s="101" t="s">
        <v>90</v>
      </c>
      <c r="AA305" s="101">
        <v>130</v>
      </c>
      <c r="AB305" s="101">
        <v>526.24</v>
      </c>
    </row>
    <row r="306" spans="1:28" ht="18" customHeight="1" x14ac:dyDescent="0.25">
      <c r="A306" s="1">
        <v>2021</v>
      </c>
      <c r="B306" s="1" t="s">
        <v>8</v>
      </c>
      <c r="C306" s="1" t="s">
        <v>12</v>
      </c>
      <c r="D306" s="5" t="s">
        <v>29</v>
      </c>
      <c r="E306" s="6">
        <v>643</v>
      </c>
      <c r="F306" s="6">
        <v>7700</v>
      </c>
      <c r="G306" s="6">
        <v>7840</v>
      </c>
      <c r="H306" s="3">
        <v>1540</v>
      </c>
      <c r="I306" s="4" t="s">
        <v>42</v>
      </c>
      <c r="R306" s="101" t="s">
        <v>84</v>
      </c>
      <c r="S306" s="101">
        <v>2020</v>
      </c>
      <c r="T306" s="101" t="s">
        <v>3</v>
      </c>
      <c r="U306" s="101" t="s">
        <v>97</v>
      </c>
      <c r="V306" s="101" t="s">
        <v>86</v>
      </c>
      <c r="W306" s="101" t="s">
        <v>87</v>
      </c>
      <c r="X306" s="101" t="s">
        <v>88</v>
      </c>
      <c r="Y306" s="101" t="s">
        <v>89</v>
      </c>
      <c r="Z306" s="101" t="s">
        <v>90</v>
      </c>
      <c r="AA306" s="101">
        <v>304</v>
      </c>
      <c r="AB306" s="101">
        <v>526.24</v>
      </c>
    </row>
    <row r="307" spans="1:28" ht="18" customHeight="1" x14ac:dyDescent="0.25">
      <c r="A307" s="1">
        <v>2021</v>
      </c>
      <c r="B307" s="1" t="s">
        <v>8</v>
      </c>
      <c r="C307" s="1" t="s">
        <v>38</v>
      </c>
      <c r="D307" s="5" t="s">
        <v>31</v>
      </c>
      <c r="E307" s="6">
        <v>455</v>
      </c>
      <c r="F307" s="6">
        <v>5036.46</v>
      </c>
      <c r="G307" s="6">
        <v>5128.0320000000002</v>
      </c>
      <c r="H307" s="3">
        <v>1007.292</v>
      </c>
      <c r="I307" s="4" t="s">
        <v>42</v>
      </c>
      <c r="R307" s="101" t="s">
        <v>91</v>
      </c>
      <c r="S307" s="101">
        <v>2020</v>
      </c>
      <c r="T307" s="101" t="s">
        <v>3</v>
      </c>
      <c r="U307" s="101" t="s">
        <v>97</v>
      </c>
      <c r="V307" s="101" t="s">
        <v>86</v>
      </c>
      <c r="W307" s="101" t="s">
        <v>87</v>
      </c>
      <c r="X307" s="101" t="s">
        <v>88</v>
      </c>
      <c r="Y307" s="101" t="s">
        <v>89</v>
      </c>
      <c r="Z307" s="101" t="s">
        <v>90</v>
      </c>
      <c r="AA307" s="101">
        <v>989</v>
      </c>
      <c r="AB307" s="101">
        <v>1414.27</v>
      </c>
    </row>
    <row r="308" spans="1:28" ht="18" customHeight="1" x14ac:dyDescent="0.25">
      <c r="A308" s="1">
        <v>2021</v>
      </c>
      <c r="B308" s="1" t="s">
        <v>8</v>
      </c>
      <c r="C308" s="1" t="s">
        <v>12</v>
      </c>
      <c r="D308" s="5" t="s">
        <v>28</v>
      </c>
      <c r="E308" s="7">
        <v>345</v>
      </c>
      <c r="F308" s="7">
        <v>7700</v>
      </c>
      <c r="G308" s="7">
        <v>7840</v>
      </c>
      <c r="H308" s="3">
        <v>1540</v>
      </c>
      <c r="I308" s="4" t="s">
        <v>42</v>
      </c>
      <c r="R308" s="101" t="s">
        <v>84</v>
      </c>
      <c r="S308" s="101">
        <v>2020</v>
      </c>
      <c r="T308" s="101" t="s">
        <v>3</v>
      </c>
      <c r="U308" s="101" t="s">
        <v>97</v>
      </c>
      <c r="V308" s="101" t="s">
        <v>86</v>
      </c>
      <c r="W308" s="101" t="s">
        <v>87</v>
      </c>
      <c r="X308" s="101" t="s">
        <v>88</v>
      </c>
      <c r="Y308" s="101" t="s">
        <v>89</v>
      </c>
      <c r="Z308" s="101" t="s">
        <v>90</v>
      </c>
      <c r="AA308" s="101">
        <v>1022</v>
      </c>
      <c r="AB308" s="101">
        <v>1461.46</v>
      </c>
    </row>
    <row r="309" spans="1:28" ht="18" customHeight="1" x14ac:dyDescent="0.25">
      <c r="A309" s="1">
        <v>2021</v>
      </c>
      <c r="B309" s="1" t="s">
        <v>8</v>
      </c>
      <c r="C309" s="1" t="s">
        <v>13</v>
      </c>
      <c r="D309" s="2" t="s">
        <v>33</v>
      </c>
      <c r="E309" s="3">
        <v>122</v>
      </c>
      <c r="F309" s="3">
        <v>110</v>
      </c>
      <c r="G309" s="3">
        <v>112</v>
      </c>
      <c r="H309" s="3">
        <v>22</v>
      </c>
      <c r="I309" s="4" t="s">
        <v>42</v>
      </c>
      <c r="R309" s="101" t="s">
        <v>93</v>
      </c>
      <c r="S309" s="101">
        <v>2020</v>
      </c>
      <c r="T309" s="101" t="s">
        <v>3</v>
      </c>
      <c r="U309" s="101" t="s">
        <v>97</v>
      </c>
      <c r="V309" s="101" t="s">
        <v>86</v>
      </c>
      <c r="W309" s="101" t="s">
        <v>87</v>
      </c>
      <c r="X309" s="101" t="s">
        <v>88</v>
      </c>
      <c r="Y309" s="101" t="s">
        <v>89</v>
      </c>
      <c r="Z309" s="101" t="s">
        <v>90</v>
      </c>
      <c r="AA309" s="101">
        <v>300</v>
      </c>
      <c r="AB309" s="101">
        <v>429</v>
      </c>
    </row>
    <row r="310" spans="1:28" ht="18" customHeight="1" x14ac:dyDescent="0.25">
      <c r="A310" s="1">
        <v>2021</v>
      </c>
      <c r="B310" s="1" t="s">
        <v>8</v>
      </c>
      <c r="C310" s="1" t="s">
        <v>15</v>
      </c>
      <c r="D310" s="5" t="s">
        <v>26</v>
      </c>
      <c r="E310" s="6">
        <v>78</v>
      </c>
      <c r="F310" s="6">
        <v>5034.92</v>
      </c>
      <c r="G310" s="6">
        <v>5126.4639999999999</v>
      </c>
      <c r="H310" s="3">
        <v>1006.984</v>
      </c>
      <c r="I310" s="4" t="s">
        <v>42</v>
      </c>
      <c r="R310" s="101" t="s">
        <v>93</v>
      </c>
      <c r="S310" s="101">
        <v>2020</v>
      </c>
      <c r="T310" s="101" t="s">
        <v>3</v>
      </c>
      <c r="U310" s="101" t="s">
        <v>97</v>
      </c>
      <c r="V310" s="101" t="s">
        <v>86</v>
      </c>
      <c r="W310" s="101" t="s">
        <v>87</v>
      </c>
      <c r="X310" s="101" t="s">
        <v>88</v>
      </c>
      <c r="Y310" s="101" t="s">
        <v>89</v>
      </c>
      <c r="Z310" s="101" t="s">
        <v>90</v>
      </c>
      <c r="AA310" s="101">
        <v>327</v>
      </c>
      <c r="AB310" s="101">
        <v>467.61</v>
      </c>
    </row>
    <row r="311" spans="1:28" ht="18" customHeight="1" x14ac:dyDescent="0.25">
      <c r="A311" s="1">
        <v>2021</v>
      </c>
      <c r="B311" s="1" t="s">
        <v>8</v>
      </c>
      <c r="C311" s="1" t="s">
        <v>15</v>
      </c>
      <c r="D311" s="5" t="s">
        <v>24</v>
      </c>
      <c r="E311" s="6">
        <v>76</v>
      </c>
      <c r="F311" s="6">
        <v>4576.8999999999996</v>
      </c>
      <c r="G311" s="6">
        <v>5126.1279999999997</v>
      </c>
      <c r="H311" s="3">
        <v>915.38</v>
      </c>
      <c r="I311" s="4" t="s">
        <v>42</v>
      </c>
      <c r="R311" s="101" t="s">
        <v>84</v>
      </c>
      <c r="S311" s="101">
        <v>2020</v>
      </c>
      <c r="T311" s="101" t="s">
        <v>3</v>
      </c>
      <c r="U311" s="101" t="s">
        <v>97</v>
      </c>
      <c r="V311" s="101" t="s">
        <v>86</v>
      </c>
      <c r="W311" s="101" t="s">
        <v>87</v>
      </c>
      <c r="X311" s="101" t="s">
        <v>88</v>
      </c>
      <c r="Y311" s="101" t="s">
        <v>89</v>
      </c>
      <c r="Z311" s="101" t="s">
        <v>90</v>
      </c>
      <c r="AA311" s="101">
        <v>129</v>
      </c>
      <c r="AB311" s="101">
        <v>184.47</v>
      </c>
    </row>
    <row r="312" spans="1:28" ht="18" customHeight="1" x14ac:dyDescent="0.25">
      <c r="A312" s="1">
        <v>2021</v>
      </c>
      <c r="B312" s="1" t="s">
        <v>8</v>
      </c>
      <c r="C312" s="1" t="s">
        <v>15</v>
      </c>
      <c r="D312" s="5" t="s">
        <v>25</v>
      </c>
      <c r="E312" s="6">
        <v>46</v>
      </c>
      <c r="F312" s="6">
        <v>200</v>
      </c>
      <c r="G312" s="6">
        <v>224</v>
      </c>
      <c r="H312" s="3">
        <v>40</v>
      </c>
      <c r="I312" s="4" t="s">
        <v>42</v>
      </c>
      <c r="R312" s="101" t="s">
        <v>91</v>
      </c>
      <c r="S312" s="101">
        <v>2020</v>
      </c>
      <c r="T312" s="101" t="s">
        <v>3</v>
      </c>
      <c r="U312" s="101" t="s">
        <v>97</v>
      </c>
      <c r="V312" s="101" t="s">
        <v>86</v>
      </c>
      <c r="W312" s="101" t="s">
        <v>87</v>
      </c>
      <c r="X312" s="101" t="s">
        <v>88</v>
      </c>
      <c r="Y312" s="101" t="s">
        <v>89</v>
      </c>
      <c r="Z312" s="101" t="s">
        <v>90</v>
      </c>
      <c r="AA312" s="101">
        <v>303</v>
      </c>
      <c r="AB312" s="101">
        <v>433.28999999999996</v>
      </c>
    </row>
    <row r="313" spans="1:28" ht="18" customHeight="1" x14ac:dyDescent="0.25">
      <c r="A313" s="1">
        <v>2021</v>
      </c>
      <c r="B313" s="1" t="s">
        <v>8</v>
      </c>
      <c r="C313" s="1" t="s">
        <v>15</v>
      </c>
      <c r="D313" s="5" t="s">
        <v>23</v>
      </c>
      <c r="E313" s="6">
        <v>34</v>
      </c>
      <c r="F313" s="6">
        <v>4576.8</v>
      </c>
      <c r="G313" s="6">
        <v>5126.0160000000005</v>
      </c>
      <c r="H313" s="3">
        <v>915.36000000000013</v>
      </c>
      <c r="I313" s="4" t="s">
        <v>42</v>
      </c>
      <c r="R313" s="101" t="s">
        <v>84</v>
      </c>
      <c r="S313" s="101">
        <v>2020</v>
      </c>
      <c r="T313" s="101" t="s">
        <v>3</v>
      </c>
      <c r="U313" s="101" t="s">
        <v>97</v>
      </c>
      <c r="V313" s="101" t="s">
        <v>86</v>
      </c>
      <c r="W313" s="101" t="s">
        <v>87</v>
      </c>
      <c r="X313" s="101" t="s">
        <v>88</v>
      </c>
      <c r="Y313" s="101" t="s">
        <v>89</v>
      </c>
      <c r="Z313" s="101" t="s">
        <v>90</v>
      </c>
      <c r="AA313" s="101">
        <v>770</v>
      </c>
      <c r="AB313" s="101">
        <v>1101.0999999999999</v>
      </c>
    </row>
    <row r="314" spans="1:28" ht="18" customHeight="1" x14ac:dyDescent="0.25">
      <c r="A314" s="1">
        <v>2021</v>
      </c>
      <c r="B314" s="1" t="s">
        <v>8</v>
      </c>
      <c r="C314" s="1" t="s">
        <v>13</v>
      </c>
      <c r="D314" s="2" t="s">
        <v>34</v>
      </c>
      <c r="E314" s="3">
        <v>7</v>
      </c>
      <c r="F314" s="3">
        <v>200</v>
      </c>
      <c r="G314" s="3">
        <v>224</v>
      </c>
      <c r="H314" s="3">
        <v>40</v>
      </c>
      <c r="I314" s="4" t="s">
        <v>42</v>
      </c>
      <c r="R314" s="101" t="s">
        <v>91</v>
      </c>
      <c r="S314" s="101">
        <v>2020</v>
      </c>
      <c r="T314" s="101" t="s">
        <v>3</v>
      </c>
      <c r="U314" s="101" t="s">
        <v>97</v>
      </c>
      <c r="V314" s="101" t="s">
        <v>86</v>
      </c>
      <c r="W314" s="101" t="s">
        <v>87</v>
      </c>
      <c r="X314" s="101" t="s">
        <v>88</v>
      </c>
      <c r="Y314" s="101" t="s">
        <v>89</v>
      </c>
      <c r="Z314" s="101" t="s">
        <v>90</v>
      </c>
      <c r="AA314" s="101">
        <v>857</v>
      </c>
      <c r="AB314" s="101">
        <v>1225.51</v>
      </c>
    </row>
    <row r="315" spans="1:28" ht="18" customHeight="1" x14ac:dyDescent="0.25">
      <c r="A315" s="1">
        <v>2021</v>
      </c>
      <c r="B315" s="1" t="s">
        <v>8</v>
      </c>
      <c r="C315" s="1" t="s">
        <v>15</v>
      </c>
      <c r="D315" s="5" t="s">
        <v>27</v>
      </c>
      <c r="E315" s="6">
        <v>3</v>
      </c>
      <c r="F315" s="6">
        <v>4577.3</v>
      </c>
      <c r="G315" s="6">
        <v>5126.576</v>
      </c>
      <c r="H315" s="3">
        <v>915.46</v>
      </c>
      <c r="I315" s="4" t="s">
        <v>42</v>
      </c>
      <c r="R315" s="101" t="s">
        <v>93</v>
      </c>
      <c r="S315" s="101">
        <v>2020</v>
      </c>
      <c r="T315" s="101" t="s">
        <v>3</v>
      </c>
      <c r="U315" s="101" t="s">
        <v>97</v>
      </c>
      <c r="V315" s="101" t="s">
        <v>86</v>
      </c>
      <c r="W315" s="101" t="s">
        <v>87</v>
      </c>
      <c r="X315" s="101" t="s">
        <v>88</v>
      </c>
      <c r="Y315" s="101" t="s">
        <v>89</v>
      </c>
      <c r="Z315" s="101" t="s">
        <v>90</v>
      </c>
      <c r="AA315" s="101">
        <v>329</v>
      </c>
      <c r="AB315" s="101">
        <v>470.47</v>
      </c>
    </row>
    <row r="316" spans="1:28" ht="18" customHeight="1" x14ac:dyDescent="0.25">
      <c r="A316" s="1">
        <v>2021</v>
      </c>
      <c r="B316" s="1" t="s">
        <v>8</v>
      </c>
      <c r="C316" s="1" t="s">
        <v>32</v>
      </c>
      <c r="D316" s="5" t="s">
        <v>32</v>
      </c>
      <c r="E316" s="6">
        <v>2</v>
      </c>
      <c r="F316" s="6">
        <v>6600</v>
      </c>
      <c r="G316" s="6">
        <v>7392</v>
      </c>
      <c r="H316" s="3">
        <v>1320</v>
      </c>
      <c r="I316" s="4" t="s">
        <v>42</v>
      </c>
      <c r="R316" s="101" t="s">
        <v>84</v>
      </c>
      <c r="S316" s="101">
        <v>2020</v>
      </c>
      <c r="T316" s="101" t="s">
        <v>3</v>
      </c>
      <c r="U316" s="101" t="s">
        <v>97</v>
      </c>
      <c r="V316" s="101" t="s">
        <v>86</v>
      </c>
      <c r="W316" s="101" t="s">
        <v>87</v>
      </c>
      <c r="X316" s="101" t="s">
        <v>88</v>
      </c>
      <c r="Y316" s="101" t="s">
        <v>89</v>
      </c>
      <c r="Z316" s="101" t="s">
        <v>90</v>
      </c>
      <c r="AA316" s="101">
        <v>131</v>
      </c>
      <c r="AB316" s="101">
        <v>187.32999999999998</v>
      </c>
    </row>
    <row r="317" spans="1:28" ht="18" customHeight="1" x14ac:dyDescent="0.25">
      <c r="A317" s="1">
        <v>2021</v>
      </c>
      <c r="B317" s="1" t="s">
        <v>9</v>
      </c>
      <c r="C317" s="1" t="s">
        <v>14</v>
      </c>
      <c r="D317" s="2" t="s">
        <v>36</v>
      </c>
      <c r="E317" s="3">
        <v>3566</v>
      </c>
      <c r="F317" s="3">
        <v>4577.3</v>
      </c>
      <c r="G317" s="3">
        <v>5126.576</v>
      </c>
      <c r="H317" s="3">
        <v>915.46</v>
      </c>
      <c r="I317" s="4" t="s">
        <v>42</v>
      </c>
      <c r="R317" s="101" t="s">
        <v>93</v>
      </c>
      <c r="S317" s="101">
        <v>2020</v>
      </c>
      <c r="T317" s="101" t="s">
        <v>7</v>
      </c>
      <c r="U317" s="101" t="s">
        <v>97</v>
      </c>
      <c r="V317" s="101" t="s">
        <v>86</v>
      </c>
      <c r="W317" s="101" t="s">
        <v>87</v>
      </c>
      <c r="X317" s="101" t="s">
        <v>88</v>
      </c>
      <c r="Y317" s="101" t="s">
        <v>89</v>
      </c>
      <c r="Z317" s="101" t="s">
        <v>90</v>
      </c>
      <c r="AA317" s="101">
        <v>308</v>
      </c>
      <c r="AB317" s="101">
        <v>440.44</v>
      </c>
    </row>
    <row r="318" spans="1:28" ht="18" customHeight="1" x14ac:dyDescent="0.25">
      <c r="A318" s="1">
        <v>2021</v>
      </c>
      <c r="B318" s="1" t="s">
        <v>9</v>
      </c>
      <c r="C318" s="1" t="s">
        <v>14</v>
      </c>
      <c r="D318" s="2" t="s">
        <v>37</v>
      </c>
      <c r="E318" s="3">
        <v>2498</v>
      </c>
      <c r="F318" s="3">
        <v>8000</v>
      </c>
      <c r="G318" s="3">
        <v>8960</v>
      </c>
      <c r="H318" s="3">
        <v>1600</v>
      </c>
      <c r="I318" s="4" t="s">
        <v>42</v>
      </c>
      <c r="R318" s="101" t="s">
        <v>84</v>
      </c>
      <c r="S318" s="101">
        <v>2020</v>
      </c>
      <c r="T318" s="101" t="s">
        <v>7</v>
      </c>
      <c r="U318" s="101" t="s">
        <v>97</v>
      </c>
      <c r="V318" s="101" t="s">
        <v>86</v>
      </c>
      <c r="W318" s="101" t="s">
        <v>87</v>
      </c>
      <c r="X318" s="101" t="s">
        <v>88</v>
      </c>
      <c r="Y318" s="101" t="s">
        <v>89</v>
      </c>
      <c r="Z318" s="101" t="s">
        <v>90</v>
      </c>
      <c r="AA318" s="101">
        <v>356</v>
      </c>
      <c r="AB318" s="101">
        <v>509.08</v>
      </c>
    </row>
    <row r="319" spans="1:28" ht="18" customHeight="1" x14ac:dyDescent="0.25">
      <c r="A319" s="1">
        <v>2021</v>
      </c>
      <c r="B319" s="1" t="s">
        <v>9</v>
      </c>
      <c r="C319" s="1" t="s">
        <v>13</v>
      </c>
      <c r="D319" s="2" t="s">
        <v>35</v>
      </c>
      <c r="E319" s="3">
        <v>1245</v>
      </c>
      <c r="F319" s="3">
        <v>4577.2</v>
      </c>
      <c r="G319" s="3">
        <v>5126.4639999999999</v>
      </c>
      <c r="H319" s="3">
        <v>915.44</v>
      </c>
      <c r="I319" s="4" t="s">
        <v>42</v>
      </c>
      <c r="R319" s="101" t="s">
        <v>91</v>
      </c>
      <c r="S319" s="101">
        <v>2020</v>
      </c>
      <c r="T319" s="101" t="s">
        <v>7</v>
      </c>
      <c r="U319" s="101" t="s">
        <v>97</v>
      </c>
      <c r="V319" s="101" t="s">
        <v>86</v>
      </c>
      <c r="W319" s="101" t="s">
        <v>87</v>
      </c>
      <c r="X319" s="101" t="s">
        <v>88</v>
      </c>
      <c r="Y319" s="101" t="s">
        <v>89</v>
      </c>
      <c r="Z319" s="101" t="s">
        <v>90</v>
      </c>
      <c r="AA319" s="101">
        <v>310</v>
      </c>
      <c r="AB319" s="101">
        <v>526.24</v>
      </c>
    </row>
    <row r="320" spans="1:28" ht="18" customHeight="1" x14ac:dyDescent="0.25">
      <c r="A320" s="1">
        <v>2021</v>
      </c>
      <c r="B320" s="1" t="s">
        <v>9</v>
      </c>
      <c r="C320" s="1" t="s">
        <v>38</v>
      </c>
      <c r="D320" s="5" t="s">
        <v>30</v>
      </c>
      <c r="E320" s="6">
        <v>644</v>
      </c>
      <c r="F320" s="6">
        <v>5743.5</v>
      </c>
      <c r="G320" s="6">
        <v>6432.72</v>
      </c>
      <c r="H320" s="3">
        <v>1148.7</v>
      </c>
      <c r="I320" s="4" t="s">
        <v>42</v>
      </c>
      <c r="R320" s="101" t="s">
        <v>91</v>
      </c>
      <c r="S320" s="101">
        <v>2020</v>
      </c>
      <c r="T320" s="101" t="s">
        <v>7</v>
      </c>
      <c r="U320" s="101" t="s">
        <v>97</v>
      </c>
      <c r="V320" s="101" t="s">
        <v>86</v>
      </c>
      <c r="W320" s="101" t="s">
        <v>87</v>
      </c>
      <c r="X320" s="101" t="s">
        <v>88</v>
      </c>
      <c r="Y320" s="101" t="s">
        <v>89</v>
      </c>
      <c r="Z320" s="101" t="s">
        <v>90</v>
      </c>
      <c r="AA320" s="101">
        <v>352</v>
      </c>
      <c r="AB320" s="101">
        <v>526.24</v>
      </c>
    </row>
    <row r="321" spans="1:28" ht="18" customHeight="1" x14ac:dyDescent="0.25">
      <c r="A321" s="1">
        <v>2021</v>
      </c>
      <c r="B321" s="1" t="s">
        <v>9</v>
      </c>
      <c r="C321" s="1" t="s">
        <v>12</v>
      </c>
      <c r="D321" s="5" t="s">
        <v>29</v>
      </c>
      <c r="E321" s="6">
        <v>643</v>
      </c>
      <c r="F321" s="6">
        <v>7000</v>
      </c>
      <c r="G321" s="6">
        <v>7840</v>
      </c>
      <c r="H321" s="3">
        <v>1400</v>
      </c>
      <c r="I321" s="4" t="s">
        <v>42</v>
      </c>
      <c r="R321" s="101" t="s">
        <v>91</v>
      </c>
      <c r="S321" s="101">
        <v>2020</v>
      </c>
      <c r="T321" s="101" t="s">
        <v>7</v>
      </c>
      <c r="U321" s="101" t="s">
        <v>97</v>
      </c>
      <c r="V321" s="101" t="s">
        <v>86</v>
      </c>
      <c r="W321" s="101" t="s">
        <v>87</v>
      </c>
      <c r="X321" s="101" t="s">
        <v>88</v>
      </c>
      <c r="Y321" s="101" t="s">
        <v>89</v>
      </c>
      <c r="Z321" s="101" t="s">
        <v>90</v>
      </c>
      <c r="AA321" s="101">
        <v>280</v>
      </c>
      <c r="AB321" s="101">
        <v>526.24</v>
      </c>
    </row>
    <row r="322" spans="1:28" ht="18" customHeight="1" x14ac:dyDescent="0.25">
      <c r="A322" s="1">
        <v>2021</v>
      </c>
      <c r="B322" s="1" t="s">
        <v>9</v>
      </c>
      <c r="C322" s="1" t="s">
        <v>38</v>
      </c>
      <c r="D322" s="5" t="s">
        <v>31</v>
      </c>
      <c r="E322" s="6">
        <v>455</v>
      </c>
      <c r="F322" s="6">
        <v>4578.6000000000004</v>
      </c>
      <c r="G322" s="6">
        <v>5128.0320000000002</v>
      </c>
      <c r="H322" s="3">
        <v>915.72000000000014</v>
      </c>
      <c r="I322" s="4" t="s">
        <v>40</v>
      </c>
      <c r="R322" s="101" t="s">
        <v>91</v>
      </c>
      <c r="S322" s="101">
        <v>2020</v>
      </c>
      <c r="T322" s="101" t="s">
        <v>7</v>
      </c>
      <c r="U322" s="101" t="s">
        <v>97</v>
      </c>
      <c r="V322" s="101" t="s">
        <v>86</v>
      </c>
      <c r="W322" s="101" t="s">
        <v>87</v>
      </c>
      <c r="X322" s="101" t="s">
        <v>88</v>
      </c>
      <c r="Y322" s="101" t="s">
        <v>89</v>
      </c>
      <c r="Z322" s="101" t="s">
        <v>90</v>
      </c>
      <c r="AA322" s="101">
        <v>993</v>
      </c>
      <c r="AB322" s="101">
        <v>1419.99</v>
      </c>
    </row>
    <row r="323" spans="1:28" ht="18" customHeight="1" x14ac:dyDescent="0.25">
      <c r="A323" s="1">
        <v>2021</v>
      </c>
      <c r="B323" s="1" t="s">
        <v>9</v>
      </c>
      <c r="C323" s="1" t="s">
        <v>12</v>
      </c>
      <c r="D323" s="5" t="s">
        <v>28</v>
      </c>
      <c r="E323" s="7">
        <v>345</v>
      </c>
      <c r="F323" s="7">
        <v>7000</v>
      </c>
      <c r="G323" s="7">
        <v>7840</v>
      </c>
      <c r="H323" s="3">
        <v>1400</v>
      </c>
      <c r="I323" s="4" t="s">
        <v>40</v>
      </c>
      <c r="R323" s="101" t="s">
        <v>91</v>
      </c>
      <c r="S323" s="101">
        <v>2020</v>
      </c>
      <c r="T323" s="101" t="s">
        <v>7</v>
      </c>
      <c r="U323" s="101" t="s">
        <v>97</v>
      </c>
      <c r="V323" s="101" t="s">
        <v>86</v>
      </c>
      <c r="W323" s="101" t="s">
        <v>87</v>
      </c>
      <c r="X323" s="101" t="s">
        <v>88</v>
      </c>
      <c r="Y323" s="101" t="s">
        <v>89</v>
      </c>
      <c r="Z323" s="101" t="s">
        <v>90</v>
      </c>
      <c r="AA323" s="101">
        <v>1026</v>
      </c>
      <c r="AB323" s="101">
        <v>1467.18</v>
      </c>
    </row>
    <row r="324" spans="1:28" ht="18" customHeight="1" x14ac:dyDescent="0.25">
      <c r="A324" s="1">
        <v>2021</v>
      </c>
      <c r="B324" s="1" t="s">
        <v>9</v>
      </c>
      <c r="C324" s="1" t="s">
        <v>13</v>
      </c>
      <c r="D324" s="2" t="s">
        <v>33</v>
      </c>
      <c r="E324" s="3">
        <v>122</v>
      </c>
      <c r="F324" s="3">
        <v>100</v>
      </c>
      <c r="G324" s="3">
        <v>112</v>
      </c>
      <c r="H324" s="3">
        <v>20</v>
      </c>
      <c r="I324" s="4" t="s">
        <v>40</v>
      </c>
      <c r="R324" s="101" t="s">
        <v>93</v>
      </c>
      <c r="S324" s="101">
        <v>2020</v>
      </c>
      <c r="T324" s="101" t="s">
        <v>7</v>
      </c>
      <c r="U324" s="101" t="s">
        <v>97</v>
      </c>
      <c r="V324" s="101" t="s">
        <v>86</v>
      </c>
      <c r="W324" s="101" t="s">
        <v>87</v>
      </c>
      <c r="X324" s="101" t="s">
        <v>88</v>
      </c>
      <c r="Y324" s="101" t="s">
        <v>89</v>
      </c>
      <c r="Z324" s="101" t="s">
        <v>90</v>
      </c>
      <c r="AA324" s="101">
        <v>282</v>
      </c>
      <c r="AB324" s="101">
        <v>403.26</v>
      </c>
    </row>
    <row r="325" spans="1:28" ht="18" customHeight="1" x14ac:dyDescent="0.25">
      <c r="A325" s="1">
        <v>2021</v>
      </c>
      <c r="B325" s="1" t="s">
        <v>9</v>
      </c>
      <c r="C325" s="1" t="s">
        <v>15</v>
      </c>
      <c r="D325" s="5" t="s">
        <v>26</v>
      </c>
      <c r="E325" s="6">
        <v>78</v>
      </c>
      <c r="F325" s="6">
        <v>4577.2</v>
      </c>
      <c r="G325" s="6">
        <v>5126.4639999999999</v>
      </c>
      <c r="H325" s="3">
        <v>915.44</v>
      </c>
      <c r="I325" s="4" t="s">
        <v>40</v>
      </c>
      <c r="R325" s="101" t="s">
        <v>93</v>
      </c>
      <c r="S325" s="101">
        <v>2020</v>
      </c>
      <c r="T325" s="101" t="s">
        <v>7</v>
      </c>
      <c r="U325" s="101" t="s">
        <v>97</v>
      </c>
      <c r="V325" s="101" t="s">
        <v>86</v>
      </c>
      <c r="W325" s="101" t="s">
        <v>87</v>
      </c>
      <c r="X325" s="101" t="s">
        <v>88</v>
      </c>
      <c r="Y325" s="101" t="s">
        <v>89</v>
      </c>
      <c r="Z325" s="101" t="s">
        <v>90</v>
      </c>
      <c r="AA325" s="101">
        <v>309</v>
      </c>
      <c r="AB325" s="101">
        <v>441.87</v>
      </c>
    </row>
    <row r="326" spans="1:28" ht="18" customHeight="1" x14ac:dyDescent="0.25">
      <c r="A326" s="1">
        <v>2021</v>
      </c>
      <c r="B326" s="1" t="s">
        <v>9</v>
      </c>
      <c r="C326" s="1" t="s">
        <v>15</v>
      </c>
      <c r="D326" s="5" t="s">
        <v>24</v>
      </c>
      <c r="E326" s="6">
        <v>76</v>
      </c>
      <c r="F326" s="6">
        <v>4576.8999999999996</v>
      </c>
      <c r="G326" s="6">
        <v>5126.1279999999997</v>
      </c>
      <c r="H326" s="3">
        <v>915.38</v>
      </c>
      <c r="I326" s="4" t="s">
        <v>40</v>
      </c>
      <c r="R326" s="101" t="s">
        <v>84</v>
      </c>
      <c r="S326" s="101">
        <v>2020</v>
      </c>
      <c r="T326" s="101" t="s">
        <v>7</v>
      </c>
      <c r="U326" s="101" t="s">
        <v>97</v>
      </c>
      <c r="V326" s="101" t="s">
        <v>86</v>
      </c>
      <c r="W326" s="101" t="s">
        <v>87</v>
      </c>
      <c r="X326" s="101" t="s">
        <v>88</v>
      </c>
      <c r="Y326" s="101" t="s">
        <v>89</v>
      </c>
      <c r="Z326" s="101" t="s">
        <v>90</v>
      </c>
      <c r="AA326" s="101">
        <v>357</v>
      </c>
      <c r="AB326" s="101">
        <v>510.51</v>
      </c>
    </row>
    <row r="327" spans="1:28" ht="18" customHeight="1" x14ac:dyDescent="0.25">
      <c r="A327" s="1">
        <v>2021</v>
      </c>
      <c r="B327" s="1" t="s">
        <v>9</v>
      </c>
      <c r="C327" s="1" t="s">
        <v>15</v>
      </c>
      <c r="D327" s="5" t="s">
        <v>25</v>
      </c>
      <c r="E327" s="6">
        <v>46</v>
      </c>
      <c r="F327" s="6">
        <v>200</v>
      </c>
      <c r="G327" s="6">
        <v>224</v>
      </c>
      <c r="H327" s="3">
        <v>40</v>
      </c>
      <c r="I327" s="4" t="s">
        <v>40</v>
      </c>
      <c r="R327" s="101" t="s">
        <v>91</v>
      </c>
      <c r="S327" s="101">
        <v>2020</v>
      </c>
      <c r="T327" s="101" t="s">
        <v>7</v>
      </c>
      <c r="U327" s="101" t="s">
        <v>97</v>
      </c>
      <c r="V327" s="101" t="s">
        <v>86</v>
      </c>
      <c r="W327" s="101" t="s">
        <v>87</v>
      </c>
      <c r="X327" s="101" t="s">
        <v>88</v>
      </c>
      <c r="Y327" s="101" t="s">
        <v>89</v>
      </c>
      <c r="Z327" s="101" t="s">
        <v>90</v>
      </c>
      <c r="AA327" s="101">
        <v>279</v>
      </c>
      <c r="AB327" s="101">
        <v>398.97</v>
      </c>
    </row>
    <row r="328" spans="1:28" ht="18" customHeight="1" x14ac:dyDescent="0.25">
      <c r="A328" s="1">
        <v>2021</v>
      </c>
      <c r="B328" s="1" t="s">
        <v>9</v>
      </c>
      <c r="C328" s="1" t="s">
        <v>15</v>
      </c>
      <c r="D328" s="5" t="s">
        <v>23</v>
      </c>
      <c r="E328" s="6">
        <v>34</v>
      </c>
      <c r="F328" s="6">
        <v>4576.8</v>
      </c>
      <c r="G328" s="6">
        <v>5126.0160000000005</v>
      </c>
      <c r="H328" s="3">
        <v>915.36000000000013</v>
      </c>
      <c r="I328" s="4" t="s">
        <v>40</v>
      </c>
      <c r="R328" s="101" t="s">
        <v>91</v>
      </c>
      <c r="S328" s="101">
        <v>2020</v>
      </c>
      <c r="T328" s="101" t="s">
        <v>7</v>
      </c>
      <c r="U328" s="101" t="s">
        <v>97</v>
      </c>
      <c r="V328" s="101" t="s">
        <v>86</v>
      </c>
      <c r="W328" s="101" t="s">
        <v>87</v>
      </c>
      <c r="X328" s="101" t="s">
        <v>88</v>
      </c>
      <c r="Y328" s="101" t="s">
        <v>89</v>
      </c>
      <c r="Z328" s="101" t="s">
        <v>90</v>
      </c>
      <c r="AA328" s="101">
        <v>774</v>
      </c>
      <c r="AB328" s="101">
        <v>1106.82</v>
      </c>
    </row>
    <row r="329" spans="1:28" ht="18" customHeight="1" x14ac:dyDescent="0.25">
      <c r="A329" s="1">
        <v>2021</v>
      </c>
      <c r="B329" s="1" t="s">
        <v>9</v>
      </c>
      <c r="C329" s="1" t="s">
        <v>13</v>
      </c>
      <c r="D329" s="2" t="s">
        <v>34</v>
      </c>
      <c r="E329" s="3">
        <v>7</v>
      </c>
      <c r="F329" s="3">
        <v>200</v>
      </c>
      <c r="G329" s="3">
        <v>224</v>
      </c>
      <c r="H329" s="3">
        <v>40</v>
      </c>
      <c r="I329" s="4" t="s">
        <v>40</v>
      </c>
      <c r="R329" s="101" t="s">
        <v>84</v>
      </c>
      <c r="S329" s="101">
        <v>2020</v>
      </c>
      <c r="T329" s="101" t="s">
        <v>7</v>
      </c>
      <c r="U329" s="101" t="s">
        <v>97</v>
      </c>
      <c r="V329" s="101" t="s">
        <v>86</v>
      </c>
      <c r="W329" s="101" t="s">
        <v>87</v>
      </c>
      <c r="X329" s="101" t="s">
        <v>88</v>
      </c>
      <c r="Y329" s="101" t="s">
        <v>89</v>
      </c>
      <c r="Z329" s="101" t="s">
        <v>90</v>
      </c>
      <c r="AA329" s="101">
        <v>807</v>
      </c>
      <c r="AB329" s="101">
        <v>1154.01</v>
      </c>
    </row>
    <row r="330" spans="1:28" ht="18" customHeight="1" x14ac:dyDescent="0.25">
      <c r="A330" s="1">
        <v>2021</v>
      </c>
      <c r="B330" s="1" t="s">
        <v>9</v>
      </c>
      <c r="C330" s="1" t="s">
        <v>15</v>
      </c>
      <c r="D330" s="5" t="s">
        <v>27</v>
      </c>
      <c r="E330" s="6">
        <v>3</v>
      </c>
      <c r="F330" s="6">
        <v>4577.3</v>
      </c>
      <c r="G330" s="6">
        <v>5126.576</v>
      </c>
      <c r="H330" s="3">
        <v>915.46</v>
      </c>
      <c r="I330" s="4" t="s">
        <v>40</v>
      </c>
      <c r="R330" s="101" t="s">
        <v>91</v>
      </c>
      <c r="S330" s="101">
        <v>2020</v>
      </c>
      <c r="T330" s="101" t="s">
        <v>7</v>
      </c>
      <c r="U330" s="101" t="s">
        <v>97</v>
      </c>
      <c r="V330" s="101" t="s">
        <v>86</v>
      </c>
      <c r="W330" s="101" t="s">
        <v>87</v>
      </c>
      <c r="X330" s="101" t="s">
        <v>88</v>
      </c>
      <c r="Y330" s="101" t="s">
        <v>89</v>
      </c>
      <c r="Z330" s="101" t="s">
        <v>90</v>
      </c>
      <c r="AA330" s="101">
        <v>860</v>
      </c>
      <c r="AB330" s="101">
        <v>1229.8</v>
      </c>
    </row>
    <row r="331" spans="1:28" ht="18" customHeight="1" x14ac:dyDescent="0.25">
      <c r="A331" s="1">
        <v>2021</v>
      </c>
      <c r="B331" s="1" t="s">
        <v>9</v>
      </c>
      <c r="C331" s="1" t="s">
        <v>32</v>
      </c>
      <c r="D331" s="5" t="s">
        <v>32</v>
      </c>
      <c r="E331" s="6">
        <v>2</v>
      </c>
      <c r="F331" s="6">
        <v>6600</v>
      </c>
      <c r="G331" s="6">
        <v>7392</v>
      </c>
      <c r="H331" s="3">
        <v>1320</v>
      </c>
      <c r="I331" s="4" t="s">
        <v>40</v>
      </c>
      <c r="R331" s="101" t="s">
        <v>95</v>
      </c>
      <c r="S331" s="101">
        <v>2020</v>
      </c>
      <c r="T331" s="101" t="s">
        <v>7</v>
      </c>
      <c r="U331" s="101" t="s">
        <v>97</v>
      </c>
      <c r="V331" s="101" t="s">
        <v>86</v>
      </c>
      <c r="W331" s="101" t="s">
        <v>87</v>
      </c>
      <c r="X331" s="101" t="s">
        <v>88</v>
      </c>
      <c r="Y331" s="101" t="s">
        <v>89</v>
      </c>
      <c r="Z331" s="101" t="s">
        <v>90</v>
      </c>
      <c r="AA331" s="101">
        <v>353</v>
      </c>
      <c r="AB331" s="101">
        <v>504.78999999999996</v>
      </c>
    </row>
    <row r="332" spans="1:28" ht="18" customHeight="1" x14ac:dyDescent="0.25">
      <c r="A332" s="1">
        <v>2021</v>
      </c>
      <c r="B332" s="1" t="s">
        <v>10</v>
      </c>
      <c r="C332" s="1" t="s">
        <v>14</v>
      </c>
      <c r="D332" s="2" t="s">
        <v>36</v>
      </c>
      <c r="E332" s="3">
        <v>3566</v>
      </c>
      <c r="F332" s="3">
        <v>4577.3</v>
      </c>
      <c r="G332" s="3">
        <v>5126.576</v>
      </c>
      <c r="H332" s="3">
        <v>915.46</v>
      </c>
      <c r="I332" s="4" t="s">
        <v>40</v>
      </c>
      <c r="R332" s="101" t="s">
        <v>93</v>
      </c>
      <c r="S332" s="101">
        <v>2020</v>
      </c>
      <c r="T332" s="101" t="s">
        <v>7</v>
      </c>
      <c r="U332" s="101" t="s">
        <v>97</v>
      </c>
      <c r="V332" s="101" t="s">
        <v>86</v>
      </c>
      <c r="W332" s="101" t="s">
        <v>87</v>
      </c>
      <c r="X332" s="101" t="s">
        <v>88</v>
      </c>
      <c r="Y332" s="101" t="s">
        <v>89</v>
      </c>
      <c r="Z332" s="101" t="s">
        <v>90</v>
      </c>
      <c r="AA332" s="101">
        <v>281</v>
      </c>
      <c r="AB332" s="101">
        <v>401.83</v>
      </c>
    </row>
    <row r="333" spans="1:28" ht="18" customHeight="1" x14ac:dyDescent="0.25">
      <c r="A333" s="1">
        <v>2021</v>
      </c>
      <c r="B333" s="1" t="s">
        <v>10</v>
      </c>
      <c r="C333" s="1" t="s">
        <v>14</v>
      </c>
      <c r="D333" s="2" t="s">
        <v>37</v>
      </c>
      <c r="E333" s="3">
        <v>2498</v>
      </c>
      <c r="F333" s="3">
        <v>8000</v>
      </c>
      <c r="G333" s="3">
        <v>8960</v>
      </c>
      <c r="H333" s="3">
        <v>1600</v>
      </c>
      <c r="I333" s="4" t="s">
        <v>40</v>
      </c>
      <c r="R333" s="101" t="s">
        <v>93</v>
      </c>
      <c r="S333" s="101">
        <v>2020</v>
      </c>
      <c r="T333" s="101" t="s">
        <v>11</v>
      </c>
      <c r="U333" s="101" t="s">
        <v>97</v>
      </c>
      <c r="V333" s="101" t="s">
        <v>86</v>
      </c>
      <c r="W333" s="101" t="s">
        <v>87</v>
      </c>
      <c r="X333" s="101" t="s">
        <v>88</v>
      </c>
      <c r="Y333" s="101" t="s">
        <v>89</v>
      </c>
      <c r="Z333" s="101" t="s">
        <v>90</v>
      </c>
      <c r="AA333" s="101">
        <v>284</v>
      </c>
      <c r="AB333" s="101">
        <v>406.12</v>
      </c>
    </row>
    <row r="334" spans="1:28" ht="18" customHeight="1" x14ac:dyDescent="0.25">
      <c r="A334" s="1">
        <v>2021</v>
      </c>
      <c r="B334" s="1" t="s">
        <v>10</v>
      </c>
      <c r="C334" s="1" t="s">
        <v>13</v>
      </c>
      <c r="D334" s="2" t="s">
        <v>35</v>
      </c>
      <c r="E334" s="3">
        <v>1245</v>
      </c>
      <c r="F334" s="3">
        <v>4577.2</v>
      </c>
      <c r="G334" s="3">
        <v>5126.4639999999999</v>
      </c>
      <c r="H334" s="3">
        <v>915.44</v>
      </c>
      <c r="I334" s="4" t="s">
        <v>40</v>
      </c>
      <c r="R334" s="101" t="s">
        <v>91</v>
      </c>
      <c r="S334" s="101">
        <v>2020</v>
      </c>
      <c r="T334" s="101" t="s">
        <v>11</v>
      </c>
      <c r="U334" s="101" t="s">
        <v>97</v>
      </c>
      <c r="V334" s="101" t="s">
        <v>86</v>
      </c>
      <c r="W334" s="101" t="s">
        <v>87</v>
      </c>
      <c r="X334" s="101" t="s">
        <v>88</v>
      </c>
      <c r="Y334" s="101" t="s">
        <v>89</v>
      </c>
      <c r="Z334" s="101" t="s">
        <v>90</v>
      </c>
      <c r="AA334" s="101">
        <v>332</v>
      </c>
      <c r="AB334" s="101">
        <v>474.76</v>
      </c>
    </row>
    <row r="335" spans="1:28" ht="18" customHeight="1" x14ac:dyDescent="0.25">
      <c r="A335" s="1">
        <v>2021</v>
      </c>
      <c r="B335" s="1" t="s">
        <v>10</v>
      </c>
      <c r="C335" s="1" t="s">
        <v>38</v>
      </c>
      <c r="D335" s="5" t="s">
        <v>30</v>
      </c>
      <c r="E335" s="6">
        <v>644</v>
      </c>
      <c r="F335" s="6">
        <v>5743.5</v>
      </c>
      <c r="G335" s="6">
        <v>6432.72</v>
      </c>
      <c r="H335" s="3">
        <v>1148.7</v>
      </c>
      <c r="I335" s="4" t="s">
        <v>40</v>
      </c>
      <c r="R335" s="101" t="s">
        <v>93</v>
      </c>
      <c r="S335" s="101">
        <v>2020</v>
      </c>
      <c r="T335" s="101" t="s">
        <v>11</v>
      </c>
      <c r="U335" s="101" t="s">
        <v>97</v>
      </c>
      <c r="V335" s="101" t="s">
        <v>86</v>
      </c>
      <c r="W335" s="101" t="s">
        <v>87</v>
      </c>
      <c r="X335" s="101" t="s">
        <v>88</v>
      </c>
      <c r="Y335" s="101" t="s">
        <v>89</v>
      </c>
      <c r="Z335" s="101" t="s">
        <v>90</v>
      </c>
      <c r="AA335" s="101">
        <v>260</v>
      </c>
      <c r="AB335" s="101">
        <v>371.8</v>
      </c>
    </row>
    <row r="336" spans="1:28" ht="18" customHeight="1" x14ac:dyDescent="0.25">
      <c r="A336" s="1">
        <v>2021</v>
      </c>
      <c r="B336" s="1" t="s">
        <v>10</v>
      </c>
      <c r="C336" s="1" t="s">
        <v>12</v>
      </c>
      <c r="D336" s="5" t="s">
        <v>29</v>
      </c>
      <c r="E336" s="6">
        <v>643</v>
      </c>
      <c r="F336" s="6">
        <v>7000</v>
      </c>
      <c r="G336" s="6">
        <v>7840</v>
      </c>
      <c r="H336" s="3">
        <v>1400</v>
      </c>
      <c r="I336" s="4" t="s">
        <v>40</v>
      </c>
      <c r="R336" s="101" t="s">
        <v>91</v>
      </c>
      <c r="S336" s="101">
        <v>2020</v>
      </c>
      <c r="T336" s="101" t="s">
        <v>11</v>
      </c>
      <c r="U336" s="101" t="s">
        <v>97</v>
      </c>
      <c r="V336" s="101" t="s">
        <v>86</v>
      </c>
      <c r="W336" s="101" t="s">
        <v>87</v>
      </c>
      <c r="X336" s="101" t="s">
        <v>88</v>
      </c>
      <c r="Y336" s="101" t="s">
        <v>89</v>
      </c>
      <c r="Z336" s="101" t="s">
        <v>90</v>
      </c>
      <c r="AA336" s="101">
        <v>286</v>
      </c>
      <c r="AB336" s="101">
        <v>526.24</v>
      </c>
    </row>
    <row r="337" spans="1:28" ht="18" customHeight="1" x14ac:dyDescent="0.25">
      <c r="A337" s="1">
        <v>2021</v>
      </c>
      <c r="B337" s="1" t="s">
        <v>10</v>
      </c>
      <c r="C337" s="1" t="s">
        <v>38</v>
      </c>
      <c r="D337" s="5" t="s">
        <v>31</v>
      </c>
      <c r="E337" s="6">
        <v>455</v>
      </c>
      <c r="F337" s="6">
        <v>4578.6000000000004</v>
      </c>
      <c r="G337" s="6">
        <v>5128.0320000000002</v>
      </c>
      <c r="H337" s="3">
        <v>915.72000000000014</v>
      </c>
      <c r="I337" s="4" t="s">
        <v>40</v>
      </c>
      <c r="R337" s="101" t="s">
        <v>84</v>
      </c>
      <c r="S337" s="101">
        <v>2020</v>
      </c>
      <c r="T337" s="101" t="s">
        <v>11</v>
      </c>
      <c r="U337" s="101" t="s">
        <v>97</v>
      </c>
      <c r="V337" s="101" t="s">
        <v>86</v>
      </c>
      <c r="W337" s="101" t="s">
        <v>87</v>
      </c>
      <c r="X337" s="101" t="s">
        <v>88</v>
      </c>
      <c r="Y337" s="101" t="s">
        <v>89</v>
      </c>
      <c r="Z337" s="101" t="s">
        <v>90</v>
      </c>
      <c r="AA337" s="101">
        <v>334</v>
      </c>
      <c r="AB337" s="101">
        <v>526.24</v>
      </c>
    </row>
    <row r="338" spans="1:28" ht="18" customHeight="1" x14ac:dyDescent="0.25">
      <c r="A338" s="1">
        <v>2021</v>
      </c>
      <c r="B338" s="1" t="s">
        <v>10</v>
      </c>
      <c r="C338" s="1" t="s">
        <v>12</v>
      </c>
      <c r="D338" s="5" t="s">
        <v>28</v>
      </c>
      <c r="E338" s="7">
        <v>345</v>
      </c>
      <c r="F338" s="7">
        <v>7000</v>
      </c>
      <c r="G338" s="7">
        <v>7840</v>
      </c>
      <c r="H338" s="3">
        <v>1400</v>
      </c>
      <c r="I338" s="4" t="s">
        <v>40</v>
      </c>
      <c r="R338" s="101" t="s">
        <v>91</v>
      </c>
      <c r="S338" s="101">
        <v>2020</v>
      </c>
      <c r="T338" s="101" t="s">
        <v>11</v>
      </c>
      <c r="U338" s="101" t="s">
        <v>97</v>
      </c>
      <c r="V338" s="101" t="s">
        <v>86</v>
      </c>
      <c r="W338" s="101" t="s">
        <v>87</v>
      </c>
      <c r="X338" s="101" t="s">
        <v>88</v>
      </c>
      <c r="Y338" s="101" t="s">
        <v>89</v>
      </c>
      <c r="Z338" s="101" t="s">
        <v>90</v>
      </c>
      <c r="AA338" s="101">
        <v>262</v>
      </c>
      <c r="AB338" s="101">
        <v>526.24</v>
      </c>
    </row>
    <row r="339" spans="1:28" ht="18" customHeight="1" x14ac:dyDescent="0.25">
      <c r="A339" s="1">
        <v>2021</v>
      </c>
      <c r="B339" s="1" t="s">
        <v>10</v>
      </c>
      <c r="C339" s="1" t="s">
        <v>13</v>
      </c>
      <c r="D339" s="2" t="s">
        <v>33</v>
      </c>
      <c r="E339" s="3">
        <v>122</v>
      </c>
      <c r="F339" s="3">
        <v>100</v>
      </c>
      <c r="G339" s="3">
        <v>112</v>
      </c>
      <c r="H339" s="3">
        <v>20</v>
      </c>
      <c r="I339" s="4" t="s">
        <v>40</v>
      </c>
      <c r="R339" s="101" t="s">
        <v>84</v>
      </c>
      <c r="S339" s="101">
        <v>2020</v>
      </c>
      <c r="T339" s="101" t="s">
        <v>11</v>
      </c>
      <c r="U339" s="101" t="s">
        <v>97</v>
      </c>
      <c r="V339" s="101" t="s">
        <v>86</v>
      </c>
      <c r="W339" s="101" t="s">
        <v>87</v>
      </c>
      <c r="X339" s="101" t="s">
        <v>88</v>
      </c>
      <c r="Y339" s="101" t="s">
        <v>89</v>
      </c>
      <c r="Z339" s="101" t="s">
        <v>90</v>
      </c>
      <c r="AA339" s="101">
        <v>996</v>
      </c>
      <c r="AB339" s="101">
        <v>1424.28</v>
      </c>
    </row>
    <row r="340" spans="1:28" ht="18" customHeight="1" x14ac:dyDescent="0.25">
      <c r="A340" s="1">
        <v>2021</v>
      </c>
      <c r="B340" s="1" t="s">
        <v>10</v>
      </c>
      <c r="C340" s="1" t="s">
        <v>15</v>
      </c>
      <c r="D340" s="5" t="s">
        <v>26</v>
      </c>
      <c r="E340" s="6">
        <v>78</v>
      </c>
      <c r="F340" s="6">
        <v>4577.2</v>
      </c>
      <c r="G340" s="6">
        <v>5126.4639999999999</v>
      </c>
      <c r="H340" s="3">
        <v>915.44</v>
      </c>
      <c r="I340" s="4" t="s">
        <v>40</v>
      </c>
      <c r="R340" s="101" t="s">
        <v>91</v>
      </c>
      <c r="S340" s="101">
        <v>2020</v>
      </c>
      <c r="T340" s="101" t="s">
        <v>11</v>
      </c>
      <c r="U340" s="101" t="s">
        <v>97</v>
      </c>
      <c r="V340" s="101" t="s">
        <v>86</v>
      </c>
      <c r="W340" s="101" t="s">
        <v>87</v>
      </c>
      <c r="X340" s="101" t="s">
        <v>88</v>
      </c>
      <c r="Y340" s="101" t="s">
        <v>89</v>
      </c>
      <c r="Z340" s="101" t="s">
        <v>90</v>
      </c>
      <c r="AA340" s="101">
        <v>258</v>
      </c>
      <c r="AB340" s="101">
        <v>368.94</v>
      </c>
    </row>
    <row r="341" spans="1:28" ht="18" customHeight="1" x14ac:dyDescent="0.25">
      <c r="A341" s="1">
        <v>2021</v>
      </c>
      <c r="B341" s="1" t="s">
        <v>10</v>
      </c>
      <c r="C341" s="1" t="s">
        <v>15</v>
      </c>
      <c r="D341" s="5" t="s">
        <v>24</v>
      </c>
      <c r="E341" s="6">
        <v>76</v>
      </c>
      <c r="F341" s="6">
        <v>4576.8999999999996</v>
      </c>
      <c r="G341" s="6">
        <v>5126.1279999999997</v>
      </c>
      <c r="H341" s="3">
        <v>915.38</v>
      </c>
      <c r="I341" s="4" t="s">
        <v>40</v>
      </c>
      <c r="R341" s="101" t="s">
        <v>91</v>
      </c>
      <c r="S341" s="101">
        <v>2020</v>
      </c>
      <c r="T341" s="101" t="s">
        <v>11</v>
      </c>
      <c r="U341" s="101" t="s">
        <v>97</v>
      </c>
      <c r="V341" s="101" t="s">
        <v>86</v>
      </c>
      <c r="W341" s="101" t="s">
        <v>87</v>
      </c>
      <c r="X341" s="101" t="s">
        <v>88</v>
      </c>
      <c r="Y341" s="101" t="s">
        <v>89</v>
      </c>
      <c r="Z341" s="101" t="s">
        <v>90</v>
      </c>
      <c r="AA341" s="101">
        <v>285</v>
      </c>
      <c r="AB341" s="101">
        <v>407.55</v>
      </c>
    </row>
    <row r="342" spans="1:28" ht="18" customHeight="1" x14ac:dyDescent="0.25">
      <c r="A342" s="1">
        <v>2021</v>
      </c>
      <c r="B342" s="1" t="s">
        <v>10</v>
      </c>
      <c r="C342" s="1" t="s">
        <v>15</v>
      </c>
      <c r="D342" s="5" t="s">
        <v>25</v>
      </c>
      <c r="E342" s="6">
        <v>46</v>
      </c>
      <c r="F342" s="6">
        <v>200</v>
      </c>
      <c r="G342" s="6">
        <v>224</v>
      </c>
      <c r="H342" s="3">
        <v>40</v>
      </c>
      <c r="I342" s="4" t="s">
        <v>40</v>
      </c>
      <c r="R342" s="101" t="s">
        <v>84</v>
      </c>
      <c r="S342" s="101">
        <v>2020</v>
      </c>
      <c r="T342" s="101" t="s">
        <v>11</v>
      </c>
      <c r="U342" s="101" t="s">
        <v>97</v>
      </c>
      <c r="V342" s="101" t="s">
        <v>86</v>
      </c>
      <c r="W342" s="101" t="s">
        <v>87</v>
      </c>
      <c r="X342" s="101" t="s">
        <v>88</v>
      </c>
      <c r="Y342" s="101" t="s">
        <v>89</v>
      </c>
      <c r="Z342" s="101" t="s">
        <v>90</v>
      </c>
      <c r="AA342" s="101">
        <v>333</v>
      </c>
      <c r="AB342" s="101">
        <v>476.19</v>
      </c>
    </row>
    <row r="343" spans="1:28" ht="18" customHeight="1" x14ac:dyDescent="0.25">
      <c r="A343" s="1">
        <v>2021</v>
      </c>
      <c r="B343" s="1" t="s">
        <v>10</v>
      </c>
      <c r="C343" s="1" t="s">
        <v>15</v>
      </c>
      <c r="D343" s="5" t="s">
        <v>23</v>
      </c>
      <c r="E343" s="6">
        <v>34</v>
      </c>
      <c r="F343" s="6">
        <v>5492.16</v>
      </c>
      <c r="G343" s="6">
        <v>5126.0160000000005</v>
      </c>
      <c r="H343" s="3">
        <v>1098.432</v>
      </c>
      <c r="I343" s="4" t="s">
        <v>40</v>
      </c>
      <c r="R343" s="101" t="s">
        <v>84</v>
      </c>
      <c r="S343" s="101">
        <v>2020</v>
      </c>
      <c r="T343" s="101" t="s">
        <v>11</v>
      </c>
      <c r="U343" s="101" t="s">
        <v>97</v>
      </c>
      <c r="V343" s="101" t="s">
        <v>86</v>
      </c>
      <c r="W343" s="101" t="s">
        <v>87</v>
      </c>
      <c r="X343" s="101" t="s">
        <v>88</v>
      </c>
      <c r="Y343" s="101" t="s">
        <v>89</v>
      </c>
      <c r="Z343" s="101" t="s">
        <v>90</v>
      </c>
      <c r="AA343" s="101">
        <v>261</v>
      </c>
      <c r="AB343" s="101">
        <v>373.23</v>
      </c>
    </row>
    <row r="344" spans="1:28" ht="18" customHeight="1" x14ac:dyDescent="0.25">
      <c r="A344" s="1">
        <v>2021</v>
      </c>
      <c r="B344" s="1" t="s">
        <v>10</v>
      </c>
      <c r="C344" s="1" t="s">
        <v>13</v>
      </c>
      <c r="D344" s="2" t="s">
        <v>34</v>
      </c>
      <c r="E344" s="3">
        <v>7</v>
      </c>
      <c r="F344" s="3">
        <v>240</v>
      </c>
      <c r="G344" s="3">
        <v>224</v>
      </c>
      <c r="H344" s="3">
        <v>48</v>
      </c>
      <c r="I344" s="4" t="s">
        <v>40</v>
      </c>
      <c r="R344" s="101" t="s">
        <v>91</v>
      </c>
      <c r="S344" s="101">
        <v>2020</v>
      </c>
      <c r="T344" s="101" t="s">
        <v>11</v>
      </c>
      <c r="U344" s="101" t="s">
        <v>97</v>
      </c>
      <c r="V344" s="101" t="s">
        <v>86</v>
      </c>
      <c r="W344" s="101" t="s">
        <v>87</v>
      </c>
      <c r="X344" s="101" t="s">
        <v>88</v>
      </c>
      <c r="Y344" s="101" t="s">
        <v>89</v>
      </c>
      <c r="Z344" s="101" t="s">
        <v>90</v>
      </c>
      <c r="AA344" s="101">
        <v>777</v>
      </c>
      <c r="AB344" s="101">
        <v>1111.1100000000001</v>
      </c>
    </row>
    <row r="345" spans="1:28" ht="18" customHeight="1" x14ac:dyDescent="0.25">
      <c r="A345" s="1">
        <v>2021</v>
      </c>
      <c r="B345" s="1" t="s">
        <v>10</v>
      </c>
      <c r="C345" s="1" t="s">
        <v>15</v>
      </c>
      <c r="D345" s="5" t="s">
        <v>27</v>
      </c>
      <c r="E345" s="6">
        <v>3</v>
      </c>
      <c r="F345" s="6">
        <v>5492.76</v>
      </c>
      <c r="G345" s="6">
        <v>5126.576</v>
      </c>
      <c r="H345" s="3">
        <v>1098.5520000000001</v>
      </c>
      <c r="I345" s="4" t="s">
        <v>40</v>
      </c>
      <c r="R345" s="101" t="s">
        <v>84</v>
      </c>
      <c r="S345" s="101">
        <v>2020</v>
      </c>
      <c r="T345" s="101" t="s">
        <v>11</v>
      </c>
      <c r="U345" s="101" t="s">
        <v>97</v>
      </c>
      <c r="V345" s="101" t="s">
        <v>86</v>
      </c>
      <c r="W345" s="101" t="s">
        <v>87</v>
      </c>
      <c r="X345" s="101" t="s">
        <v>88</v>
      </c>
      <c r="Y345" s="101" t="s">
        <v>89</v>
      </c>
      <c r="Z345" s="101" t="s">
        <v>90</v>
      </c>
      <c r="AA345" s="101">
        <v>811</v>
      </c>
      <c r="AB345" s="101">
        <v>1159.73</v>
      </c>
    </row>
    <row r="346" spans="1:28" ht="18" customHeight="1" x14ac:dyDescent="0.25">
      <c r="A346" s="1">
        <v>2021</v>
      </c>
      <c r="B346" s="1" t="s">
        <v>10</v>
      </c>
      <c r="C346" s="1" t="s">
        <v>32</v>
      </c>
      <c r="D346" s="5" t="s">
        <v>32</v>
      </c>
      <c r="E346" s="6">
        <v>2</v>
      </c>
      <c r="F346" s="6">
        <v>7920</v>
      </c>
      <c r="G346" s="6">
        <v>7392</v>
      </c>
      <c r="H346" s="3">
        <v>1584</v>
      </c>
      <c r="I346" s="4" t="s">
        <v>40</v>
      </c>
      <c r="R346" s="101" t="s">
        <v>91</v>
      </c>
      <c r="S346" s="101">
        <v>2020</v>
      </c>
      <c r="T346" s="101" t="s">
        <v>11</v>
      </c>
      <c r="U346" s="101" t="s">
        <v>97</v>
      </c>
      <c r="V346" s="101" t="s">
        <v>86</v>
      </c>
      <c r="W346" s="101" t="s">
        <v>87</v>
      </c>
      <c r="X346" s="101" t="s">
        <v>88</v>
      </c>
      <c r="Y346" s="101" t="s">
        <v>89</v>
      </c>
      <c r="Z346" s="101" t="s">
        <v>90</v>
      </c>
      <c r="AA346" s="101">
        <v>864</v>
      </c>
      <c r="AB346" s="101">
        <v>1235.52</v>
      </c>
    </row>
    <row r="347" spans="1:28" ht="18" customHeight="1" x14ac:dyDescent="0.25">
      <c r="A347" s="1">
        <v>2021</v>
      </c>
      <c r="B347" s="1" t="s">
        <v>11</v>
      </c>
      <c r="C347" s="1" t="s">
        <v>14</v>
      </c>
      <c r="D347" s="2" t="s">
        <v>36</v>
      </c>
      <c r="E347" s="3">
        <v>3566</v>
      </c>
      <c r="F347" s="3">
        <v>4577.3</v>
      </c>
      <c r="G347" s="3">
        <v>5126.576</v>
      </c>
      <c r="H347" s="3">
        <v>915.46</v>
      </c>
      <c r="I347" s="4" t="s">
        <v>40</v>
      </c>
      <c r="R347" s="101" t="s">
        <v>93</v>
      </c>
      <c r="S347" s="101">
        <v>2020</v>
      </c>
      <c r="T347" s="101" t="s">
        <v>11</v>
      </c>
      <c r="U347" s="101" t="s">
        <v>97</v>
      </c>
      <c r="V347" s="101" t="s">
        <v>86</v>
      </c>
      <c r="W347" s="101" t="s">
        <v>87</v>
      </c>
      <c r="X347" s="101" t="s">
        <v>88</v>
      </c>
      <c r="Y347" s="101" t="s">
        <v>89</v>
      </c>
      <c r="Z347" s="101" t="s">
        <v>90</v>
      </c>
      <c r="AA347" s="101">
        <v>287</v>
      </c>
      <c r="AB347" s="101">
        <v>410.40999999999997</v>
      </c>
    </row>
    <row r="348" spans="1:28" ht="18" customHeight="1" x14ac:dyDescent="0.25">
      <c r="A348" s="1">
        <v>2021</v>
      </c>
      <c r="B348" s="1" t="s">
        <v>11</v>
      </c>
      <c r="C348" s="1" t="s">
        <v>14</v>
      </c>
      <c r="D348" s="2" t="s">
        <v>37</v>
      </c>
      <c r="E348" s="3">
        <v>2498</v>
      </c>
      <c r="F348" s="3">
        <v>8000</v>
      </c>
      <c r="G348" s="3">
        <v>8960</v>
      </c>
      <c r="H348" s="3">
        <v>1600</v>
      </c>
      <c r="I348" s="4" t="s">
        <v>40</v>
      </c>
      <c r="R348" s="101" t="s">
        <v>84</v>
      </c>
      <c r="S348" s="101">
        <v>2020</v>
      </c>
      <c r="T348" s="101" t="s">
        <v>11</v>
      </c>
      <c r="U348" s="101" t="s">
        <v>97</v>
      </c>
      <c r="V348" s="101" t="s">
        <v>86</v>
      </c>
      <c r="W348" s="101" t="s">
        <v>87</v>
      </c>
      <c r="X348" s="101" t="s">
        <v>88</v>
      </c>
      <c r="Y348" s="101" t="s">
        <v>89</v>
      </c>
      <c r="Z348" s="101" t="s">
        <v>90</v>
      </c>
      <c r="AA348" s="101">
        <v>335</v>
      </c>
      <c r="AB348" s="101">
        <v>479.05</v>
      </c>
    </row>
    <row r="349" spans="1:28" ht="18" customHeight="1" x14ac:dyDescent="0.25">
      <c r="A349" s="1">
        <v>2021</v>
      </c>
      <c r="B349" s="1" t="s">
        <v>11</v>
      </c>
      <c r="C349" s="1" t="s">
        <v>13</v>
      </c>
      <c r="D349" s="2" t="s">
        <v>35</v>
      </c>
      <c r="E349" s="3">
        <v>1245</v>
      </c>
      <c r="F349" s="3">
        <v>4577.2</v>
      </c>
      <c r="G349" s="3">
        <v>5126.4639999999999</v>
      </c>
      <c r="H349" s="3">
        <v>915.44</v>
      </c>
      <c r="I349" s="4" t="s">
        <v>40</v>
      </c>
      <c r="R349" s="101" t="s">
        <v>93</v>
      </c>
      <c r="S349" s="101">
        <v>2020</v>
      </c>
      <c r="T349" s="101" t="s">
        <v>11</v>
      </c>
      <c r="U349" s="101" t="s">
        <v>97</v>
      </c>
      <c r="V349" s="101" t="s">
        <v>86</v>
      </c>
      <c r="W349" s="101" t="s">
        <v>87</v>
      </c>
      <c r="X349" s="101" t="s">
        <v>88</v>
      </c>
      <c r="Y349" s="101" t="s">
        <v>89</v>
      </c>
      <c r="Z349" s="101" t="s">
        <v>90</v>
      </c>
      <c r="AA349" s="101">
        <v>257</v>
      </c>
      <c r="AB349" s="101">
        <v>367.51</v>
      </c>
    </row>
    <row r="350" spans="1:28" ht="18" customHeight="1" x14ac:dyDescent="0.25">
      <c r="A350" s="1">
        <v>2021</v>
      </c>
      <c r="B350" s="1" t="s">
        <v>11</v>
      </c>
      <c r="C350" s="1" t="s">
        <v>38</v>
      </c>
      <c r="D350" s="5" t="s">
        <v>30</v>
      </c>
      <c r="E350" s="6">
        <v>644</v>
      </c>
      <c r="F350" s="6">
        <v>5743.5</v>
      </c>
      <c r="G350" s="6">
        <v>6432.72</v>
      </c>
      <c r="H350" s="3">
        <v>1148.7</v>
      </c>
      <c r="I350" s="4" t="s">
        <v>40</v>
      </c>
      <c r="R350" s="101" t="s">
        <v>91</v>
      </c>
      <c r="S350" s="101">
        <v>2020</v>
      </c>
      <c r="T350" s="101" t="s">
        <v>1</v>
      </c>
      <c r="U350" s="101" t="s">
        <v>97</v>
      </c>
      <c r="V350" s="101" t="s">
        <v>86</v>
      </c>
      <c r="W350" s="101" t="s">
        <v>87</v>
      </c>
      <c r="X350" s="101" t="s">
        <v>88</v>
      </c>
      <c r="Y350" s="101" t="s">
        <v>89</v>
      </c>
      <c r="Z350" s="101" t="s">
        <v>92</v>
      </c>
      <c r="AA350" s="101">
        <v>350</v>
      </c>
      <c r="AB350" s="101">
        <v>500.5</v>
      </c>
    </row>
    <row r="351" spans="1:28" ht="18" customHeight="1" x14ac:dyDescent="0.25">
      <c r="A351" s="1">
        <v>2021</v>
      </c>
      <c r="B351" s="1" t="s">
        <v>11</v>
      </c>
      <c r="C351" s="1" t="s">
        <v>12</v>
      </c>
      <c r="D351" s="5" t="s">
        <v>29</v>
      </c>
      <c r="E351" s="6">
        <v>643</v>
      </c>
      <c r="F351" s="6">
        <v>7000</v>
      </c>
      <c r="G351" s="6">
        <v>7840</v>
      </c>
      <c r="H351" s="3">
        <v>1400</v>
      </c>
      <c r="I351" s="4" t="s">
        <v>40</v>
      </c>
      <c r="R351" s="101" t="s">
        <v>93</v>
      </c>
      <c r="S351" s="101">
        <v>2020</v>
      </c>
      <c r="T351" s="101" t="s">
        <v>1</v>
      </c>
      <c r="U351" s="101" t="s">
        <v>97</v>
      </c>
      <c r="V351" s="101" t="s">
        <v>86</v>
      </c>
      <c r="W351" s="101" t="s">
        <v>87</v>
      </c>
      <c r="X351" s="101" t="s">
        <v>88</v>
      </c>
      <c r="Y351" s="101" t="s">
        <v>89</v>
      </c>
      <c r="Z351" s="101" t="s">
        <v>92</v>
      </c>
      <c r="AA351" s="101">
        <v>344</v>
      </c>
      <c r="AB351" s="101">
        <v>491.91999999999996</v>
      </c>
    </row>
    <row r="352" spans="1:28" ht="18" customHeight="1" x14ac:dyDescent="0.25">
      <c r="A352" s="1">
        <v>2021</v>
      </c>
      <c r="B352" s="1" t="s">
        <v>11</v>
      </c>
      <c r="C352" s="1" t="s">
        <v>38</v>
      </c>
      <c r="D352" s="5" t="s">
        <v>31</v>
      </c>
      <c r="E352" s="6">
        <v>455</v>
      </c>
      <c r="F352" s="6">
        <v>4578.6000000000004</v>
      </c>
      <c r="G352" s="6">
        <v>5128.0320000000002</v>
      </c>
      <c r="H352" s="3">
        <v>915.72000000000014</v>
      </c>
      <c r="I352" s="4" t="s">
        <v>40</v>
      </c>
      <c r="R352" s="101" t="s">
        <v>84</v>
      </c>
      <c r="S352" s="101">
        <v>2020</v>
      </c>
      <c r="T352" s="101" t="s">
        <v>1</v>
      </c>
      <c r="U352" s="101" t="s">
        <v>97</v>
      </c>
      <c r="V352" s="101" t="s">
        <v>86</v>
      </c>
      <c r="W352" s="101" t="s">
        <v>87</v>
      </c>
      <c r="X352" s="101" t="s">
        <v>88</v>
      </c>
      <c r="Y352" s="101" t="s">
        <v>89</v>
      </c>
      <c r="Z352" s="101" t="s">
        <v>90</v>
      </c>
      <c r="AA352" s="101">
        <v>338</v>
      </c>
      <c r="AB352" s="101">
        <v>483.34000000000003</v>
      </c>
    </row>
    <row r="353" spans="1:28" ht="18" customHeight="1" x14ac:dyDescent="0.25">
      <c r="A353" s="1">
        <v>2021</v>
      </c>
      <c r="B353" s="1" t="s">
        <v>11</v>
      </c>
      <c r="C353" s="1" t="s">
        <v>12</v>
      </c>
      <c r="D353" s="5" t="s">
        <v>28</v>
      </c>
      <c r="E353" s="7">
        <v>345</v>
      </c>
      <c r="F353" s="7">
        <v>7000</v>
      </c>
      <c r="G353" s="7">
        <v>7840</v>
      </c>
      <c r="H353" s="3">
        <v>1400</v>
      </c>
      <c r="I353" s="4" t="s">
        <v>40</v>
      </c>
      <c r="R353" s="101" t="s">
        <v>84</v>
      </c>
      <c r="S353" s="101">
        <v>2020</v>
      </c>
      <c r="T353" s="101" t="s">
        <v>1</v>
      </c>
      <c r="U353" s="101" t="s">
        <v>97</v>
      </c>
      <c r="V353" s="101" t="s">
        <v>86</v>
      </c>
      <c r="W353" s="101" t="s">
        <v>87</v>
      </c>
      <c r="X353" s="101" t="s">
        <v>88</v>
      </c>
      <c r="Y353" s="101" t="s">
        <v>89</v>
      </c>
      <c r="Z353" s="101" t="s">
        <v>90</v>
      </c>
      <c r="AA353" s="101">
        <v>140</v>
      </c>
      <c r="AB353" s="101">
        <v>200.2</v>
      </c>
    </row>
    <row r="354" spans="1:28" ht="18" customHeight="1" x14ac:dyDescent="0.25">
      <c r="A354" s="1">
        <v>2021</v>
      </c>
      <c r="B354" s="1" t="s">
        <v>11</v>
      </c>
      <c r="C354" s="1" t="s">
        <v>13</v>
      </c>
      <c r="D354" s="2" t="s">
        <v>33</v>
      </c>
      <c r="E354" s="3">
        <v>122</v>
      </c>
      <c r="F354" s="3">
        <v>100</v>
      </c>
      <c r="G354" s="3">
        <v>112</v>
      </c>
      <c r="H354" s="3">
        <v>20</v>
      </c>
      <c r="I354" s="4" t="s">
        <v>40</v>
      </c>
      <c r="R354" s="101" t="s">
        <v>94</v>
      </c>
      <c r="S354" s="101">
        <v>2020</v>
      </c>
      <c r="T354" s="101" t="s">
        <v>1</v>
      </c>
      <c r="U354" s="101" t="s">
        <v>97</v>
      </c>
      <c r="V354" s="101" t="s">
        <v>86</v>
      </c>
      <c r="W354" s="101" t="s">
        <v>87</v>
      </c>
      <c r="X354" s="101" t="s">
        <v>88</v>
      </c>
      <c r="Y354" s="101" t="s">
        <v>89</v>
      </c>
      <c r="Z354" s="101" t="s">
        <v>90</v>
      </c>
      <c r="AA354" s="101">
        <v>314</v>
      </c>
      <c r="AB354" s="101">
        <v>449.02</v>
      </c>
    </row>
    <row r="355" spans="1:28" ht="18" customHeight="1" x14ac:dyDescent="0.25">
      <c r="A355" s="1">
        <v>2021</v>
      </c>
      <c r="B355" s="1" t="s">
        <v>11</v>
      </c>
      <c r="C355" s="1" t="s">
        <v>15</v>
      </c>
      <c r="D355" s="5" t="s">
        <v>26</v>
      </c>
      <c r="E355" s="6">
        <v>78</v>
      </c>
      <c r="F355" s="6">
        <v>4577.2</v>
      </c>
      <c r="G355" s="6">
        <v>5126.4639999999999</v>
      </c>
      <c r="H355" s="3">
        <v>915.44</v>
      </c>
      <c r="I355" s="4" t="s">
        <v>40</v>
      </c>
      <c r="R355" s="101" t="s">
        <v>84</v>
      </c>
      <c r="S355" s="101">
        <v>2020</v>
      </c>
      <c r="T355" s="101" t="s">
        <v>1</v>
      </c>
      <c r="U355" s="101" t="s">
        <v>97</v>
      </c>
      <c r="V355" s="101" t="s">
        <v>86</v>
      </c>
      <c r="W355" s="101" t="s">
        <v>87</v>
      </c>
      <c r="X355" s="101" t="s">
        <v>88</v>
      </c>
      <c r="Y355" s="101" t="s">
        <v>89</v>
      </c>
      <c r="Z355" s="101" t="s">
        <v>92</v>
      </c>
      <c r="AA355" s="101">
        <v>352</v>
      </c>
      <c r="AB355" s="101">
        <v>503.36</v>
      </c>
    </row>
    <row r="356" spans="1:28" ht="18" customHeight="1" x14ac:dyDescent="0.25">
      <c r="A356" s="1">
        <v>2021</v>
      </c>
      <c r="B356" s="1" t="s">
        <v>11</v>
      </c>
      <c r="C356" s="1" t="s">
        <v>15</v>
      </c>
      <c r="D356" s="5" t="s">
        <v>24</v>
      </c>
      <c r="E356" s="6">
        <v>76</v>
      </c>
      <c r="F356" s="6">
        <v>4576.8999999999996</v>
      </c>
      <c r="G356" s="6">
        <v>5126.1279999999997</v>
      </c>
      <c r="H356" s="3">
        <v>915.38</v>
      </c>
      <c r="I356" s="4" t="s">
        <v>40</v>
      </c>
      <c r="R356" s="101" t="s">
        <v>84</v>
      </c>
      <c r="S356" s="101">
        <v>2020</v>
      </c>
      <c r="T356" s="101" t="s">
        <v>1</v>
      </c>
      <c r="U356" s="101" t="s">
        <v>97</v>
      </c>
      <c r="V356" s="101" t="s">
        <v>86</v>
      </c>
      <c r="W356" s="101" t="s">
        <v>87</v>
      </c>
      <c r="X356" s="101" t="s">
        <v>88</v>
      </c>
      <c r="Y356" s="101" t="s">
        <v>89</v>
      </c>
      <c r="Z356" s="101" t="s">
        <v>92</v>
      </c>
      <c r="AA356" s="101">
        <v>346</v>
      </c>
      <c r="AB356" s="101">
        <v>494.78</v>
      </c>
    </row>
    <row r="357" spans="1:28" ht="18" customHeight="1" x14ac:dyDescent="0.25">
      <c r="A357" s="1">
        <v>2021</v>
      </c>
      <c r="B357" s="1" t="s">
        <v>11</v>
      </c>
      <c r="C357" s="1" t="s">
        <v>15</v>
      </c>
      <c r="D357" s="5" t="s">
        <v>25</v>
      </c>
      <c r="E357" s="6">
        <v>46</v>
      </c>
      <c r="F357" s="6">
        <v>200</v>
      </c>
      <c r="G357" s="6">
        <v>224</v>
      </c>
      <c r="H357" s="3">
        <v>40</v>
      </c>
      <c r="I357" s="4" t="s">
        <v>40</v>
      </c>
      <c r="R357" s="101" t="s">
        <v>91</v>
      </c>
      <c r="S357" s="101">
        <v>2020</v>
      </c>
      <c r="T357" s="101" t="s">
        <v>1</v>
      </c>
      <c r="U357" s="101" t="s">
        <v>97</v>
      </c>
      <c r="V357" s="101" t="s">
        <v>86</v>
      </c>
      <c r="W357" s="101" t="s">
        <v>87</v>
      </c>
      <c r="X357" s="101" t="s">
        <v>88</v>
      </c>
      <c r="Y357" s="101" t="s">
        <v>89</v>
      </c>
      <c r="Z357" s="101" t="s">
        <v>92</v>
      </c>
      <c r="AA357" s="101">
        <v>340</v>
      </c>
      <c r="AB357" s="101">
        <v>486.2</v>
      </c>
    </row>
    <row r="358" spans="1:28" ht="18" customHeight="1" x14ac:dyDescent="0.25">
      <c r="A358" s="1">
        <v>2021</v>
      </c>
      <c r="B358" s="1" t="s">
        <v>11</v>
      </c>
      <c r="C358" s="1" t="s">
        <v>15</v>
      </c>
      <c r="D358" s="5" t="s">
        <v>23</v>
      </c>
      <c r="E358" s="6">
        <v>34</v>
      </c>
      <c r="F358" s="6">
        <v>4576.8</v>
      </c>
      <c r="G358" s="6">
        <v>5126.0160000000005</v>
      </c>
      <c r="H358" s="3">
        <v>915.36000000000013</v>
      </c>
      <c r="I358" s="4" t="s">
        <v>40</v>
      </c>
      <c r="R358" s="101" t="s">
        <v>91</v>
      </c>
      <c r="S358" s="101">
        <v>2020</v>
      </c>
      <c r="T358" s="101" t="s">
        <v>1</v>
      </c>
      <c r="U358" s="101" t="s">
        <v>97</v>
      </c>
      <c r="V358" s="101" t="s">
        <v>86</v>
      </c>
      <c r="W358" s="101" t="s">
        <v>87</v>
      </c>
      <c r="X358" s="101" t="s">
        <v>88</v>
      </c>
      <c r="Y358" s="101" t="s">
        <v>89</v>
      </c>
      <c r="Z358" s="101" t="s">
        <v>90</v>
      </c>
      <c r="AA358" s="101">
        <v>340</v>
      </c>
      <c r="AB358" s="101">
        <v>526.24</v>
      </c>
    </row>
    <row r="359" spans="1:28" ht="18" customHeight="1" x14ac:dyDescent="0.25">
      <c r="A359" s="1">
        <v>2021</v>
      </c>
      <c r="B359" s="1" t="s">
        <v>11</v>
      </c>
      <c r="C359" s="1" t="s">
        <v>13</v>
      </c>
      <c r="D359" s="2" t="s">
        <v>34</v>
      </c>
      <c r="E359" s="3">
        <v>7</v>
      </c>
      <c r="F359" s="3">
        <v>200</v>
      </c>
      <c r="G359" s="3">
        <v>224</v>
      </c>
      <c r="H359" s="3">
        <v>40</v>
      </c>
      <c r="I359" s="4" t="s">
        <v>40</v>
      </c>
      <c r="R359" s="101" t="s">
        <v>84</v>
      </c>
      <c r="S359" s="101">
        <v>2020</v>
      </c>
      <c r="T359" s="101" t="s">
        <v>1</v>
      </c>
      <c r="U359" s="101" t="s">
        <v>97</v>
      </c>
      <c r="V359" s="101" t="s">
        <v>86</v>
      </c>
      <c r="W359" s="101" t="s">
        <v>87</v>
      </c>
      <c r="X359" s="101" t="s">
        <v>88</v>
      </c>
      <c r="Y359" s="101" t="s">
        <v>89</v>
      </c>
      <c r="Z359" s="101" t="s">
        <v>90</v>
      </c>
      <c r="AA359" s="101">
        <v>142</v>
      </c>
      <c r="AB359" s="101">
        <v>526.24</v>
      </c>
    </row>
    <row r="360" spans="1:28" ht="18" customHeight="1" x14ac:dyDescent="0.25">
      <c r="A360" s="1">
        <v>2021</v>
      </c>
      <c r="B360" s="1" t="s">
        <v>11</v>
      </c>
      <c r="C360" s="1" t="s">
        <v>15</v>
      </c>
      <c r="D360" s="5" t="s">
        <v>27</v>
      </c>
      <c r="E360" s="6">
        <v>3</v>
      </c>
      <c r="F360" s="6">
        <v>4577.3</v>
      </c>
      <c r="G360" s="6">
        <v>5126.576</v>
      </c>
      <c r="H360" s="3">
        <v>915.46</v>
      </c>
      <c r="I360" s="4" t="s">
        <v>40</v>
      </c>
      <c r="R360" s="101" t="s">
        <v>91</v>
      </c>
      <c r="S360" s="101">
        <v>2020</v>
      </c>
      <c r="T360" s="101" t="s">
        <v>1</v>
      </c>
      <c r="U360" s="101" t="s">
        <v>97</v>
      </c>
      <c r="V360" s="101" t="s">
        <v>86</v>
      </c>
      <c r="W360" s="101" t="s">
        <v>87</v>
      </c>
      <c r="X360" s="101" t="s">
        <v>88</v>
      </c>
      <c r="Y360" s="101" t="s">
        <v>89</v>
      </c>
      <c r="Z360" s="101" t="s">
        <v>90</v>
      </c>
      <c r="AA360" s="101">
        <v>987</v>
      </c>
      <c r="AB360" s="101">
        <v>1411.4099999999999</v>
      </c>
    </row>
    <row r="361" spans="1:28" ht="18" customHeight="1" x14ac:dyDescent="0.25">
      <c r="A361" s="1">
        <v>2021</v>
      </c>
      <c r="B361" s="1" t="s">
        <v>11</v>
      </c>
      <c r="C361" s="1" t="s">
        <v>32</v>
      </c>
      <c r="D361" s="5" t="s">
        <v>32</v>
      </c>
      <c r="E361" s="6">
        <v>2</v>
      </c>
      <c r="F361" s="6">
        <v>6600</v>
      </c>
      <c r="G361" s="6">
        <v>7392</v>
      </c>
      <c r="H361" s="3">
        <v>1320</v>
      </c>
      <c r="I361" s="4" t="s">
        <v>40</v>
      </c>
      <c r="R361" s="101" t="s">
        <v>91</v>
      </c>
      <c r="S361" s="101">
        <v>2020</v>
      </c>
      <c r="T361" s="101" t="s">
        <v>1</v>
      </c>
      <c r="U361" s="101" t="s">
        <v>97</v>
      </c>
      <c r="V361" s="101" t="s">
        <v>86</v>
      </c>
      <c r="W361" s="101" t="s">
        <v>87</v>
      </c>
      <c r="X361" s="101" t="s">
        <v>88</v>
      </c>
      <c r="Y361" s="101" t="s">
        <v>89</v>
      </c>
      <c r="Z361" s="101" t="s">
        <v>90</v>
      </c>
      <c r="AA361" s="101">
        <v>1021</v>
      </c>
      <c r="AB361" s="101">
        <v>1460.03</v>
      </c>
    </row>
    <row r="362" spans="1:28" ht="18" customHeight="1" x14ac:dyDescent="0.25">
      <c r="A362" s="1">
        <v>2022</v>
      </c>
      <c r="B362" s="1" t="s">
        <v>0</v>
      </c>
      <c r="C362" s="1" t="s">
        <v>14</v>
      </c>
      <c r="D362" s="2" t="s">
        <v>36</v>
      </c>
      <c r="E362" s="3">
        <v>3566</v>
      </c>
      <c r="F362" s="3">
        <v>5492.76</v>
      </c>
      <c r="G362" s="3">
        <v>5126.576</v>
      </c>
      <c r="H362" s="3">
        <v>1098.5520000000001</v>
      </c>
      <c r="I362" s="4" t="s">
        <v>40</v>
      </c>
      <c r="R362" s="101" t="s">
        <v>91</v>
      </c>
      <c r="S362" s="101">
        <v>2020</v>
      </c>
      <c r="T362" s="101" t="s">
        <v>1</v>
      </c>
      <c r="U362" s="101" t="s">
        <v>97</v>
      </c>
      <c r="V362" s="101" t="s">
        <v>86</v>
      </c>
      <c r="W362" s="101" t="s">
        <v>87</v>
      </c>
      <c r="X362" s="101" t="s">
        <v>88</v>
      </c>
      <c r="Y362" s="101" t="s">
        <v>89</v>
      </c>
      <c r="Z362" s="101" t="s">
        <v>90</v>
      </c>
      <c r="AA362" s="101">
        <v>312</v>
      </c>
      <c r="AB362" s="101">
        <v>446.15999999999997</v>
      </c>
    </row>
    <row r="363" spans="1:28" ht="18" customHeight="1" x14ac:dyDescent="0.25">
      <c r="A363" s="1">
        <v>2022</v>
      </c>
      <c r="B363" s="1" t="s">
        <v>0</v>
      </c>
      <c r="C363" s="1" t="s">
        <v>14</v>
      </c>
      <c r="D363" s="2" t="s">
        <v>37</v>
      </c>
      <c r="E363" s="3">
        <v>2498</v>
      </c>
      <c r="F363" s="3">
        <v>9600</v>
      </c>
      <c r="G363" s="3">
        <v>8960</v>
      </c>
      <c r="H363" s="3">
        <v>1920</v>
      </c>
      <c r="I363" s="4" t="s">
        <v>40</v>
      </c>
      <c r="R363" s="101" t="s">
        <v>91</v>
      </c>
      <c r="S363" s="101">
        <v>2020</v>
      </c>
      <c r="T363" s="101" t="s">
        <v>1</v>
      </c>
      <c r="U363" s="101" t="s">
        <v>97</v>
      </c>
      <c r="V363" s="101" t="s">
        <v>86</v>
      </c>
      <c r="W363" s="101" t="s">
        <v>87</v>
      </c>
      <c r="X363" s="101" t="s">
        <v>88</v>
      </c>
      <c r="Y363" s="101" t="s">
        <v>89</v>
      </c>
      <c r="Z363" s="101" t="s">
        <v>90</v>
      </c>
      <c r="AA363" s="101">
        <v>339</v>
      </c>
      <c r="AB363" s="101">
        <v>484.77</v>
      </c>
    </row>
    <row r="364" spans="1:28" ht="18" customHeight="1" x14ac:dyDescent="0.25">
      <c r="A364" s="1">
        <v>2022</v>
      </c>
      <c r="B364" s="1" t="s">
        <v>0</v>
      </c>
      <c r="C364" s="1" t="s">
        <v>13</v>
      </c>
      <c r="D364" s="2" t="s">
        <v>35</v>
      </c>
      <c r="E364" s="3">
        <v>1245</v>
      </c>
      <c r="F364" s="3">
        <v>5492.6399999999994</v>
      </c>
      <c r="G364" s="3">
        <v>5126.4639999999999</v>
      </c>
      <c r="H364" s="3">
        <v>1098.528</v>
      </c>
      <c r="I364" s="4" t="s">
        <v>42</v>
      </c>
      <c r="R364" s="101" t="s">
        <v>84</v>
      </c>
      <c r="S364" s="101">
        <v>2020</v>
      </c>
      <c r="T364" s="101" t="s">
        <v>1</v>
      </c>
      <c r="U364" s="101" t="s">
        <v>97</v>
      </c>
      <c r="V364" s="101" t="s">
        <v>86</v>
      </c>
      <c r="W364" s="101" t="s">
        <v>87</v>
      </c>
      <c r="X364" s="101" t="s">
        <v>88</v>
      </c>
      <c r="Y364" s="101" t="s">
        <v>89</v>
      </c>
      <c r="Z364" s="101" t="s">
        <v>90</v>
      </c>
      <c r="AA364" s="101">
        <v>141</v>
      </c>
      <c r="AB364" s="101">
        <v>201.63</v>
      </c>
    </row>
    <row r="365" spans="1:28" ht="18" customHeight="1" x14ac:dyDescent="0.25">
      <c r="A365" s="1">
        <v>2022</v>
      </c>
      <c r="B365" s="1" t="s">
        <v>0</v>
      </c>
      <c r="C365" s="1" t="s">
        <v>38</v>
      </c>
      <c r="D365" s="5" t="s">
        <v>30</v>
      </c>
      <c r="E365" s="6">
        <v>644</v>
      </c>
      <c r="F365" s="6">
        <v>6892.2</v>
      </c>
      <c r="G365" s="6">
        <v>6432.72</v>
      </c>
      <c r="H365" s="3">
        <v>1378.44</v>
      </c>
      <c r="I365" s="4" t="s">
        <v>42</v>
      </c>
      <c r="R365" s="101" t="s">
        <v>91</v>
      </c>
      <c r="S365" s="101">
        <v>2020</v>
      </c>
      <c r="T365" s="101" t="s">
        <v>1</v>
      </c>
      <c r="U365" s="101" t="s">
        <v>97</v>
      </c>
      <c r="V365" s="101" t="s">
        <v>86</v>
      </c>
      <c r="W365" s="101" t="s">
        <v>87</v>
      </c>
      <c r="X365" s="101" t="s">
        <v>88</v>
      </c>
      <c r="Y365" s="101" t="s">
        <v>89</v>
      </c>
      <c r="Z365" s="101" t="s">
        <v>90</v>
      </c>
      <c r="AA365" s="101">
        <v>315</v>
      </c>
      <c r="AB365" s="101">
        <v>450.45</v>
      </c>
    </row>
    <row r="366" spans="1:28" ht="18" customHeight="1" x14ac:dyDescent="0.25">
      <c r="A366" s="1">
        <v>2022</v>
      </c>
      <c r="B366" s="1" t="s">
        <v>0</v>
      </c>
      <c r="C366" s="1" t="s">
        <v>12</v>
      </c>
      <c r="D366" s="5" t="s">
        <v>29</v>
      </c>
      <c r="E366" s="6">
        <v>643</v>
      </c>
      <c r="F366" s="6">
        <v>8400</v>
      </c>
      <c r="G366" s="6">
        <v>7840</v>
      </c>
      <c r="H366" s="3">
        <v>1680</v>
      </c>
      <c r="I366" s="4" t="s">
        <v>42</v>
      </c>
      <c r="R366" s="101" t="s">
        <v>91</v>
      </c>
      <c r="S366" s="101">
        <v>2020</v>
      </c>
      <c r="T366" s="101" t="s">
        <v>1</v>
      </c>
      <c r="U366" s="101" t="s">
        <v>97</v>
      </c>
      <c r="V366" s="101" t="s">
        <v>86</v>
      </c>
      <c r="W366" s="101" t="s">
        <v>87</v>
      </c>
      <c r="X366" s="101" t="s">
        <v>88</v>
      </c>
      <c r="Y366" s="101" t="s">
        <v>89</v>
      </c>
      <c r="Z366" s="101" t="s">
        <v>90</v>
      </c>
      <c r="AA366" s="101">
        <v>355</v>
      </c>
      <c r="AB366" s="101">
        <v>507.65</v>
      </c>
    </row>
    <row r="367" spans="1:28" ht="18" customHeight="1" x14ac:dyDescent="0.25">
      <c r="A367" s="1">
        <v>2022</v>
      </c>
      <c r="B367" s="1" t="s">
        <v>0</v>
      </c>
      <c r="C367" s="1" t="s">
        <v>38</v>
      </c>
      <c r="D367" s="5" t="s">
        <v>31</v>
      </c>
      <c r="E367" s="6">
        <v>455</v>
      </c>
      <c r="F367" s="6">
        <v>5494.3200000000006</v>
      </c>
      <c r="G367" s="6">
        <v>5128.0320000000002</v>
      </c>
      <c r="H367" s="3">
        <v>1098.8640000000003</v>
      </c>
      <c r="I367" s="4" t="s">
        <v>42</v>
      </c>
      <c r="R367" s="101" t="s">
        <v>84</v>
      </c>
      <c r="S367" s="101">
        <v>2020</v>
      </c>
      <c r="T367" s="101" t="s">
        <v>1</v>
      </c>
      <c r="U367" s="101" t="s">
        <v>97</v>
      </c>
      <c r="V367" s="101" t="s">
        <v>86</v>
      </c>
      <c r="W367" s="101" t="s">
        <v>87</v>
      </c>
      <c r="X367" s="101" t="s">
        <v>88</v>
      </c>
      <c r="Y367" s="101" t="s">
        <v>89</v>
      </c>
      <c r="Z367" s="101" t="s">
        <v>92</v>
      </c>
      <c r="AA367" s="101">
        <v>349</v>
      </c>
      <c r="AB367" s="101">
        <v>499.07</v>
      </c>
    </row>
    <row r="368" spans="1:28" ht="18" customHeight="1" x14ac:dyDescent="0.25">
      <c r="A368" s="1">
        <v>2022</v>
      </c>
      <c r="B368" s="1" t="s">
        <v>0</v>
      </c>
      <c r="C368" s="1" t="s">
        <v>12</v>
      </c>
      <c r="D368" s="5" t="s">
        <v>28</v>
      </c>
      <c r="E368" s="7">
        <v>345</v>
      </c>
      <c r="F368" s="7">
        <v>8400</v>
      </c>
      <c r="G368" s="7">
        <v>7840</v>
      </c>
      <c r="H368" s="3">
        <v>1680</v>
      </c>
      <c r="I368" s="4" t="s">
        <v>42</v>
      </c>
      <c r="R368" s="101" t="s">
        <v>91</v>
      </c>
      <c r="S368" s="101">
        <v>2020</v>
      </c>
      <c r="T368" s="101" t="s">
        <v>1</v>
      </c>
      <c r="U368" s="101" t="s">
        <v>97</v>
      </c>
      <c r="V368" s="101" t="s">
        <v>86</v>
      </c>
      <c r="W368" s="101" t="s">
        <v>87</v>
      </c>
      <c r="X368" s="101" t="s">
        <v>88</v>
      </c>
      <c r="Y368" s="101" t="s">
        <v>89</v>
      </c>
      <c r="Z368" s="101" t="s">
        <v>92</v>
      </c>
      <c r="AA368" s="101">
        <v>343</v>
      </c>
      <c r="AB368" s="101">
        <v>490.49</v>
      </c>
    </row>
    <row r="369" spans="1:28" ht="18" customHeight="1" x14ac:dyDescent="0.25">
      <c r="A369" s="1">
        <v>2022</v>
      </c>
      <c r="B369" s="1" t="s">
        <v>0</v>
      </c>
      <c r="C369" s="1" t="s">
        <v>13</v>
      </c>
      <c r="D369" s="2" t="s">
        <v>33</v>
      </c>
      <c r="E369" s="3">
        <v>122</v>
      </c>
      <c r="F369" s="3">
        <v>120</v>
      </c>
      <c r="G369" s="3">
        <v>112</v>
      </c>
      <c r="H369" s="3">
        <v>24</v>
      </c>
      <c r="I369" s="4" t="s">
        <v>42</v>
      </c>
      <c r="R369" s="101" t="s">
        <v>91</v>
      </c>
      <c r="S369" s="101">
        <v>2020</v>
      </c>
      <c r="T369" s="101" t="s">
        <v>1</v>
      </c>
      <c r="U369" s="101" t="s">
        <v>97</v>
      </c>
      <c r="V369" s="101" t="s">
        <v>86</v>
      </c>
      <c r="W369" s="101" t="s">
        <v>87</v>
      </c>
      <c r="X369" s="101" t="s">
        <v>88</v>
      </c>
      <c r="Y369" s="101" t="s">
        <v>89</v>
      </c>
      <c r="Z369" s="101" t="s">
        <v>90</v>
      </c>
      <c r="AA369" s="101">
        <v>802</v>
      </c>
      <c r="AB369" s="101">
        <v>1146.8600000000001</v>
      </c>
    </row>
    <row r="370" spans="1:28" ht="18" customHeight="1" x14ac:dyDescent="0.25">
      <c r="A370" s="1">
        <v>2022</v>
      </c>
      <c r="B370" s="1" t="s">
        <v>0</v>
      </c>
      <c r="C370" s="1" t="s">
        <v>15</v>
      </c>
      <c r="D370" s="5" t="s">
        <v>26</v>
      </c>
      <c r="E370" s="6">
        <v>78</v>
      </c>
      <c r="F370" s="6">
        <v>2288.6</v>
      </c>
      <c r="G370" s="6">
        <v>5126.4639999999999</v>
      </c>
      <c r="H370" s="3">
        <v>457.72</v>
      </c>
      <c r="I370" s="4" t="s">
        <v>42</v>
      </c>
      <c r="R370" s="101" t="s">
        <v>91</v>
      </c>
      <c r="S370" s="101">
        <v>2020</v>
      </c>
      <c r="T370" s="101" t="s">
        <v>1</v>
      </c>
      <c r="U370" s="101" t="s">
        <v>97</v>
      </c>
      <c r="V370" s="101" t="s">
        <v>86</v>
      </c>
      <c r="W370" s="101" t="s">
        <v>87</v>
      </c>
      <c r="X370" s="101" t="s">
        <v>88</v>
      </c>
      <c r="Y370" s="101" t="s">
        <v>89</v>
      </c>
      <c r="Z370" s="101" t="s">
        <v>90</v>
      </c>
      <c r="AA370" s="101">
        <v>855</v>
      </c>
      <c r="AB370" s="101">
        <v>1222.6500000000001</v>
      </c>
    </row>
    <row r="371" spans="1:28" ht="18" customHeight="1" x14ac:dyDescent="0.25">
      <c r="A371" s="1">
        <v>2022</v>
      </c>
      <c r="B371" s="1" t="s">
        <v>0</v>
      </c>
      <c r="C371" s="1" t="s">
        <v>15</v>
      </c>
      <c r="D371" s="5" t="s">
        <v>24</v>
      </c>
      <c r="E371" s="6">
        <v>76</v>
      </c>
      <c r="F371" s="6">
        <v>2288.4499999999998</v>
      </c>
      <c r="G371" s="6">
        <v>5126.1279999999997</v>
      </c>
      <c r="H371" s="3">
        <v>457.69</v>
      </c>
      <c r="I371" s="4" t="s">
        <v>42</v>
      </c>
      <c r="R371" s="101" t="s">
        <v>91</v>
      </c>
      <c r="S371" s="101">
        <v>2020</v>
      </c>
      <c r="T371" s="101" t="s">
        <v>1</v>
      </c>
      <c r="U371" s="101" t="s">
        <v>97</v>
      </c>
      <c r="V371" s="101" t="s">
        <v>86</v>
      </c>
      <c r="W371" s="101" t="s">
        <v>87</v>
      </c>
      <c r="X371" s="101" t="s">
        <v>88</v>
      </c>
      <c r="Y371" s="101" t="s">
        <v>89</v>
      </c>
      <c r="Z371" s="101" t="s">
        <v>92</v>
      </c>
      <c r="AA371" s="101">
        <v>789</v>
      </c>
      <c r="AB371" s="101">
        <v>1128.27</v>
      </c>
    </row>
    <row r="372" spans="1:28" ht="18" customHeight="1" x14ac:dyDescent="0.25">
      <c r="A372" s="1">
        <v>2022</v>
      </c>
      <c r="B372" s="1" t="s">
        <v>0</v>
      </c>
      <c r="C372" s="1" t="s">
        <v>15</v>
      </c>
      <c r="D372" s="5" t="s">
        <v>25</v>
      </c>
      <c r="E372" s="6">
        <v>46</v>
      </c>
      <c r="F372" s="6">
        <v>100</v>
      </c>
      <c r="G372" s="6">
        <v>224</v>
      </c>
      <c r="H372" s="3">
        <v>20</v>
      </c>
      <c r="I372" s="4" t="s">
        <v>42</v>
      </c>
      <c r="R372" s="101" t="s">
        <v>84</v>
      </c>
      <c r="S372" s="101">
        <v>2020</v>
      </c>
      <c r="T372" s="101" t="s">
        <v>1</v>
      </c>
      <c r="U372" s="101" t="s">
        <v>97</v>
      </c>
      <c r="V372" s="101" t="s">
        <v>86</v>
      </c>
      <c r="W372" s="101" t="s">
        <v>87</v>
      </c>
      <c r="X372" s="101" t="s">
        <v>88</v>
      </c>
      <c r="Y372" s="101" t="s">
        <v>89</v>
      </c>
      <c r="Z372" s="101" t="s">
        <v>92</v>
      </c>
      <c r="AA372" s="101">
        <v>790</v>
      </c>
      <c r="AB372" s="101">
        <v>1129.7</v>
      </c>
    </row>
    <row r="373" spans="1:28" ht="18" customHeight="1" x14ac:dyDescent="0.25">
      <c r="A373" s="1">
        <v>2022</v>
      </c>
      <c r="B373" s="1" t="s">
        <v>0</v>
      </c>
      <c r="C373" s="1" t="s">
        <v>15</v>
      </c>
      <c r="D373" s="5" t="s">
        <v>23</v>
      </c>
      <c r="E373" s="6">
        <v>34</v>
      </c>
      <c r="F373" s="6">
        <v>2288.4</v>
      </c>
      <c r="G373" s="6">
        <v>5126.0160000000005</v>
      </c>
      <c r="H373" s="3">
        <v>457.68000000000006</v>
      </c>
      <c r="I373" s="4" t="s">
        <v>42</v>
      </c>
      <c r="R373" s="101" t="s">
        <v>91</v>
      </c>
      <c r="S373" s="101">
        <v>2020</v>
      </c>
      <c r="T373" s="101" t="s">
        <v>1</v>
      </c>
      <c r="U373" s="101" t="s">
        <v>97</v>
      </c>
      <c r="V373" s="101" t="s">
        <v>86</v>
      </c>
      <c r="W373" s="101" t="s">
        <v>87</v>
      </c>
      <c r="X373" s="101" t="s">
        <v>88</v>
      </c>
      <c r="Y373" s="101" t="s">
        <v>89</v>
      </c>
      <c r="Z373" s="101" t="s">
        <v>92</v>
      </c>
      <c r="AA373" s="101">
        <v>791</v>
      </c>
      <c r="AB373" s="101">
        <v>1131.1300000000001</v>
      </c>
    </row>
    <row r="374" spans="1:28" ht="18" customHeight="1" x14ac:dyDescent="0.25">
      <c r="A374" s="1">
        <v>2022</v>
      </c>
      <c r="B374" s="1" t="s">
        <v>0</v>
      </c>
      <c r="C374" s="1" t="s">
        <v>13</v>
      </c>
      <c r="D374" s="2" t="s">
        <v>34</v>
      </c>
      <c r="E374" s="3">
        <v>7</v>
      </c>
      <c r="F374" s="3">
        <v>200</v>
      </c>
      <c r="G374" s="3">
        <v>224</v>
      </c>
      <c r="H374" s="3">
        <v>40</v>
      </c>
      <c r="I374" s="4" t="s">
        <v>42</v>
      </c>
      <c r="R374" s="101" t="s">
        <v>94</v>
      </c>
      <c r="S374" s="101">
        <v>2020</v>
      </c>
      <c r="T374" s="101" t="s">
        <v>1</v>
      </c>
      <c r="U374" s="101" t="s">
        <v>97</v>
      </c>
      <c r="V374" s="101" t="s">
        <v>86</v>
      </c>
      <c r="W374" s="101" t="s">
        <v>87</v>
      </c>
      <c r="X374" s="101" t="s">
        <v>88</v>
      </c>
      <c r="Y374" s="101" t="s">
        <v>89</v>
      </c>
      <c r="Z374" s="101" t="s">
        <v>90</v>
      </c>
      <c r="AA374" s="101">
        <v>341</v>
      </c>
      <c r="AB374" s="101">
        <v>487.63</v>
      </c>
    </row>
    <row r="375" spans="1:28" ht="18" customHeight="1" x14ac:dyDescent="0.25">
      <c r="A375" s="1">
        <v>2022</v>
      </c>
      <c r="B375" s="1" t="s">
        <v>0</v>
      </c>
      <c r="C375" s="1" t="s">
        <v>32</v>
      </c>
      <c r="D375" s="5" t="s">
        <v>32</v>
      </c>
      <c r="E375" s="6">
        <v>3</v>
      </c>
      <c r="F375" s="6">
        <v>4577.3</v>
      </c>
      <c r="G375" s="6">
        <v>7392</v>
      </c>
      <c r="H375" s="3">
        <v>915.46</v>
      </c>
      <c r="I375" s="4" t="s">
        <v>42</v>
      </c>
      <c r="R375" s="101" t="s">
        <v>91</v>
      </c>
      <c r="S375" s="101">
        <v>2020</v>
      </c>
      <c r="T375" s="101" t="s">
        <v>1</v>
      </c>
      <c r="U375" s="101" t="s">
        <v>97</v>
      </c>
      <c r="V375" s="101" t="s">
        <v>86</v>
      </c>
      <c r="W375" s="101" t="s">
        <v>87</v>
      </c>
      <c r="X375" s="101" t="s">
        <v>88</v>
      </c>
      <c r="Y375" s="101" t="s">
        <v>89</v>
      </c>
      <c r="Z375" s="101" t="s">
        <v>90</v>
      </c>
      <c r="AA375" s="101">
        <v>143</v>
      </c>
      <c r="AB375" s="101">
        <v>204.49</v>
      </c>
    </row>
    <row r="376" spans="1:28" ht="18" customHeight="1" x14ac:dyDescent="0.25">
      <c r="A376" s="1">
        <v>2022</v>
      </c>
      <c r="B376" s="1" t="s">
        <v>0</v>
      </c>
      <c r="C376" s="1" t="s">
        <v>15</v>
      </c>
      <c r="D376" s="5" t="s">
        <v>27</v>
      </c>
      <c r="E376" s="6">
        <v>3</v>
      </c>
      <c r="F376" s="6">
        <v>3300</v>
      </c>
      <c r="G376" s="6">
        <v>5126.576</v>
      </c>
      <c r="H376" s="3">
        <v>660</v>
      </c>
      <c r="I376" s="4" t="s">
        <v>42</v>
      </c>
      <c r="R376" s="101" t="s">
        <v>84</v>
      </c>
      <c r="S376" s="101">
        <v>2020</v>
      </c>
      <c r="T376" s="101" t="s">
        <v>1</v>
      </c>
      <c r="U376" s="101" t="s">
        <v>97</v>
      </c>
      <c r="V376" s="101" t="s">
        <v>86</v>
      </c>
      <c r="W376" s="101" t="s">
        <v>87</v>
      </c>
      <c r="X376" s="101" t="s">
        <v>88</v>
      </c>
      <c r="Y376" s="101" t="s">
        <v>89</v>
      </c>
      <c r="Z376" s="101" t="s">
        <v>90</v>
      </c>
      <c r="AA376" s="101">
        <v>311</v>
      </c>
      <c r="AB376" s="101">
        <v>444.73</v>
      </c>
    </row>
    <row r="377" spans="1:28" ht="18" customHeight="1" x14ac:dyDescent="0.25">
      <c r="A377" s="1">
        <v>2022</v>
      </c>
      <c r="B377" s="1" t="s">
        <v>1</v>
      </c>
      <c r="C377" s="1" t="s">
        <v>14</v>
      </c>
      <c r="D377" s="2" t="s">
        <v>36</v>
      </c>
      <c r="E377" s="3">
        <v>3566</v>
      </c>
      <c r="F377" s="3">
        <v>4577.3</v>
      </c>
      <c r="G377" s="3">
        <v>5126.576</v>
      </c>
      <c r="H377" s="3">
        <v>915.46</v>
      </c>
      <c r="I377" s="4" t="s">
        <v>42</v>
      </c>
      <c r="R377" s="101" t="s">
        <v>84</v>
      </c>
      <c r="S377" s="101">
        <v>2020</v>
      </c>
      <c r="T377" s="101" t="s">
        <v>0</v>
      </c>
      <c r="U377" s="101" t="s">
        <v>97</v>
      </c>
      <c r="V377" s="101" t="s">
        <v>86</v>
      </c>
      <c r="W377" s="101" t="s">
        <v>87</v>
      </c>
      <c r="X377" s="101" t="s">
        <v>88</v>
      </c>
      <c r="Y377" s="101" t="s">
        <v>89</v>
      </c>
      <c r="Z377" s="101" t="s">
        <v>90</v>
      </c>
      <c r="AA377" s="101">
        <v>356</v>
      </c>
      <c r="AB377" s="101">
        <v>509.08</v>
      </c>
    </row>
    <row r="378" spans="1:28" ht="18" customHeight="1" x14ac:dyDescent="0.25">
      <c r="A378" s="1">
        <v>2022</v>
      </c>
      <c r="B378" s="1" t="s">
        <v>1</v>
      </c>
      <c r="C378" s="1" t="s">
        <v>14</v>
      </c>
      <c r="D378" s="2" t="s">
        <v>37</v>
      </c>
      <c r="E378" s="3">
        <v>2498</v>
      </c>
      <c r="F378" s="3">
        <v>8000</v>
      </c>
      <c r="G378" s="3">
        <v>8960</v>
      </c>
      <c r="H378" s="3">
        <v>1600</v>
      </c>
      <c r="I378" s="4" t="s">
        <v>42</v>
      </c>
      <c r="R378" s="101" t="s">
        <v>93</v>
      </c>
      <c r="S378" s="101">
        <v>2020</v>
      </c>
      <c r="T378" s="101" t="s">
        <v>0</v>
      </c>
      <c r="U378" s="101" t="s">
        <v>97</v>
      </c>
      <c r="V378" s="101" t="s">
        <v>86</v>
      </c>
      <c r="W378" s="101" t="s">
        <v>87</v>
      </c>
      <c r="X378" s="101" t="s">
        <v>88</v>
      </c>
      <c r="Y378" s="101" t="s">
        <v>89</v>
      </c>
      <c r="Z378" s="101" t="s">
        <v>90</v>
      </c>
      <c r="AA378" s="101">
        <v>344</v>
      </c>
      <c r="AB378" s="101">
        <v>491.91999999999996</v>
      </c>
    </row>
    <row r="379" spans="1:28" ht="18" customHeight="1" x14ac:dyDescent="0.25">
      <c r="A379" s="1">
        <v>2022</v>
      </c>
      <c r="B379" s="1" t="s">
        <v>1</v>
      </c>
      <c r="C379" s="1" t="s">
        <v>13</v>
      </c>
      <c r="D379" s="2" t="s">
        <v>35</v>
      </c>
      <c r="E379" s="3">
        <v>1245</v>
      </c>
      <c r="F379" s="3">
        <v>4577.2</v>
      </c>
      <c r="G379" s="3">
        <v>5126.4639999999999</v>
      </c>
      <c r="H379" s="3">
        <v>915.44</v>
      </c>
      <c r="I379" s="4" t="s">
        <v>42</v>
      </c>
      <c r="R379" s="101" t="s">
        <v>91</v>
      </c>
      <c r="S379" s="101">
        <v>2020</v>
      </c>
      <c r="T379" s="101" t="s">
        <v>0</v>
      </c>
      <c r="U379" s="101" t="s">
        <v>97</v>
      </c>
      <c r="V379" s="101" t="s">
        <v>86</v>
      </c>
      <c r="W379" s="101" t="s">
        <v>87</v>
      </c>
      <c r="X379" s="101" t="s">
        <v>88</v>
      </c>
      <c r="Y379" s="101" t="s">
        <v>89</v>
      </c>
      <c r="Z379" s="101" t="s">
        <v>90</v>
      </c>
      <c r="AA379" s="101">
        <v>146</v>
      </c>
      <c r="AB379" s="101">
        <v>208.78</v>
      </c>
    </row>
    <row r="380" spans="1:28" ht="18" customHeight="1" x14ac:dyDescent="0.25">
      <c r="A380" s="1">
        <v>2022</v>
      </c>
      <c r="B380" s="1" t="s">
        <v>1</v>
      </c>
      <c r="C380" s="1" t="s">
        <v>38</v>
      </c>
      <c r="D380" s="5" t="s">
        <v>30</v>
      </c>
      <c r="E380" s="6">
        <v>644</v>
      </c>
      <c r="F380" s="6">
        <v>5743.5</v>
      </c>
      <c r="G380" s="6">
        <v>6432.72</v>
      </c>
      <c r="H380" s="3">
        <v>1148.7</v>
      </c>
      <c r="I380" s="4" t="s">
        <v>42</v>
      </c>
      <c r="R380" s="101" t="s">
        <v>91</v>
      </c>
      <c r="S380" s="101">
        <v>2020</v>
      </c>
      <c r="T380" s="101" t="s">
        <v>0</v>
      </c>
      <c r="U380" s="101" t="s">
        <v>97</v>
      </c>
      <c r="V380" s="101" t="s">
        <v>86</v>
      </c>
      <c r="W380" s="101" t="s">
        <v>87</v>
      </c>
      <c r="X380" s="101" t="s">
        <v>88</v>
      </c>
      <c r="Y380" s="101" t="s">
        <v>89</v>
      </c>
      <c r="Z380" s="101" t="s">
        <v>90</v>
      </c>
      <c r="AA380" s="101">
        <v>320</v>
      </c>
      <c r="AB380" s="101">
        <v>457.6</v>
      </c>
    </row>
    <row r="381" spans="1:28" ht="18" customHeight="1" x14ac:dyDescent="0.25">
      <c r="A381" s="1">
        <v>2022</v>
      </c>
      <c r="B381" s="1" t="s">
        <v>1</v>
      </c>
      <c r="C381" s="1" t="s">
        <v>12</v>
      </c>
      <c r="D381" s="5" t="s">
        <v>29</v>
      </c>
      <c r="E381" s="6">
        <v>643</v>
      </c>
      <c r="F381" s="6">
        <v>7000</v>
      </c>
      <c r="G381" s="6">
        <v>7840</v>
      </c>
      <c r="H381" s="3">
        <v>1400</v>
      </c>
      <c r="I381" s="4" t="s">
        <v>42</v>
      </c>
      <c r="R381" s="101" t="s">
        <v>91</v>
      </c>
      <c r="S381" s="101">
        <v>2020</v>
      </c>
      <c r="T381" s="101" t="s">
        <v>0</v>
      </c>
      <c r="U381" s="101" t="s">
        <v>97</v>
      </c>
      <c r="V381" s="101" t="s">
        <v>86</v>
      </c>
      <c r="W381" s="101" t="s">
        <v>87</v>
      </c>
      <c r="X381" s="101" t="s">
        <v>88</v>
      </c>
      <c r="Y381" s="101" t="s">
        <v>89</v>
      </c>
      <c r="Z381" s="101" t="s">
        <v>90</v>
      </c>
      <c r="AA381" s="101">
        <v>358</v>
      </c>
      <c r="AB381" s="101">
        <v>511.94</v>
      </c>
    </row>
    <row r="382" spans="1:28" ht="18" customHeight="1" x14ac:dyDescent="0.25">
      <c r="A382" s="1">
        <v>2022</v>
      </c>
      <c r="B382" s="1" t="s">
        <v>1</v>
      </c>
      <c r="C382" s="1" t="s">
        <v>38</v>
      </c>
      <c r="D382" s="5" t="s">
        <v>31</v>
      </c>
      <c r="E382" s="6">
        <v>455</v>
      </c>
      <c r="F382" s="6">
        <v>4578.6000000000004</v>
      </c>
      <c r="G382" s="6">
        <v>5128.0320000000002</v>
      </c>
      <c r="H382" s="3">
        <v>915.72000000000014</v>
      </c>
      <c r="I382" s="4" t="s">
        <v>42</v>
      </c>
      <c r="R382" s="101" t="s">
        <v>84</v>
      </c>
      <c r="S382" s="101">
        <v>2020</v>
      </c>
      <c r="T382" s="101" t="s">
        <v>0</v>
      </c>
      <c r="U382" s="101" t="s">
        <v>97</v>
      </c>
      <c r="V382" s="101" t="s">
        <v>86</v>
      </c>
      <c r="W382" s="101" t="s">
        <v>87</v>
      </c>
      <c r="X382" s="101" t="s">
        <v>88</v>
      </c>
      <c r="Y382" s="101" t="s">
        <v>89</v>
      </c>
      <c r="Z382" s="101" t="s">
        <v>90</v>
      </c>
      <c r="AA382" s="101">
        <v>262</v>
      </c>
      <c r="AB382" s="101">
        <v>374.65999999999997</v>
      </c>
    </row>
    <row r="383" spans="1:28" ht="18" customHeight="1" x14ac:dyDescent="0.25">
      <c r="A383" s="1">
        <v>2022</v>
      </c>
      <c r="B383" s="1" t="s">
        <v>1</v>
      </c>
      <c r="C383" s="1" t="s">
        <v>12</v>
      </c>
      <c r="D383" s="5" t="s">
        <v>28</v>
      </c>
      <c r="E383" s="7">
        <v>345</v>
      </c>
      <c r="F383" s="7">
        <v>7000</v>
      </c>
      <c r="G383" s="7">
        <v>7840</v>
      </c>
      <c r="H383" s="3">
        <v>1400</v>
      </c>
      <c r="I383" s="4" t="s">
        <v>42</v>
      </c>
      <c r="R383" s="101" t="s">
        <v>93</v>
      </c>
      <c r="S383" s="101">
        <v>2020</v>
      </c>
      <c r="T383" s="101" t="s">
        <v>0</v>
      </c>
      <c r="U383" s="101" t="s">
        <v>97</v>
      </c>
      <c r="V383" s="101" t="s">
        <v>86</v>
      </c>
      <c r="W383" s="101" t="s">
        <v>87</v>
      </c>
      <c r="X383" s="101" t="s">
        <v>88</v>
      </c>
      <c r="Y383" s="101" t="s">
        <v>89</v>
      </c>
      <c r="Z383" s="101" t="s">
        <v>90</v>
      </c>
      <c r="AA383" s="101">
        <v>346</v>
      </c>
      <c r="AB383" s="101">
        <v>526.24</v>
      </c>
    </row>
    <row r="384" spans="1:28" ht="18" customHeight="1" x14ac:dyDescent="0.25">
      <c r="A384" s="1">
        <v>2022</v>
      </c>
      <c r="B384" s="1" t="s">
        <v>1</v>
      </c>
      <c r="C384" s="1" t="s">
        <v>13</v>
      </c>
      <c r="D384" s="2" t="s">
        <v>33</v>
      </c>
      <c r="E384" s="3">
        <v>122</v>
      </c>
      <c r="F384" s="3">
        <v>100</v>
      </c>
      <c r="G384" s="3">
        <v>112</v>
      </c>
      <c r="H384" s="3">
        <v>20</v>
      </c>
      <c r="I384" s="4" t="s">
        <v>42</v>
      </c>
      <c r="R384" s="101" t="s">
        <v>93</v>
      </c>
      <c r="S384" s="101">
        <v>2020</v>
      </c>
      <c r="T384" s="101" t="s">
        <v>0</v>
      </c>
      <c r="U384" s="101" t="s">
        <v>97</v>
      </c>
      <c r="V384" s="101" t="s">
        <v>86</v>
      </c>
      <c r="W384" s="101" t="s">
        <v>87</v>
      </c>
      <c r="X384" s="101" t="s">
        <v>88</v>
      </c>
      <c r="Y384" s="101" t="s">
        <v>89</v>
      </c>
      <c r="Z384" s="101" t="s">
        <v>90</v>
      </c>
      <c r="AA384" s="101">
        <v>148</v>
      </c>
      <c r="AB384" s="101">
        <v>526.24</v>
      </c>
    </row>
    <row r="385" spans="1:28" ht="18" customHeight="1" x14ac:dyDescent="0.25">
      <c r="A385" s="1">
        <v>2022</v>
      </c>
      <c r="B385" s="1" t="s">
        <v>1</v>
      </c>
      <c r="C385" s="1" t="s">
        <v>15</v>
      </c>
      <c r="D385" s="5" t="s">
        <v>26</v>
      </c>
      <c r="E385" s="6">
        <v>78</v>
      </c>
      <c r="F385" s="6">
        <v>2288.6</v>
      </c>
      <c r="G385" s="6">
        <v>5126.4639999999999</v>
      </c>
      <c r="H385" s="3">
        <v>457.72</v>
      </c>
      <c r="I385" s="4" t="s">
        <v>42</v>
      </c>
      <c r="R385" s="101" t="s">
        <v>91</v>
      </c>
      <c r="S385" s="101">
        <v>2020</v>
      </c>
      <c r="T385" s="101" t="s">
        <v>0</v>
      </c>
      <c r="U385" s="101" t="s">
        <v>97</v>
      </c>
      <c r="V385" s="101" t="s">
        <v>86</v>
      </c>
      <c r="W385" s="101" t="s">
        <v>87</v>
      </c>
      <c r="X385" s="101" t="s">
        <v>88</v>
      </c>
      <c r="Y385" s="101" t="s">
        <v>89</v>
      </c>
      <c r="Z385" s="101" t="s">
        <v>90</v>
      </c>
      <c r="AA385" s="101">
        <v>316</v>
      </c>
      <c r="AB385" s="101">
        <v>526.24</v>
      </c>
    </row>
    <row r="386" spans="1:28" ht="18" customHeight="1" x14ac:dyDescent="0.25">
      <c r="A386" s="1">
        <v>2022</v>
      </c>
      <c r="B386" s="1" t="s">
        <v>1</v>
      </c>
      <c r="C386" s="1" t="s">
        <v>15</v>
      </c>
      <c r="D386" s="5" t="s">
        <v>24</v>
      </c>
      <c r="E386" s="6">
        <v>76</v>
      </c>
      <c r="F386" s="6">
        <v>2288.4499999999998</v>
      </c>
      <c r="G386" s="6">
        <v>5126.1279999999997</v>
      </c>
      <c r="H386" s="3">
        <v>457.69</v>
      </c>
      <c r="I386" s="4" t="s">
        <v>42</v>
      </c>
      <c r="R386" s="101" t="s">
        <v>93</v>
      </c>
      <c r="S386" s="101">
        <v>2020</v>
      </c>
      <c r="T386" s="101" t="s">
        <v>0</v>
      </c>
      <c r="U386" s="101" t="s">
        <v>97</v>
      </c>
      <c r="V386" s="101" t="s">
        <v>86</v>
      </c>
      <c r="W386" s="101" t="s">
        <v>87</v>
      </c>
      <c r="X386" s="101" t="s">
        <v>88</v>
      </c>
      <c r="Y386" s="101" t="s">
        <v>89</v>
      </c>
      <c r="Z386" s="101" t="s">
        <v>90</v>
      </c>
      <c r="AA386" s="101">
        <v>959</v>
      </c>
      <c r="AB386" s="101">
        <v>1371.37</v>
      </c>
    </row>
    <row r="387" spans="1:28" ht="18" customHeight="1" x14ac:dyDescent="0.25">
      <c r="A387" s="1">
        <v>2022</v>
      </c>
      <c r="B387" s="1" t="s">
        <v>1</v>
      </c>
      <c r="C387" s="1" t="s">
        <v>15</v>
      </c>
      <c r="D387" s="5" t="s">
        <v>25</v>
      </c>
      <c r="E387" s="6">
        <v>46</v>
      </c>
      <c r="F387" s="6">
        <v>100</v>
      </c>
      <c r="G387" s="6">
        <v>224</v>
      </c>
      <c r="H387" s="3">
        <v>20</v>
      </c>
      <c r="I387" s="4" t="s">
        <v>42</v>
      </c>
      <c r="R387" s="101" t="s">
        <v>91</v>
      </c>
      <c r="S387" s="101">
        <v>2020</v>
      </c>
      <c r="T387" s="101" t="s">
        <v>0</v>
      </c>
      <c r="U387" s="101" t="s">
        <v>97</v>
      </c>
      <c r="V387" s="101" t="s">
        <v>86</v>
      </c>
      <c r="W387" s="101" t="s">
        <v>87</v>
      </c>
      <c r="X387" s="101" t="s">
        <v>88</v>
      </c>
      <c r="Y387" s="101" t="s">
        <v>89</v>
      </c>
      <c r="Z387" s="101" t="s">
        <v>90</v>
      </c>
      <c r="AA387" s="101">
        <v>1020</v>
      </c>
      <c r="AB387" s="101">
        <v>1458.6</v>
      </c>
    </row>
    <row r="388" spans="1:28" ht="18" customHeight="1" x14ac:dyDescent="0.25">
      <c r="A388" s="1">
        <v>2022</v>
      </c>
      <c r="B388" s="1" t="s">
        <v>1</v>
      </c>
      <c r="C388" s="1" t="s">
        <v>15</v>
      </c>
      <c r="D388" s="5" t="s">
        <v>23</v>
      </c>
      <c r="E388" s="6">
        <v>34</v>
      </c>
      <c r="F388" s="6">
        <v>2288.4</v>
      </c>
      <c r="G388" s="6">
        <v>5126.0160000000005</v>
      </c>
      <c r="H388" s="3">
        <v>457.68000000000006</v>
      </c>
      <c r="I388" s="4" t="s">
        <v>42</v>
      </c>
      <c r="R388" s="101" t="s">
        <v>91</v>
      </c>
      <c r="S388" s="101">
        <v>2020</v>
      </c>
      <c r="T388" s="101" t="s">
        <v>0</v>
      </c>
      <c r="U388" s="101" t="s">
        <v>97</v>
      </c>
      <c r="V388" s="101" t="s">
        <v>86</v>
      </c>
      <c r="W388" s="101" t="s">
        <v>87</v>
      </c>
      <c r="X388" s="101" t="s">
        <v>88</v>
      </c>
      <c r="Y388" s="101" t="s">
        <v>89</v>
      </c>
      <c r="Z388" s="101" t="s">
        <v>90</v>
      </c>
      <c r="AA388" s="101">
        <v>318</v>
      </c>
      <c r="AB388" s="101">
        <v>454.74</v>
      </c>
    </row>
    <row r="389" spans="1:28" ht="18" customHeight="1" x14ac:dyDescent="0.25">
      <c r="A389" s="1">
        <v>2022</v>
      </c>
      <c r="B389" s="1" t="s">
        <v>1</v>
      </c>
      <c r="C389" s="1" t="s">
        <v>13</v>
      </c>
      <c r="D389" s="2" t="s">
        <v>34</v>
      </c>
      <c r="E389" s="3">
        <v>7</v>
      </c>
      <c r="F389" s="3">
        <v>200</v>
      </c>
      <c r="G389" s="3">
        <v>224</v>
      </c>
      <c r="H389" s="3">
        <v>40</v>
      </c>
      <c r="I389" s="4" t="s">
        <v>40</v>
      </c>
      <c r="R389" s="101" t="s">
        <v>91</v>
      </c>
      <c r="S389" s="101">
        <v>2020</v>
      </c>
      <c r="T389" s="101" t="s">
        <v>0</v>
      </c>
      <c r="U389" s="101" t="s">
        <v>97</v>
      </c>
      <c r="V389" s="101" t="s">
        <v>86</v>
      </c>
      <c r="W389" s="101" t="s">
        <v>87</v>
      </c>
      <c r="X389" s="101" t="s">
        <v>88</v>
      </c>
      <c r="Y389" s="101" t="s">
        <v>89</v>
      </c>
      <c r="Z389" s="101" t="s">
        <v>90</v>
      </c>
      <c r="AA389" s="101">
        <v>345</v>
      </c>
      <c r="AB389" s="101">
        <v>493.35</v>
      </c>
    </row>
    <row r="390" spans="1:28" ht="18" customHeight="1" x14ac:dyDescent="0.25">
      <c r="A390" s="1">
        <v>2022</v>
      </c>
      <c r="B390" s="1" t="s">
        <v>1</v>
      </c>
      <c r="C390" s="1" t="s">
        <v>15</v>
      </c>
      <c r="D390" s="5" t="s">
        <v>27</v>
      </c>
      <c r="E390" s="6">
        <v>3</v>
      </c>
      <c r="F390" s="6">
        <v>3300</v>
      </c>
      <c r="G390" s="6">
        <v>5126.576</v>
      </c>
      <c r="H390" s="3">
        <v>660</v>
      </c>
      <c r="I390" s="4" t="s">
        <v>40</v>
      </c>
      <c r="R390" s="101" t="s">
        <v>93</v>
      </c>
      <c r="S390" s="101">
        <v>2020</v>
      </c>
      <c r="T390" s="101" t="s">
        <v>0</v>
      </c>
      <c r="U390" s="101" t="s">
        <v>97</v>
      </c>
      <c r="V390" s="101" t="s">
        <v>86</v>
      </c>
      <c r="W390" s="101" t="s">
        <v>87</v>
      </c>
      <c r="X390" s="101" t="s">
        <v>88</v>
      </c>
      <c r="Y390" s="101" t="s">
        <v>89</v>
      </c>
      <c r="Z390" s="101" t="s">
        <v>90</v>
      </c>
      <c r="AA390" s="101">
        <v>147</v>
      </c>
      <c r="AB390" s="101">
        <v>210.21</v>
      </c>
    </row>
    <row r="391" spans="1:28" ht="18" customHeight="1" x14ac:dyDescent="0.25">
      <c r="A391" s="1">
        <v>2022</v>
      </c>
      <c r="B391" s="1" t="s">
        <v>1</v>
      </c>
      <c r="C391" s="1" t="s">
        <v>32</v>
      </c>
      <c r="D391" s="5" t="s">
        <v>32</v>
      </c>
      <c r="E391" s="6">
        <v>2</v>
      </c>
      <c r="F391" s="6">
        <v>6600</v>
      </c>
      <c r="G391" s="6">
        <v>7392</v>
      </c>
      <c r="H391" s="3">
        <v>1320</v>
      </c>
      <c r="I391" s="4" t="s">
        <v>40</v>
      </c>
      <c r="R391" s="101" t="s">
        <v>93</v>
      </c>
      <c r="S391" s="101">
        <v>2020</v>
      </c>
      <c r="T391" s="101" t="s">
        <v>0</v>
      </c>
      <c r="U391" s="101" t="s">
        <v>97</v>
      </c>
      <c r="V391" s="101" t="s">
        <v>86</v>
      </c>
      <c r="W391" s="101" t="s">
        <v>87</v>
      </c>
      <c r="X391" s="101" t="s">
        <v>88</v>
      </c>
      <c r="Y391" s="101" t="s">
        <v>89</v>
      </c>
      <c r="Z391" s="101" t="s">
        <v>90</v>
      </c>
      <c r="AA391" s="101">
        <v>265</v>
      </c>
      <c r="AB391" s="101">
        <v>378.95</v>
      </c>
    </row>
    <row r="392" spans="1:28" ht="18" customHeight="1" x14ac:dyDescent="0.25">
      <c r="A392" s="1">
        <v>2022</v>
      </c>
      <c r="B392" s="1" t="s">
        <v>2</v>
      </c>
      <c r="C392" s="1" t="s">
        <v>14</v>
      </c>
      <c r="D392" s="2" t="s">
        <v>36</v>
      </c>
      <c r="E392" s="3">
        <v>3566</v>
      </c>
      <c r="F392" s="3">
        <v>4577.3</v>
      </c>
      <c r="G392" s="3">
        <v>5126.576</v>
      </c>
      <c r="H392" s="3">
        <v>915.46</v>
      </c>
      <c r="I392" s="4" t="s">
        <v>40</v>
      </c>
      <c r="R392" s="101" t="s">
        <v>91</v>
      </c>
      <c r="S392" s="101">
        <v>2020</v>
      </c>
      <c r="T392" s="101" t="s">
        <v>0</v>
      </c>
      <c r="U392" s="101" t="s">
        <v>97</v>
      </c>
      <c r="V392" s="101" t="s">
        <v>86</v>
      </c>
      <c r="W392" s="101" t="s">
        <v>87</v>
      </c>
      <c r="X392" s="101" t="s">
        <v>88</v>
      </c>
      <c r="Y392" s="101" t="s">
        <v>89</v>
      </c>
      <c r="Z392" s="101" t="s">
        <v>90</v>
      </c>
      <c r="AA392" s="101">
        <v>768</v>
      </c>
      <c r="AB392" s="101">
        <v>1098.24</v>
      </c>
    </row>
    <row r="393" spans="1:28" ht="18" customHeight="1" x14ac:dyDescent="0.25">
      <c r="A393" s="1">
        <v>2022</v>
      </c>
      <c r="B393" s="1" t="s">
        <v>2</v>
      </c>
      <c r="C393" s="1" t="s">
        <v>14</v>
      </c>
      <c r="D393" s="2" t="s">
        <v>37</v>
      </c>
      <c r="E393" s="3">
        <v>2498</v>
      </c>
      <c r="F393" s="3">
        <v>8000</v>
      </c>
      <c r="G393" s="3">
        <v>8960</v>
      </c>
      <c r="H393" s="3">
        <v>1600</v>
      </c>
      <c r="I393" s="4" t="s">
        <v>40</v>
      </c>
      <c r="R393" s="101" t="s">
        <v>84</v>
      </c>
      <c r="S393" s="101">
        <v>2020</v>
      </c>
      <c r="T393" s="101" t="s">
        <v>0</v>
      </c>
      <c r="U393" s="101" t="s">
        <v>97</v>
      </c>
      <c r="V393" s="101" t="s">
        <v>86</v>
      </c>
      <c r="W393" s="101" t="s">
        <v>87</v>
      </c>
      <c r="X393" s="101" t="s">
        <v>88</v>
      </c>
      <c r="Y393" s="101" t="s">
        <v>89</v>
      </c>
      <c r="Z393" s="101" t="s">
        <v>90</v>
      </c>
      <c r="AA393" s="101">
        <v>801</v>
      </c>
      <c r="AB393" s="101">
        <v>1145.43</v>
      </c>
    </row>
    <row r="394" spans="1:28" ht="18" customHeight="1" x14ac:dyDescent="0.25">
      <c r="A394" s="1">
        <v>2022</v>
      </c>
      <c r="B394" s="1" t="s">
        <v>2</v>
      </c>
      <c r="C394" s="1" t="s">
        <v>13</v>
      </c>
      <c r="D394" s="2" t="s">
        <v>35</v>
      </c>
      <c r="E394" s="3">
        <v>1245</v>
      </c>
      <c r="F394" s="3">
        <v>4577.2</v>
      </c>
      <c r="G394" s="3">
        <v>5126.4639999999999</v>
      </c>
      <c r="H394" s="3">
        <v>915.44</v>
      </c>
      <c r="I394" s="4" t="s">
        <v>40</v>
      </c>
      <c r="R394" s="101" t="s">
        <v>93</v>
      </c>
      <c r="S394" s="101">
        <v>2020</v>
      </c>
      <c r="T394" s="101" t="s">
        <v>0</v>
      </c>
      <c r="U394" s="101" t="s">
        <v>97</v>
      </c>
      <c r="V394" s="101" t="s">
        <v>86</v>
      </c>
      <c r="W394" s="101" t="s">
        <v>87</v>
      </c>
      <c r="X394" s="101" t="s">
        <v>88</v>
      </c>
      <c r="Y394" s="101" t="s">
        <v>89</v>
      </c>
      <c r="Z394" s="101" t="s">
        <v>90</v>
      </c>
      <c r="AA394" s="101">
        <v>854</v>
      </c>
      <c r="AB394" s="101">
        <v>1221.22</v>
      </c>
    </row>
    <row r="395" spans="1:28" ht="18" customHeight="1" x14ac:dyDescent="0.25">
      <c r="A395" s="1">
        <v>2022</v>
      </c>
      <c r="B395" s="1" t="s">
        <v>2</v>
      </c>
      <c r="C395" s="1" t="s">
        <v>38</v>
      </c>
      <c r="D395" s="5" t="s">
        <v>30</v>
      </c>
      <c r="E395" s="6">
        <v>644</v>
      </c>
      <c r="F395" s="6">
        <v>5743.5</v>
      </c>
      <c r="G395" s="6">
        <v>6432.72</v>
      </c>
      <c r="H395" s="3">
        <v>1148.7</v>
      </c>
      <c r="I395" s="4" t="s">
        <v>40</v>
      </c>
      <c r="R395" s="101" t="s">
        <v>84</v>
      </c>
      <c r="S395" s="101">
        <v>2020</v>
      </c>
      <c r="T395" s="101" t="s">
        <v>0</v>
      </c>
      <c r="U395" s="101" t="s">
        <v>97</v>
      </c>
      <c r="V395" s="101" t="s">
        <v>86</v>
      </c>
      <c r="W395" s="101" t="s">
        <v>87</v>
      </c>
      <c r="X395" s="101" t="s">
        <v>88</v>
      </c>
      <c r="Y395" s="101" t="s">
        <v>89</v>
      </c>
      <c r="Z395" s="101" t="s">
        <v>90</v>
      </c>
      <c r="AA395" s="101">
        <v>788</v>
      </c>
      <c r="AB395" s="101">
        <v>1126.8399999999999</v>
      </c>
    </row>
    <row r="396" spans="1:28" ht="18" customHeight="1" x14ac:dyDescent="0.25">
      <c r="A396" s="1">
        <v>2022</v>
      </c>
      <c r="B396" s="1" t="s">
        <v>2</v>
      </c>
      <c r="C396" s="1" t="s">
        <v>12</v>
      </c>
      <c r="D396" s="5" t="s">
        <v>29</v>
      </c>
      <c r="E396" s="6">
        <v>643</v>
      </c>
      <c r="F396" s="6">
        <v>7000</v>
      </c>
      <c r="G396" s="6">
        <v>7840</v>
      </c>
      <c r="H396" s="3">
        <v>1400</v>
      </c>
      <c r="I396" s="4" t="s">
        <v>40</v>
      </c>
      <c r="R396" s="101" t="s">
        <v>91</v>
      </c>
      <c r="S396" s="101">
        <v>2020</v>
      </c>
      <c r="T396" s="101" t="s">
        <v>0</v>
      </c>
      <c r="U396" s="101" t="s">
        <v>97</v>
      </c>
      <c r="V396" s="101" t="s">
        <v>86</v>
      </c>
      <c r="W396" s="101" t="s">
        <v>87</v>
      </c>
      <c r="X396" s="101" t="s">
        <v>88</v>
      </c>
      <c r="Y396" s="101" t="s">
        <v>89</v>
      </c>
      <c r="Z396" s="101" t="s">
        <v>90</v>
      </c>
      <c r="AA396" s="101">
        <v>263</v>
      </c>
      <c r="AB396" s="101">
        <v>376.09000000000003</v>
      </c>
    </row>
    <row r="397" spans="1:28" ht="18" customHeight="1" x14ac:dyDescent="0.25">
      <c r="A397" s="1">
        <v>2022</v>
      </c>
      <c r="B397" s="1" t="s">
        <v>2</v>
      </c>
      <c r="C397" s="1" t="s">
        <v>38</v>
      </c>
      <c r="D397" s="5" t="s">
        <v>31</v>
      </c>
      <c r="E397" s="6">
        <v>455</v>
      </c>
      <c r="F397" s="6">
        <v>4578.6000000000004</v>
      </c>
      <c r="G397" s="6">
        <v>5128.0320000000002</v>
      </c>
      <c r="H397" s="3">
        <v>915.72000000000014</v>
      </c>
      <c r="I397" s="4" t="s">
        <v>40</v>
      </c>
      <c r="R397" s="101" t="s">
        <v>91</v>
      </c>
      <c r="S397" s="101">
        <v>2020</v>
      </c>
      <c r="T397" s="101" t="s">
        <v>0</v>
      </c>
      <c r="U397" s="101" t="s">
        <v>97</v>
      </c>
      <c r="V397" s="101" t="s">
        <v>86</v>
      </c>
      <c r="W397" s="101" t="s">
        <v>87</v>
      </c>
      <c r="X397" s="101" t="s">
        <v>88</v>
      </c>
      <c r="Y397" s="101" t="s">
        <v>89</v>
      </c>
      <c r="Z397" s="101" t="s">
        <v>90</v>
      </c>
      <c r="AA397" s="101">
        <v>347</v>
      </c>
      <c r="AB397" s="101">
        <v>496.21000000000004</v>
      </c>
    </row>
    <row r="398" spans="1:28" ht="18" customHeight="1" x14ac:dyDescent="0.25">
      <c r="A398" s="1">
        <v>2022</v>
      </c>
      <c r="B398" s="1" t="s">
        <v>2</v>
      </c>
      <c r="C398" s="1" t="s">
        <v>12</v>
      </c>
      <c r="D398" s="5" t="s">
        <v>28</v>
      </c>
      <c r="E398" s="7">
        <v>345</v>
      </c>
      <c r="F398" s="7">
        <v>7000</v>
      </c>
      <c r="G398" s="7">
        <v>7840</v>
      </c>
      <c r="H398" s="3">
        <v>1400</v>
      </c>
      <c r="I398" s="4" t="s">
        <v>40</v>
      </c>
      <c r="R398" s="101" t="s">
        <v>93</v>
      </c>
      <c r="S398" s="101">
        <v>2020</v>
      </c>
      <c r="T398" s="101" t="s">
        <v>0</v>
      </c>
      <c r="U398" s="101" t="s">
        <v>97</v>
      </c>
      <c r="V398" s="101" t="s">
        <v>86</v>
      </c>
      <c r="W398" s="101" t="s">
        <v>87</v>
      </c>
      <c r="X398" s="101" t="s">
        <v>88</v>
      </c>
      <c r="Y398" s="101" t="s">
        <v>89</v>
      </c>
      <c r="Z398" s="101" t="s">
        <v>90</v>
      </c>
      <c r="AA398" s="101">
        <v>317</v>
      </c>
      <c r="AB398" s="101">
        <v>453.31</v>
      </c>
    </row>
    <row r="399" spans="1:28" ht="18" customHeight="1" x14ac:dyDescent="0.25">
      <c r="A399" s="1">
        <v>2022</v>
      </c>
      <c r="B399" s="1" t="s">
        <v>2</v>
      </c>
      <c r="C399" s="1" t="s">
        <v>13</v>
      </c>
      <c r="D399" s="2" t="s">
        <v>33</v>
      </c>
      <c r="E399" s="3">
        <v>122</v>
      </c>
      <c r="F399" s="3">
        <v>100</v>
      </c>
      <c r="G399" s="3">
        <v>112</v>
      </c>
      <c r="H399" s="3">
        <v>20</v>
      </c>
      <c r="I399" s="4" t="s">
        <v>40</v>
      </c>
      <c r="R399" s="101" t="s">
        <v>91</v>
      </c>
      <c r="S399" s="101">
        <v>2020</v>
      </c>
      <c r="T399" s="101" t="s">
        <v>6</v>
      </c>
      <c r="U399" s="101" t="s">
        <v>97</v>
      </c>
      <c r="V399" s="101" t="s">
        <v>86</v>
      </c>
      <c r="W399" s="101" t="s">
        <v>87</v>
      </c>
      <c r="X399" s="101" t="s">
        <v>88</v>
      </c>
      <c r="Y399" s="101" t="s">
        <v>89</v>
      </c>
      <c r="Z399" s="101" t="s">
        <v>90</v>
      </c>
      <c r="AA399" s="101">
        <v>314</v>
      </c>
      <c r="AB399" s="101">
        <v>449.02</v>
      </c>
    </row>
    <row r="400" spans="1:28" ht="18" customHeight="1" x14ac:dyDescent="0.25">
      <c r="A400" s="1">
        <v>2022</v>
      </c>
      <c r="B400" s="1" t="s">
        <v>2</v>
      </c>
      <c r="C400" s="1" t="s">
        <v>15</v>
      </c>
      <c r="D400" s="5" t="s">
        <v>26</v>
      </c>
      <c r="E400" s="6">
        <v>78</v>
      </c>
      <c r="F400" s="6">
        <v>2288.6</v>
      </c>
      <c r="G400" s="6">
        <v>5126.4639999999999</v>
      </c>
      <c r="H400" s="3">
        <v>457.72</v>
      </c>
      <c r="I400" s="4" t="s">
        <v>40</v>
      </c>
      <c r="R400" s="101" t="s">
        <v>93</v>
      </c>
      <c r="S400" s="101">
        <v>2020</v>
      </c>
      <c r="T400" s="101" t="s">
        <v>6</v>
      </c>
      <c r="U400" s="101" t="s">
        <v>97</v>
      </c>
      <c r="V400" s="101" t="s">
        <v>86</v>
      </c>
      <c r="W400" s="101" t="s">
        <v>87</v>
      </c>
      <c r="X400" s="101" t="s">
        <v>88</v>
      </c>
      <c r="Y400" s="101" t="s">
        <v>89</v>
      </c>
      <c r="Z400" s="101" t="s">
        <v>90</v>
      </c>
      <c r="AA400" s="101">
        <v>362</v>
      </c>
      <c r="AB400" s="101">
        <v>517.66</v>
      </c>
    </row>
    <row r="401" spans="1:28" ht="18" customHeight="1" x14ac:dyDescent="0.25">
      <c r="A401" s="1">
        <v>2022</v>
      </c>
      <c r="B401" s="1" t="s">
        <v>2</v>
      </c>
      <c r="C401" s="1" t="s">
        <v>15</v>
      </c>
      <c r="D401" s="5" t="s">
        <v>24</v>
      </c>
      <c r="E401" s="6">
        <v>76</v>
      </c>
      <c r="F401" s="6">
        <v>2288.4499999999998</v>
      </c>
      <c r="G401" s="6">
        <v>5126.1279999999997</v>
      </c>
      <c r="H401" s="3">
        <v>457.69</v>
      </c>
      <c r="I401" s="4" t="s">
        <v>40</v>
      </c>
      <c r="R401" s="101" t="s">
        <v>91</v>
      </c>
      <c r="S401" s="101">
        <v>2020</v>
      </c>
      <c r="T401" s="101" t="s">
        <v>6</v>
      </c>
      <c r="U401" s="101" t="s">
        <v>97</v>
      </c>
      <c r="V401" s="101" t="s">
        <v>86</v>
      </c>
      <c r="W401" s="101" t="s">
        <v>87</v>
      </c>
      <c r="X401" s="101" t="s">
        <v>88</v>
      </c>
      <c r="Y401" s="101" t="s">
        <v>89</v>
      </c>
      <c r="Z401" s="101" t="s">
        <v>90</v>
      </c>
      <c r="AA401" s="101">
        <v>284</v>
      </c>
      <c r="AB401" s="101">
        <v>406.12</v>
      </c>
    </row>
    <row r="402" spans="1:28" ht="18" customHeight="1" x14ac:dyDescent="0.25">
      <c r="A402" s="1">
        <v>2022</v>
      </c>
      <c r="B402" s="1" t="s">
        <v>2</v>
      </c>
      <c r="C402" s="1" t="s">
        <v>15</v>
      </c>
      <c r="D402" s="5" t="s">
        <v>25</v>
      </c>
      <c r="E402" s="6">
        <v>46</v>
      </c>
      <c r="F402" s="6">
        <v>100</v>
      </c>
      <c r="G402" s="6">
        <v>224</v>
      </c>
      <c r="H402" s="3">
        <v>20</v>
      </c>
      <c r="I402" s="4" t="s">
        <v>40</v>
      </c>
      <c r="R402" s="101" t="s">
        <v>91</v>
      </c>
      <c r="S402" s="101">
        <v>2020</v>
      </c>
      <c r="T402" s="101" t="s">
        <v>6</v>
      </c>
      <c r="U402" s="101" t="s">
        <v>97</v>
      </c>
      <c r="V402" s="101" t="s">
        <v>86</v>
      </c>
      <c r="W402" s="101" t="s">
        <v>87</v>
      </c>
      <c r="X402" s="101" t="s">
        <v>88</v>
      </c>
      <c r="Y402" s="101" t="s">
        <v>89</v>
      </c>
      <c r="Z402" s="101" t="s">
        <v>90</v>
      </c>
      <c r="AA402" s="101">
        <v>358</v>
      </c>
      <c r="AB402" s="101">
        <v>526.24</v>
      </c>
    </row>
    <row r="403" spans="1:28" ht="18" customHeight="1" x14ac:dyDescent="0.25">
      <c r="A403" s="1">
        <v>2022</v>
      </c>
      <c r="B403" s="1" t="s">
        <v>2</v>
      </c>
      <c r="C403" s="1" t="s">
        <v>15</v>
      </c>
      <c r="D403" s="5" t="s">
        <v>23</v>
      </c>
      <c r="E403" s="6">
        <v>34</v>
      </c>
      <c r="F403" s="6">
        <v>2288.4</v>
      </c>
      <c r="G403" s="6">
        <v>5126.0160000000005</v>
      </c>
      <c r="H403" s="3">
        <v>457.68000000000006</v>
      </c>
      <c r="I403" s="4" t="s">
        <v>40</v>
      </c>
      <c r="R403" s="101" t="s">
        <v>91</v>
      </c>
      <c r="S403" s="101">
        <v>2020</v>
      </c>
      <c r="T403" s="101" t="s">
        <v>6</v>
      </c>
      <c r="U403" s="101" t="s">
        <v>97</v>
      </c>
      <c r="V403" s="101" t="s">
        <v>86</v>
      </c>
      <c r="W403" s="101" t="s">
        <v>87</v>
      </c>
      <c r="X403" s="101" t="s">
        <v>88</v>
      </c>
      <c r="Y403" s="101" t="s">
        <v>89</v>
      </c>
      <c r="Z403" s="101" t="s">
        <v>90</v>
      </c>
      <c r="AA403" s="101">
        <v>286</v>
      </c>
      <c r="AB403" s="101">
        <v>526.24</v>
      </c>
    </row>
    <row r="404" spans="1:28" ht="18" customHeight="1" x14ac:dyDescent="0.25">
      <c r="A404" s="1">
        <v>2022</v>
      </c>
      <c r="B404" s="1" t="s">
        <v>2</v>
      </c>
      <c r="C404" s="1" t="s">
        <v>13</v>
      </c>
      <c r="D404" s="2" t="s">
        <v>34</v>
      </c>
      <c r="E404" s="3">
        <v>7</v>
      </c>
      <c r="F404" s="3">
        <v>200</v>
      </c>
      <c r="G404" s="3">
        <v>224</v>
      </c>
      <c r="H404" s="3">
        <v>40</v>
      </c>
      <c r="I404" s="4" t="s">
        <v>40</v>
      </c>
      <c r="R404" s="101" t="s">
        <v>91</v>
      </c>
      <c r="S404" s="101">
        <v>2020</v>
      </c>
      <c r="T404" s="101" t="s">
        <v>6</v>
      </c>
      <c r="U404" s="101" t="s">
        <v>97</v>
      </c>
      <c r="V404" s="101" t="s">
        <v>86</v>
      </c>
      <c r="W404" s="101" t="s">
        <v>87</v>
      </c>
      <c r="X404" s="101" t="s">
        <v>88</v>
      </c>
      <c r="Y404" s="101" t="s">
        <v>89</v>
      </c>
      <c r="Z404" s="101" t="s">
        <v>90</v>
      </c>
      <c r="AA404" s="101">
        <v>992</v>
      </c>
      <c r="AB404" s="101">
        <v>1418.56</v>
      </c>
    </row>
    <row r="405" spans="1:28" ht="18" customHeight="1" x14ac:dyDescent="0.25">
      <c r="A405" s="1">
        <v>2022</v>
      </c>
      <c r="B405" s="1" t="s">
        <v>2</v>
      </c>
      <c r="C405" s="1" t="s">
        <v>15</v>
      </c>
      <c r="D405" s="5" t="s">
        <v>27</v>
      </c>
      <c r="E405" s="6">
        <v>3</v>
      </c>
      <c r="F405" s="6">
        <v>2288.65</v>
      </c>
      <c r="G405" s="6">
        <v>5126.576</v>
      </c>
      <c r="H405" s="3">
        <v>457.73</v>
      </c>
      <c r="I405" s="4" t="s">
        <v>40</v>
      </c>
      <c r="R405" s="101" t="s">
        <v>91</v>
      </c>
      <c r="S405" s="101">
        <v>2020</v>
      </c>
      <c r="T405" s="101" t="s">
        <v>6</v>
      </c>
      <c r="U405" s="101" t="s">
        <v>97</v>
      </c>
      <c r="V405" s="101" t="s">
        <v>86</v>
      </c>
      <c r="W405" s="101" t="s">
        <v>87</v>
      </c>
      <c r="X405" s="101" t="s">
        <v>88</v>
      </c>
      <c r="Y405" s="101" t="s">
        <v>89</v>
      </c>
      <c r="Z405" s="101" t="s">
        <v>90</v>
      </c>
      <c r="AA405" s="101">
        <v>1025</v>
      </c>
      <c r="AB405" s="101">
        <v>1465.75</v>
      </c>
    </row>
    <row r="406" spans="1:28" ht="18" customHeight="1" x14ac:dyDescent="0.25">
      <c r="A406" s="1">
        <v>2022</v>
      </c>
      <c r="B406" s="1" t="s">
        <v>2</v>
      </c>
      <c r="C406" s="1" t="s">
        <v>32</v>
      </c>
      <c r="D406" s="5" t="s">
        <v>32</v>
      </c>
      <c r="E406" s="6">
        <v>2</v>
      </c>
      <c r="F406" s="6">
        <v>6600</v>
      </c>
      <c r="G406" s="6">
        <v>7392</v>
      </c>
      <c r="H406" s="3">
        <v>1320</v>
      </c>
      <c r="I406" s="4" t="s">
        <v>42</v>
      </c>
      <c r="R406" s="101" t="s">
        <v>84</v>
      </c>
      <c r="S406" s="101">
        <v>2020</v>
      </c>
      <c r="T406" s="101" t="s">
        <v>6</v>
      </c>
      <c r="U406" s="101" t="s">
        <v>97</v>
      </c>
      <c r="V406" s="101" t="s">
        <v>86</v>
      </c>
      <c r="W406" s="101" t="s">
        <v>87</v>
      </c>
      <c r="X406" s="101" t="s">
        <v>88</v>
      </c>
      <c r="Y406" s="101" t="s">
        <v>89</v>
      </c>
      <c r="Z406" s="101" t="s">
        <v>90</v>
      </c>
      <c r="AA406" s="101">
        <v>288</v>
      </c>
      <c r="AB406" s="101">
        <v>411.84000000000003</v>
      </c>
    </row>
    <row r="407" spans="1:28" ht="18" customHeight="1" x14ac:dyDescent="0.25">
      <c r="A407" s="1">
        <v>2022</v>
      </c>
      <c r="B407" s="1" t="s">
        <v>3</v>
      </c>
      <c r="C407" s="1" t="s">
        <v>14</v>
      </c>
      <c r="D407" s="2" t="s">
        <v>36</v>
      </c>
      <c r="E407" s="3">
        <v>3566</v>
      </c>
      <c r="F407" s="3">
        <v>4577.3</v>
      </c>
      <c r="G407" s="3">
        <v>5126.576</v>
      </c>
      <c r="H407" s="3">
        <v>915.46</v>
      </c>
      <c r="I407" s="4" t="s">
        <v>42</v>
      </c>
      <c r="R407" s="101" t="s">
        <v>84</v>
      </c>
      <c r="S407" s="101">
        <v>2020</v>
      </c>
      <c r="T407" s="101" t="s">
        <v>6</v>
      </c>
      <c r="U407" s="101" t="s">
        <v>97</v>
      </c>
      <c r="V407" s="101" t="s">
        <v>86</v>
      </c>
      <c r="W407" s="101" t="s">
        <v>87</v>
      </c>
      <c r="X407" s="101" t="s">
        <v>88</v>
      </c>
      <c r="Y407" s="101" t="s">
        <v>89</v>
      </c>
      <c r="Z407" s="101" t="s">
        <v>90</v>
      </c>
      <c r="AA407" s="101">
        <v>315</v>
      </c>
      <c r="AB407" s="101">
        <v>450.45</v>
      </c>
    </row>
    <row r="408" spans="1:28" ht="18" customHeight="1" x14ac:dyDescent="0.25">
      <c r="A408" s="1">
        <v>2022</v>
      </c>
      <c r="B408" s="1" t="s">
        <v>3</v>
      </c>
      <c r="C408" s="1" t="s">
        <v>14</v>
      </c>
      <c r="D408" s="2" t="s">
        <v>37</v>
      </c>
      <c r="E408" s="3">
        <v>2498</v>
      </c>
      <c r="F408" s="3">
        <v>8000</v>
      </c>
      <c r="G408" s="3">
        <v>8960</v>
      </c>
      <c r="H408" s="3">
        <v>1600</v>
      </c>
      <c r="I408" s="4" t="s">
        <v>42</v>
      </c>
      <c r="R408" s="101" t="s">
        <v>91</v>
      </c>
      <c r="S408" s="101">
        <v>2020</v>
      </c>
      <c r="T408" s="101" t="s">
        <v>6</v>
      </c>
      <c r="U408" s="101" t="s">
        <v>97</v>
      </c>
      <c r="V408" s="101" t="s">
        <v>86</v>
      </c>
      <c r="W408" s="101" t="s">
        <v>87</v>
      </c>
      <c r="X408" s="101" t="s">
        <v>88</v>
      </c>
      <c r="Y408" s="101" t="s">
        <v>89</v>
      </c>
      <c r="Z408" s="101" t="s">
        <v>90</v>
      </c>
      <c r="AA408" s="101">
        <v>285</v>
      </c>
      <c r="AB408" s="101">
        <v>407.55</v>
      </c>
    </row>
    <row r="409" spans="1:28" ht="18" customHeight="1" x14ac:dyDescent="0.25">
      <c r="A409" s="1">
        <v>2022</v>
      </c>
      <c r="B409" s="1" t="s">
        <v>3</v>
      </c>
      <c r="C409" s="1" t="s">
        <v>13</v>
      </c>
      <c r="D409" s="2" t="s">
        <v>35</v>
      </c>
      <c r="E409" s="3">
        <v>1245</v>
      </c>
      <c r="F409" s="3">
        <v>4577.2</v>
      </c>
      <c r="G409" s="3">
        <v>5126.4639999999999</v>
      </c>
      <c r="H409" s="3">
        <v>915.44</v>
      </c>
      <c r="I409" s="4" t="s">
        <v>42</v>
      </c>
      <c r="R409" s="101" t="s">
        <v>91</v>
      </c>
      <c r="S409" s="101">
        <v>2020</v>
      </c>
      <c r="T409" s="101" t="s">
        <v>6</v>
      </c>
      <c r="U409" s="101" t="s">
        <v>97</v>
      </c>
      <c r="V409" s="101" t="s">
        <v>86</v>
      </c>
      <c r="W409" s="101" t="s">
        <v>87</v>
      </c>
      <c r="X409" s="101" t="s">
        <v>88</v>
      </c>
      <c r="Y409" s="101" t="s">
        <v>89</v>
      </c>
      <c r="Z409" s="101" t="s">
        <v>90</v>
      </c>
      <c r="AA409" s="101">
        <v>773</v>
      </c>
      <c r="AB409" s="101">
        <v>1105.3899999999999</v>
      </c>
    </row>
    <row r="410" spans="1:28" ht="18" customHeight="1" x14ac:dyDescent="0.25">
      <c r="A410" s="1">
        <v>2022</v>
      </c>
      <c r="B410" s="1" t="s">
        <v>3</v>
      </c>
      <c r="C410" s="1" t="s">
        <v>38</v>
      </c>
      <c r="D410" s="5" t="s">
        <v>30</v>
      </c>
      <c r="E410" s="6">
        <v>644</v>
      </c>
      <c r="F410" s="6">
        <v>5743.5</v>
      </c>
      <c r="G410" s="6">
        <v>6432.72</v>
      </c>
      <c r="H410" s="3">
        <v>1148.7</v>
      </c>
      <c r="I410" s="4" t="s">
        <v>42</v>
      </c>
      <c r="R410" s="101" t="s">
        <v>84</v>
      </c>
      <c r="S410" s="101">
        <v>2020</v>
      </c>
      <c r="T410" s="101" t="s">
        <v>6</v>
      </c>
      <c r="U410" s="101" t="s">
        <v>97</v>
      </c>
      <c r="V410" s="101" t="s">
        <v>86</v>
      </c>
      <c r="W410" s="101" t="s">
        <v>87</v>
      </c>
      <c r="X410" s="101" t="s">
        <v>88</v>
      </c>
      <c r="Y410" s="101" t="s">
        <v>89</v>
      </c>
      <c r="Z410" s="101" t="s">
        <v>90</v>
      </c>
      <c r="AA410" s="101">
        <v>806</v>
      </c>
      <c r="AB410" s="101">
        <v>1152.58</v>
      </c>
    </row>
    <row r="411" spans="1:28" ht="18" customHeight="1" x14ac:dyDescent="0.25">
      <c r="A411" s="1">
        <v>2022</v>
      </c>
      <c r="B411" s="1" t="s">
        <v>3</v>
      </c>
      <c r="C411" s="1" t="s">
        <v>12</v>
      </c>
      <c r="D411" s="5" t="s">
        <v>29</v>
      </c>
      <c r="E411" s="6">
        <v>643</v>
      </c>
      <c r="F411" s="6">
        <v>7000</v>
      </c>
      <c r="G411" s="6">
        <v>7840</v>
      </c>
      <c r="H411" s="3">
        <v>1400</v>
      </c>
      <c r="I411" s="4" t="s">
        <v>42</v>
      </c>
      <c r="R411" s="101" t="s">
        <v>91</v>
      </c>
      <c r="S411" s="101">
        <v>2020</v>
      </c>
      <c r="T411" s="101" t="s">
        <v>6</v>
      </c>
      <c r="U411" s="101" t="s">
        <v>97</v>
      </c>
      <c r="V411" s="101" t="s">
        <v>86</v>
      </c>
      <c r="W411" s="101" t="s">
        <v>87</v>
      </c>
      <c r="X411" s="101" t="s">
        <v>88</v>
      </c>
      <c r="Y411" s="101" t="s">
        <v>89</v>
      </c>
      <c r="Z411" s="101" t="s">
        <v>90</v>
      </c>
      <c r="AA411" s="101">
        <v>311</v>
      </c>
      <c r="AB411" s="101">
        <v>444.73</v>
      </c>
    </row>
    <row r="412" spans="1:28" ht="18" customHeight="1" x14ac:dyDescent="0.25">
      <c r="A412" s="1">
        <v>2022</v>
      </c>
      <c r="B412" s="1" t="s">
        <v>3</v>
      </c>
      <c r="C412" s="1" t="s">
        <v>38</v>
      </c>
      <c r="D412" s="5" t="s">
        <v>31</v>
      </c>
      <c r="E412" s="6">
        <v>455</v>
      </c>
      <c r="F412" s="6">
        <v>4578.6000000000004</v>
      </c>
      <c r="G412" s="6">
        <v>5128.0320000000002</v>
      </c>
      <c r="H412" s="3">
        <v>915.72000000000014</v>
      </c>
      <c r="I412" s="4" t="s">
        <v>42</v>
      </c>
      <c r="R412" s="101" t="s">
        <v>91</v>
      </c>
      <c r="S412" s="101">
        <v>2020</v>
      </c>
      <c r="T412" s="101" t="s">
        <v>6</v>
      </c>
      <c r="U412" s="101" t="s">
        <v>97</v>
      </c>
      <c r="V412" s="101" t="s">
        <v>86</v>
      </c>
      <c r="W412" s="101" t="s">
        <v>87</v>
      </c>
      <c r="X412" s="101" t="s">
        <v>88</v>
      </c>
      <c r="Y412" s="101" t="s">
        <v>89</v>
      </c>
      <c r="Z412" s="101" t="s">
        <v>90</v>
      </c>
      <c r="AA412" s="101">
        <v>359</v>
      </c>
      <c r="AB412" s="101">
        <v>513.37</v>
      </c>
    </row>
    <row r="413" spans="1:28" ht="18" customHeight="1" x14ac:dyDescent="0.25">
      <c r="A413" s="1">
        <v>2022</v>
      </c>
      <c r="B413" s="1" t="s">
        <v>3</v>
      </c>
      <c r="C413" s="1" t="s">
        <v>12</v>
      </c>
      <c r="D413" s="5" t="s">
        <v>28</v>
      </c>
      <c r="E413" s="7">
        <v>345</v>
      </c>
      <c r="F413" s="7">
        <v>7000</v>
      </c>
      <c r="G413" s="7">
        <v>7840</v>
      </c>
      <c r="H413" s="3">
        <v>1400</v>
      </c>
      <c r="I413" s="4" t="s">
        <v>42</v>
      </c>
      <c r="R413" s="101" t="s">
        <v>91</v>
      </c>
      <c r="S413" s="101">
        <v>2020</v>
      </c>
      <c r="T413" s="101" t="s">
        <v>6</v>
      </c>
      <c r="U413" s="101" t="s">
        <v>97</v>
      </c>
      <c r="V413" s="101" t="s">
        <v>86</v>
      </c>
      <c r="W413" s="101" t="s">
        <v>87</v>
      </c>
      <c r="X413" s="101" t="s">
        <v>88</v>
      </c>
      <c r="Y413" s="101" t="s">
        <v>89</v>
      </c>
      <c r="Z413" s="101" t="s">
        <v>90</v>
      </c>
      <c r="AA413" s="101">
        <v>287</v>
      </c>
      <c r="AB413" s="101">
        <v>410.40999999999997</v>
      </c>
    </row>
    <row r="414" spans="1:28" ht="18" customHeight="1" x14ac:dyDescent="0.25">
      <c r="A414" s="1">
        <v>2022</v>
      </c>
      <c r="B414" s="1" t="s">
        <v>3</v>
      </c>
      <c r="C414" s="1" t="s">
        <v>13</v>
      </c>
      <c r="D414" s="2" t="s">
        <v>33</v>
      </c>
      <c r="E414" s="3">
        <v>122</v>
      </c>
      <c r="F414" s="3">
        <v>100</v>
      </c>
      <c r="G414" s="3">
        <v>112</v>
      </c>
      <c r="H414" s="3">
        <v>20</v>
      </c>
      <c r="I414" s="4" t="s">
        <v>42</v>
      </c>
      <c r="R414" s="101" t="s">
        <v>91</v>
      </c>
      <c r="S414" s="101">
        <v>2020</v>
      </c>
      <c r="T414" s="101" t="s">
        <v>5</v>
      </c>
      <c r="U414" s="101" t="s">
        <v>97</v>
      </c>
      <c r="V414" s="101" t="s">
        <v>86</v>
      </c>
      <c r="W414" s="101" t="s">
        <v>87</v>
      </c>
      <c r="X414" s="101" t="s">
        <v>88</v>
      </c>
      <c r="Y414" s="101" t="s">
        <v>89</v>
      </c>
      <c r="Z414" s="101" t="s">
        <v>90</v>
      </c>
      <c r="AA414" s="101">
        <v>320</v>
      </c>
      <c r="AB414" s="101">
        <v>457.6</v>
      </c>
    </row>
    <row r="415" spans="1:28" ht="18" customHeight="1" x14ac:dyDescent="0.25">
      <c r="A415" s="1">
        <v>2022</v>
      </c>
      <c r="B415" s="1" t="s">
        <v>3</v>
      </c>
      <c r="C415" s="1" t="s">
        <v>15</v>
      </c>
      <c r="D415" s="5" t="s">
        <v>26</v>
      </c>
      <c r="E415" s="6">
        <v>78</v>
      </c>
      <c r="F415" s="6">
        <v>2288.6</v>
      </c>
      <c r="G415" s="6">
        <v>5126.4639999999999</v>
      </c>
      <c r="H415" s="3">
        <v>457.72</v>
      </c>
      <c r="I415" s="4" t="s">
        <v>42</v>
      </c>
      <c r="R415" s="101" t="s">
        <v>91</v>
      </c>
      <c r="S415" s="101">
        <v>2020</v>
      </c>
      <c r="T415" s="101" t="s">
        <v>5</v>
      </c>
      <c r="U415" s="101" t="s">
        <v>97</v>
      </c>
      <c r="V415" s="101" t="s">
        <v>86</v>
      </c>
      <c r="W415" s="101" t="s">
        <v>87</v>
      </c>
      <c r="X415" s="101" t="s">
        <v>88</v>
      </c>
      <c r="Y415" s="101" t="s">
        <v>89</v>
      </c>
      <c r="Z415" s="101" t="s">
        <v>90</v>
      </c>
      <c r="AA415" s="101">
        <v>290</v>
      </c>
      <c r="AB415" s="101">
        <v>414.7</v>
      </c>
    </row>
    <row r="416" spans="1:28" ht="18" customHeight="1" x14ac:dyDescent="0.25">
      <c r="A416" s="1">
        <v>2022</v>
      </c>
      <c r="B416" s="1" t="s">
        <v>3</v>
      </c>
      <c r="C416" s="1" t="s">
        <v>15</v>
      </c>
      <c r="D416" s="5" t="s">
        <v>24</v>
      </c>
      <c r="E416" s="6">
        <v>76</v>
      </c>
      <c r="F416" s="6">
        <v>2288.4499999999998</v>
      </c>
      <c r="G416" s="6">
        <v>5126.1279999999997</v>
      </c>
      <c r="H416" s="3">
        <v>457.69</v>
      </c>
      <c r="I416" s="4" t="s">
        <v>42</v>
      </c>
      <c r="R416" s="101" t="s">
        <v>95</v>
      </c>
      <c r="S416" s="101">
        <v>2020</v>
      </c>
      <c r="T416" s="101" t="s">
        <v>5</v>
      </c>
      <c r="U416" s="101" t="s">
        <v>97</v>
      </c>
      <c r="V416" s="101" t="s">
        <v>86</v>
      </c>
      <c r="W416" s="101" t="s">
        <v>87</v>
      </c>
      <c r="X416" s="101" t="s">
        <v>88</v>
      </c>
      <c r="Y416" s="101" t="s">
        <v>89</v>
      </c>
      <c r="Z416" s="101" t="s">
        <v>90</v>
      </c>
      <c r="AA416" s="101">
        <v>316</v>
      </c>
      <c r="AB416" s="101">
        <v>526.24</v>
      </c>
    </row>
    <row r="417" spans="1:28" ht="18" customHeight="1" x14ac:dyDescent="0.25">
      <c r="A417" s="1">
        <v>2022</v>
      </c>
      <c r="B417" s="1" t="s">
        <v>3</v>
      </c>
      <c r="C417" s="1" t="s">
        <v>15</v>
      </c>
      <c r="D417" s="5" t="s">
        <v>25</v>
      </c>
      <c r="E417" s="6">
        <v>46</v>
      </c>
      <c r="F417" s="6">
        <v>100</v>
      </c>
      <c r="G417" s="6">
        <v>224</v>
      </c>
      <c r="H417" s="3">
        <v>20</v>
      </c>
      <c r="I417" s="4" t="s">
        <v>42</v>
      </c>
      <c r="R417" s="101" t="s">
        <v>84</v>
      </c>
      <c r="S417" s="101">
        <v>2020</v>
      </c>
      <c r="T417" s="101" t="s">
        <v>5</v>
      </c>
      <c r="U417" s="101" t="s">
        <v>97</v>
      </c>
      <c r="V417" s="101" t="s">
        <v>86</v>
      </c>
      <c r="W417" s="101" t="s">
        <v>87</v>
      </c>
      <c r="X417" s="101" t="s">
        <v>88</v>
      </c>
      <c r="Y417" s="101" t="s">
        <v>89</v>
      </c>
      <c r="Z417" s="101" t="s">
        <v>90</v>
      </c>
      <c r="AA417" s="101">
        <v>364</v>
      </c>
      <c r="AB417" s="101">
        <v>526.24</v>
      </c>
    </row>
    <row r="418" spans="1:28" ht="18" customHeight="1" x14ac:dyDescent="0.25">
      <c r="A418" s="1">
        <v>2022</v>
      </c>
      <c r="B418" s="1" t="s">
        <v>3</v>
      </c>
      <c r="C418" s="1" t="s">
        <v>15</v>
      </c>
      <c r="D418" s="5" t="s">
        <v>23</v>
      </c>
      <c r="E418" s="6">
        <v>34</v>
      </c>
      <c r="F418" s="6">
        <v>2288.4</v>
      </c>
      <c r="G418" s="6">
        <v>5126.0160000000005</v>
      </c>
      <c r="H418" s="3">
        <v>457.68000000000006</v>
      </c>
      <c r="I418" s="4" t="s">
        <v>42</v>
      </c>
      <c r="R418" s="101" t="s">
        <v>95</v>
      </c>
      <c r="S418" s="101">
        <v>2020</v>
      </c>
      <c r="T418" s="101" t="s">
        <v>5</v>
      </c>
      <c r="U418" s="101" t="s">
        <v>97</v>
      </c>
      <c r="V418" s="101" t="s">
        <v>86</v>
      </c>
      <c r="W418" s="101" t="s">
        <v>87</v>
      </c>
      <c r="X418" s="101" t="s">
        <v>88</v>
      </c>
      <c r="Y418" s="101" t="s">
        <v>89</v>
      </c>
      <c r="Z418" s="101" t="s">
        <v>90</v>
      </c>
      <c r="AA418" s="101">
        <v>292</v>
      </c>
      <c r="AB418" s="101">
        <v>526.24</v>
      </c>
    </row>
    <row r="419" spans="1:28" ht="18" customHeight="1" x14ac:dyDescent="0.25">
      <c r="A419" s="1">
        <v>2022</v>
      </c>
      <c r="B419" s="1" t="s">
        <v>3</v>
      </c>
      <c r="C419" s="1" t="s">
        <v>13</v>
      </c>
      <c r="D419" s="2" t="s">
        <v>34</v>
      </c>
      <c r="E419" s="3">
        <v>7</v>
      </c>
      <c r="F419" s="3">
        <v>200</v>
      </c>
      <c r="G419" s="3">
        <v>224</v>
      </c>
      <c r="H419" s="3">
        <v>40</v>
      </c>
      <c r="I419" s="4" t="s">
        <v>42</v>
      </c>
      <c r="R419" s="101" t="s">
        <v>91</v>
      </c>
      <c r="S419" s="101">
        <v>2020</v>
      </c>
      <c r="T419" s="101" t="s">
        <v>5</v>
      </c>
      <c r="U419" s="101" t="s">
        <v>97</v>
      </c>
      <c r="V419" s="101" t="s">
        <v>86</v>
      </c>
      <c r="W419" s="101" t="s">
        <v>87</v>
      </c>
      <c r="X419" s="101" t="s">
        <v>88</v>
      </c>
      <c r="Y419" s="101" t="s">
        <v>89</v>
      </c>
      <c r="Z419" s="101" t="s">
        <v>90</v>
      </c>
      <c r="AA419" s="101">
        <v>991</v>
      </c>
      <c r="AB419" s="101">
        <v>1417.13</v>
      </c>
    </row>
    <row r="420" spans="1:28" ht="18" customHeight="1" x14ac:dyDescent="0.25">
      <c r="A420" s="1">
        <v>2022</v>
      </c>
      <c r="B420" s="1" t="s">
        <v>3</v>
      </c>
      <c r="C420" s="1" t="s">
        <v>15</v>
      </c>
      <c r="D420" s="5" t="s">
        <v>27</v>
      </c>
      <c r="E420" s="6">
        <v>3</v>
      </c>
      <c r="F420" s="6">
        <v>2288.65</v>
      </c>
      <c r="G420" s="6">
        <v>5126.576</v>
      </c>
      <c r="H420" s="3">
        <v>457.73</v>
      </c>
      <c r="I420" s="4" t="s">
        <v>42</v>
      </c>
      <c r="R420" s="101" t="s">
        <v>93</v>
      </c>
      <c r="S420" s="101">
        <v>2020</v>
      </c>
      <c r="T420" s="101" t="s">
        <v>5</v>
      </c>
      <c r="U420" s="101" t="s">
        <v>97</v>
      </c>
      <c r="V420" s="101" t="s">
        <v>86</v>
      </c>
      <c r="W420" s="101" t="s">
        <v>87</v>
      </c>
      <c r="X420" s="101" t="s">
        <v>88</v>
      </c>
      <c r="Y420" s="101" t="s">
        <v>89</v>
      </c>
      <c r="Z420" s="101" t="s">
        <v>90</v>
      </c>
      <c r="AA420" s="101">
        <v>1024</v>
      </c>
      <c r="AB420" s="101">
        <v>1464.32</v>
      </c>
    </row>
    <row r="421" spans="1:28" ht="18" customHeight="1" x14ac:dyDescent="0.25">
      <c r="A421" s="1">
        <v>2022</v>
      </c>
      <c r="B421" s="1" t="s">
        <v>3</v>
      </c>
      <c r="C421" s="1" t="s">
        <v>32</v>
      </c>
      <c r="D421" s="5" t="s">
        <v>32</v>
      </c>
      <c r="E421" s="6">
        <v>2</v>
      </c>
      <c r="F421" s="6">
        <v>7920</v>
      </c>
      <c r="G421" s="6">
        <v>7392</v>
      </c>
      <c r="H421" s="3">
        <v>1584</v>
      </c>
      <c r="I421" s="4" t="s">
        <v>42</v>
      </c>
      <c r="R421" s="101" t="s">
        <v>84</v>
      </c>
      <c r="S421" s="101">
        <v>2020</v>
      </c>
      <c r="T421" s="101" t="s">
        <v>5</v>
      </c>
      <c r="U421" s="101" t="s">
        <v>97</v>
      </c>
      <c r="V421" s="101" t="s">
        <v>86</v>
      </c>
      <c r="W421" s="101" t="s">
        <v>87</v>
      </c>
      <c r="X421" s="101" t="s">
        <v>88</v>
      </c>
      <c r="Y421" s="101" t="s">
        <v>89</v>
      </c>
      <c r="Z421" s="101" t="s">
        <v>90</v>
      </c>
      <c r="AA421" s="101">
        <v>294</v>
      </c>
      <c r="AB421" s="101">
        <v>420.42</v>
      </c>
    </row>
    <row r="422" spans="1:28" ht="18" customHeight="1" x14ac:dyDescent="0.25">
      <c r="A422" s="1">
        <v>2022</v>
      </c>
      <c r="B422" s="1" t="s">
        <v>4</v>
      </c>
      <c r="C422" s="1" t="s">
        <v>14</v>
      </c>
      <c r="D422" s="2" t="s">
        <v>36</v>
      </c>
      <c r="E422" s="3">
        <v>3566</v>
      </c>
      <c r="F422" s="3">
        <v>4577.3</v>
      </c>
      <c r="G422" s="3">
        <v>5126.576</v>
      </c>
      <c r="H422" s="3">
        <v>915.46</v>
      </c>
      <c r="I422" s="4" t="s">
        <v>40</v>
      </c>
      <c r="R422" s="101" t="s">
        <v>84</v>
      </c>
      <c r="S422" s="101">
        <v>2020</v>
      </c>
      <c r="T422" s="101" t="s">
        <v>5</v>
      </c>
      <c r="U422" s="101" t="s">
        <v>97</v>
      </c>
      <c r="V422" s="101" t="s">
        <v>86</v>
      </c>
      <c r="W422" s="101" t="s">
        <v>87</v>
      </c>
      <c r="X422" s="101" t="s">
        <v>88</v>
      </c>
      <c r="Y422" s="101" t="s">
        <v>89</v>
      </c>
      <c r="Z422" s="101" t="s">
        <v>90</v>
      </c>
      <c r="AA422" s="101">
        <v>321</v>
      </c>
      <c r="AB422" s="101">
        <v>459.03</v>
      </c>
    </row>
    <row r="423" spans="1:28" ht="18" customHeight="1" x14ac:dyDescent="0.25">
      <c r="A423" s="1">
        <v>2022</v>
      </c>
      <c r="B423" s="1" t="s">
        <v>4</v>
      </c>
      <c r="C423" s="1" t="s">
        <v>14</v>
      </c>
      <c r="D423" s="2" t="s">
        <v>37</v>
      </c>
      <c r="E423" s="3">
        <v>2498</v>
      </c>
      <c r="F423" s="3">
        <v>8800</v>
      </c>
      <c r="G423" s="3">
        <v>8960</v>
      </c>
      <c r="H423" s="3">
        <v>1760</v>
      </c>
      <c r="I423" s="4" t="s">
        <v>40</v>
      </c>
      <c r="R423" s="101" t="s">
        <v>84</v>
      </c>
      <c r="S423" s="101">
        <v>2020</v>
      </c>
      <c r="T423" s="101" t="s">
        <v>5</v>
      </c>
      <c r="U423" s="101" t="s">
        <v>97</v>
      </c>
      <c r="V423" s="101" t="s">
        <v>86</v>
      </c>
      <c r="W423" s="101" t="s">
        <v>87</v>
      </c>
      <c r="X423" s="101" t="s">
        <v>88</v>
      </c>
      <c r="Y423" s="101" t="s">
        <v>89</v>
      </c>
      <c r="Z423" s="101" t="s">
        <v>90</v>
      </c>
      <c r="AA423" s="101">
        <v>363</v>
      </c>
      <c r="AB423" s="101">
        <v>519.09</v>
      </c>
    </row>
    <row r="424" spans="1:28" ht="18" customHeight="1" x14ac:dyDescent="0.25">
      <c r="A424" s="1">
        <v>2022</v>
      </c>
      <c r="B424" s="1" t="s">
        <v>4</v>
      </c>
      <c r="C424" s="1" t="s">
        <v>13</v>
      </c>
      <c r="D424" s="2" t="s">
        <v>35</v>
      </c>
      <c r="E424" s="3">
        <v>1245</v>
      </c>
      <c r="F424" s="3">
        <v>5034.92</v>
      </c>
      <c r="G424" s="3">
        <v>5126.4639999999999</v>
      </c>
      <c r="H424" s="3">
        <v>1006.984</v>
      </c>
      <c r="I424" s="4" t="s">
        <v>40</v>
      </c>
      <c r="R424" s="101" t="s">
        <v>91</v>
      </c>
      <c r="S424" s="101">
        <v>2020</v>
      </c>
      <c r="T424" s="101" t="s">
        <v>5</v>
      </c>
      <c r="U424" s="101" t="s">
        <v>97</v>
      </c>
      <c r="V424" s="101" t="s">
        <v>86</v>
      </c>
      <c r="W424" s="101" t="s">
        <v>87</v>
      </c>
      <c r="X424" s="101" t="s">
        <v>88</v>
      </c>
      <c r="Y424" s="101" t="s">
        <v>89</v>
      </c>
      <c r="Z424" s="101" t="s">
        <v>90</v>
      </c>
      <c r="AA424" s="101">
        <v>291</v>
      </c>
      <c r="AB424" s="101">
        <v>416.13</v>
      </c>
    </row>
    <row r="425" spans="1:28" ht="18" customHeight="1" x14ac:dyDescent="0.25">
      <c r="A425" s="1">
        <v>2022</v>
      </c>
      <c r="B425" s="1" t="s">
        <v>4</v>
      </c>
      <c r="C425" s="1" t="s">
        <v>38</v>
      </c>
      <c r="D425" s="5" t="s">
        <v>30</v>
      </c>
      <c r="E425" s="6">
        <v>644</v>
      </c>
      <c r="F425" s="6">
        <v>6317.85</v>
      </c>
      <c r="G425" s="6">
        <v>6432.72</v>
      </c>
      <c r="H425" s="3">
        <v>1263.5700000000002</v>
      </c>
      <c r="I425" s="4" t="s">
        <v>40</v>
      </c>
      <c r="R425" s="101" t="s">
        <v>95</v>
      </c>
      <c r="S425" s="101">
        <v>2020</v>
      </c>
      <c r="T425" s="101" t="s">
        <v>5</v>
      </c>
      <c r="U425" s="101" t="s">
        <v>97</v>
      </c>
      <c r="V425" s="101" t="s">
        <v>86</v>
      </c>
      <c r="W425" s="101" t="s">
        <v>87</v>
      </c>
      <c r="X425" s="101" t="s">
        <v>88</v>
      </c>
      <c r="Y425" s="101" t="s">
        <v>89</v>
      </c>
      <c r="Z425" s="101" t="s">
        <v>90</v>
      </c>
      <c r="AA425" s="101">
        <v>772</v>
      </c>
      <c r="AB425" s="101">
        <v>1103.96</v>
      </c>
    </row>
    <row r="426" spans="1:28" ht="18" customHeight="1" x14ac:dyDescent="0.25">
      <c r="A426" s="1">
        <v>2022</v>
      </c>
      <c r="B426" s="1" t="s">
        <v>4</v>
      </c>
      <c r="C426" s="1" t="s">
        <v>12</v>
      </c>
      <c r="D426" s="5" t="s">
        <v>29</v>
      </c>
      <c r="E426" s="6">
        <v>643</v>
      </c>
      <c r="F426" s="6">
        <v>7700</v>
      </c>
      <c r="G426" s="6">
        <v>7840</v>
      </c>
      <c r="H426" s="3">
        <v>1540</v>
      </c>
      <c r="I426" s="4" t="s">
        <v>40</v>
      </c>
      <c r="R426" s="101" t="s">
        <v>84</v>
      </c>
      <c r="S426" s="101">
        <v>2020</v>
      </c>
      <c r="T426" s="101" t="s">
        <v>5</v>
      </c>
      <c r="U426" s="101" t="s">
        <v>97</v>
      </c>
      <c r="V426" s="101" t="s">
        <v>86</v>
      </c>
      <c r="W426" s="101" t="s">
        <v>87</v>
      </c>
      <c r="X426" s="101" t="s">
        <v>88</v>
      </c>
      <c r="Y426" s="101" t="s">
        <v>89</v>
      </c>
      <c r="Z426" s="101" t="s">
        <v>90</v>
      </c>
      <c r="AA426" s="101">
        <v>805</v>
      </c>
      <c r="AB426" s="101">
        <v>1151.1500000000001</v>
      </c>
    </row>
    <row r="427" spans="1:28" ht="18" customHeight="1" x14ac:dyDescent="0.25">
      <c r="A427" s="1">
        <v>2022</v>
      </c>
      <c r="B427" s="1" t="s">
        <v>4</v>
      </c>
      <c r="C427" s="1" t="s">
        <v>38</v>
      </c>
      <c r="D427" s="5" t="s">
        <v>31</v>
      </c>
      <c r="E427" s="6">
        <v>455</v>
      </c>
      <c r="F427" s="6">
        <v>5036.46</v>
      </c>
      <c r="G427" s="6">
        <v>5128.0320000000002</v>
      </c>
      <c r="H427" s="3">
        <v>1007.292</v>
      </c>
      <c r="I427" s="4" t="s">
        <v>42</v>
      </c>
      <c r="R427" s="101" t="s">
        <v>95</v>
      </c>
      <c r="S427" s="101">
        <v>2020</v>
      </c>
      <c r="T427" s="101" t="s">
        <v>5</v>
      </c>
      <c r="U427" s="101" t="s">
        <v>97</v>
      </c>
      <c r="V427" s="101" t="s">
        <v>86</v>
      </c>
      <c r="W427" s="101" t="s">
        <v>87</v>
      </c>
      <c r="X427" s="101" t="s">
        <v>88</v>
      </c>
      <c r="Y427" s="101" t="s">
        <v>89</v>
      </c>
      <c r="Z427" s="101" t="s">
        <v>90</v>
      </c>
      <c r="AA427" s="101">
        <v>859</v>
      </c>
      <c r="AB427" s="101">
        <v>1228.3699999999999</v>
      </c>
    </row>
    <row r="428" spans="1:28" ht="18" customHeight="1" x14ac:dyDescent="0.25">
      <c r="A428" s="1">
        <v>2022</v>
      </c>
      <c r="B428" s="1" t="s">
        <v>4</v>
      </c>
      <c r="C428" s="1" t="s">
        <v>12</v>
      </c>
      <c r="D428" s="5" t="s">
        <v>28</v>
      </c>
      <c r="E428" s="7">
        <v>345</v>
      </c>
      <c r="F428" s="7">
        <v>7700</v>
      </c>
      <c r="G428" s="7">
        <v>7840</v>
      </c>
      <c r="H428" s="3">
        <v>1540</v>
      </c>
      <c r="I428" s="4" t="s">
        <v>42</v>
      </c>
      <c r="R428" s="101" t="s">
        <v>91</v>
      </c>
      <c r="S428" s="101">
        <v>2020</v>
      </c>
      <c r="T428" s="101" t="s">
        <v>5</v>
      </c>
      <c r="U428" s="101" t="s">
        <v>97</v>
      </c>
      <c r="V428" s="101" t="s">
        <v>86</v>
      </c>
      <c r="W428" s="101" t="s">
        <v>87</v>
      </c>
      <c r="X428" s="101" t="s">
        <v>88</v>
      </c>
      <c r="Y428" s="101" t="s">
        <v>89</v>
      </c>
      <c r="Z428" s="101" t="s">
        <v>90</v>
      </c>
      <c r="AA428" s="101">
        <v>317</v>
      </c>
      <c r="AB428" s="101">
        <v>453.31</v>
      </c>
    </row>
    <row r="429" spans="1:28" ht="18" customHeight="1" x14ac:dyDescent="0.25">
      <c r="A429" s="1">
        <v>2022</v>
      </c>
      <c r="B429" s="1" t="s">
        <v>4</v>
      </c>
      <c r="C429" s="1" t="s">
        <v>13</v>
      </c>
      <c r="D429" s="2" t="s">
        <v>33</v>
      </c>
      <c r="E429" s="3">
        <v>122</v>
      </c>
      <c r="F429" s="3">
        <v>110</v>
      </c>
      <c r="G429" s="3">
        <v>112</v>
      </c>
      <c r="H429" s="3">
        <v>22</v>
      </c>
      <c r="I429" s="4" t="s">
        <v>42</v>
      </c>
      <c r="R429" s="101" t="s">
        <v>91</v>
      </c>
      <c r="S429" s="101">
        <v>2020</v>
      </c>
      <c r="T429" s="101" t="s">
        <v>5</v>
      </c>
      <c r="U429" s="101" t="s">
        <v>97</v>
      </c>
      <c r="V429" s="101" t="s">
        <v>86</v>
      </c>
      <c r="W429" s="101" t="s">
        <v>87</v>
      </c>
      <c r="X429" s="101" t="s">
        <v>88</v>
      </c>
      <c r="Y429" s="101" t="s">
        <v>89</v>
      </c>
      <c r="Z429" s="101" t="s">
        <v>90</v>
      </c>
      <c r="AA429" s="101">
        <v>365</v>
      </c>
      <c r="AB429" s="101">
        <v>521.95000000000005</v>
      </c>
    </row>
    <row r="430" spans="1:28" ht="18" customHeight="1" x14ac:dyDescent="0.25">
      <c r="A430" s="1">
        <v>2022</v>
      </c>
      <c r="B430" s="1" t="s">
        <v>4</v>
      </c>
      <c r="C430" s="1" t="s">
        <v>15</v>
      </c>
      <c r="D430" s="5" t="s">
        <v>26</v>
      </c>
      <c r="E430" s="6">
        <v>78</v>
      </c>
      <c r="F430" s="6">
        <v>2517.46</v>
      </c>
      <c r="G430" s="6">
        <v>5126.4639999999999</v>
      </c>
      <c r="H430" s="3">
        <v>503.49200000000002</v>
      </c>
      <c r="I430" s="4" t="s">
        <v>42</v>
      </c>
      <c r="R430" s="101" t="s">
        <v>91</v>
      </c>
      <c r="S430" s="101">
        <v>2020</v>
      </c>
      <c r="T430" s="101" t="s">
        <v>5</v>
      </c>
      <c r="U430" s="101" t="s">
        <v>97</v>
      </c>
      <c r="V430" s="101" t="s">
        <v>86</v>
      </c>
      <c r="W430" s="101" t="s">
        <v>87</v>
      </c>
      <c r="X430" s="101" t="s">
        <v>88</v>
      </c>
      <c r="Y430" s="101" t="s">
        <v>89</v>
      </c>
      <c r="Z430" s="101" t="s">
        <v>90</v>
      </c>
      <c r="AA430" s="101">
        <v>293</v>
      </c>
      <c r="AB430" s="101">
        <v>418.99</v>
      </c>
    </row>
    <row r="431" spans="1:28" ht="18" customHeight="1" x14ac:dyDescent="0.25">
      <c r="A431" s="1">
        <v>2022</v>
      </c>
      <c r="B431" s="1" t="s">
        <v>4</v>
      </c>
      <c r="C431" s="1" t="s">
        <v>15</v>
      </c>
      <c r="D431" s="5" t="s">
        <v>24</v>
      </c>
      <c r="E431" s="6">
        <v>76</v>
      </c>
      <c r="F431" s="6">
        <v>2288.4499999999998</v>
      </c>
      <c r="G431" s="6">
        <v>5126.1279999999997</v>
      </c>
      <c r="H431" s="3">
        <v>457.69</v>
      </c>
      <c r="I431" s="4" t="s">
        <v>42</v>
      </c>
      <c r="R431" s="101" t="s">
        <v>93</v>
      </c>
      <c r="S431" s="101">
        <v>2020</v>
      </c>
      <c r="T431" s="101" t="s">
        <v>2</v>
      </c>
      <c r="U431" s="101" t="s">
        <v>97</v>
      </c>
      <c r="V431" s="101" t="s">
        <v>86</v>
      </c>
      <c r="W431" s="101" t="s">
        <v>87</v>
      </c>
      <c r="X431" s="101" t="s">
        <v>88</v>
      </c>
      <c r="Y431" s="101" t="s">
        <v>89</v>
      </c>
      <c r="Z431" s="101" t="s">
        <v>90</v>
      </c>
      <c r="AA431" s="101">
        <v>332</v>
      </c>
      <c r="AB431" s="101">
        <v>474.76</v>
      </c>
    </row>
    <row r="432" spans="1:28" ht="18" customHeight="1" x14ac:dyDescent="0.25">
      <c r="A432" s="1">
        <v>2022</v>
      </c>
      <c r="B432" s="1" t="s">
        <v>4</v>
      </c>
      <c r="C432" s="1" t="s">
        <v>15</v>
      </c>
      <c r="D432" s="5" t="s">
        <v>25</v>
      </c>
      <c r="E432" s="6">
        <v>46</v>
      </c>
      <c r="F432" s="6">
        <v>100</v>
      </c>
      <c r="G432" s="6">
        <v>224</v>
      </c>
      <c r="H432" s="3">
        <v>20</v>
      </c>
      <c r="I432" s="4" t="s">
        <v>42</v>
      </c>
      <c r="R432" s="101" t="s">
        <v>84</v>
      </c>
      <c r="S432" s="101">
        <v>2020</v>
      </c>
      <c r="T432" s="101" t="s">
        <v>2</v>
      </c>
      <c r="U432" s="101" t="s">
        <v>97</v>
      </c>
      <c r="V432" s="101" t="s">
        <v>86</v>
      </c>
      <c r="W432" s="101" t="s">
        <v>87</v>
      </c>
      <c r="X432" s="101" t="s">
        <v>88</v>
      </c>
      <c r="Y432" s="101" t="s">
        <v>89</v>
      </c>
      <c r="Z432" s="101" t="s">
        <v>90</v>
      </c>
      <c r="AA432" s="101">
        <v>134</v>
      </c>
      <c r="AB432" s="101">
        <v>191.62</v>
      </c>
    </row>
    <row r="433" spans="1:28" ht="18" customHeight="1" x14ac:dyDescent="0.25">
      <c r="A433" s="1">
        <v>2022</v>
      </c>
      <c r="B433" s="1" t="s">
        <v>4</v>
      </c>
      <c r="C433" s="1" t="s">
        <v>15</v>
      </c>
      <c r="D433" s="5" t="s">
        <v>23</v>
      </c>
      <c r="E433" s="6">
        <v>34</v>
      </c>
      <c r="F433" s="6">
        <v>2288.4</v>
      </c>
      <c r="G433" s="6">
        <v>5126.0160000000005</v>
      </c>
      <c r="H433" s="3">
        <v>457.68000000000006</v>
      </c>
      <c r="I433" s="4" t="s">
        <v>42</v>
      </c>
      <c r="R433" s="101" t="s">
        <v>91</v>
      </c>
      <c r="S433" s="101">
        <v>2020</v>
      </c>
      <c r="T433" s="101" t="s">
        <v>2</v>
      </c>
      <c r="U433" s="101" t="s">
        <v>97</v>
      </c>
      <c r="V433" s="101" t="s">
        <v>86</v>
      </c>
      <c r="W433" s="101" t="s">
        <v>87</v>
      </c>
      <c r="X433" s="101" t="s">
        <v>88</v>
      </c>
      <c r="Y433" s="101" t="s">
        <v>89</v>
      </c>
      <c r="Z433" s="101" t="s">
        <v>90</v>
      </c>
      <c r="AA433" s="101">
        <v>308</v>
      </c>
      <c r="AB433" s="101">
        <v>440.44</v>
      </c>
    </row>
    <row r="434" spans="1:28" ht="18" customHeight="1" x14ac:dyDescent="0.25">
      <c r="A434" s="1">
        <v>2022</v>
      </c>
      <c r="B434" s="1" t="s">
        <v>4</v>
      </c>
      <c r="C434" s="1" t="s">
        <v>13</v>
      </c>
      <c r="D434" s="2" t="s">
        <v>34</v>
      </c>
      <c r="E434" s="3">
        <v>7</v>
      </c>
      <c r="F434" s="3">
        <v>200</v>
      </c>
      <c r="G434" s="3">
        <v>224</v>
      </c>
      <c r="H434" s="3">
        <v>40</v>
      </c>
      <c r="I434" s="4" t="s">
        <v>42</v>
      </c>
      <c r="R434" s="101" t="s">
        <v>93</v>
      </c>
      <c r="S434" s="101">
        <v>2020</v>
      </c>
      <c r="T434" s="101" t="s">
        <v>2</v>
      </c>
      <c r="U434" s="101" t="s">
        <v>97</v>
      </c>
      <c r="V434" s="101" t="s">
        <v>86</v>
      </c>
      <c r="W434" s="101" t="s">
        <v>87</v>
      </c>
      <c r="X434" s="101" t="s">
        <v>88</v>
      </c>
      <c r="Y434" s="101" t="s">
        <v>89</v>
      </c>
      <c r="Z434" s="101" t="s">
        <v>90</v>
      </c>
      <c r="AA434" s="101">
        <v>334</v>
      </c>
      <c r="AB434" s="101">
        <v>526.24</v>
      </c>
    </row>
    <row r="435" spans="1:28" ht="18" customHeight="1" x14ac:dyDescent="0.25">
      <c r="A435" s="1">
        <v>2022</v>
      </c>
      <c r="B435" s="1" t="s">
        <v>4</v>
      </c>
      <c r="C435" s="1" t="s">
        <v>15</v>
      </c>
      <c r="D435" s="5" t="s">
        <v>27</v>
      </c>
      <c r="E435" s="6">
        <v>3</v>
      </c>
      <c r="F435" s="6">
        <v>3300</v>
      </c>
      <c r="G435" s="6">
        <v>5126.576</v>
      </c>
      <c r="H435" s="3">
        <v>660</v>
      </c>
      <c r="I435" s="4" t="s">
        <v>42</v>
      </c>
      <c r="R435" s="101" t="s">
        <v>93</v>
      </c>
      <c r="S435" s="101">
        <v>2020</v>
      </c>
      <c r="T435" s="101" t="s">
        <v>2</v>
      </c>
      <c r="U435" s="101" t="s">
        <v>97</v>
      </c>
      <c r="V435" s="101" t="s">
        <v>86</v>
      </c>
      <c r="W435" s="101" t="s">
        <v>87</v>
      </c>
      <c r="X435" s="101" t="s">
        <v>88</v>
      </c>
      <c r="Y435" s="101" t="s">
        <v>89</v>
      </c>
      <c r="Z435" s="101" t="s">
        <v>90</v>
      </c>
      <c r="AA435" s="101">
        <v>136</v>
      </c>
      <c r="AB435" s="101">
        <v>526.24</v>
      </c>
    </row>
    <row r="436" spans="1:28" ht="18" customHeight="1" x14ac:dyDescent="0.25">
      <c r="A436" s="1">
        <v>2022</v>
      </c>
      <c r="B436" s="1" t="s">
        <v>4</v>
      </c>
      <c r="C436" s="1" t="s">
        <v>32</v>
      </c>
      <c r="D436" s="5" t="s">
        <v>32</v>
      </c>
      <c r="E436" s="6">
        <v>2</v>
      </c>
      <c r="F436" s="6">
        <v>4577.3</v>
      </c>
      <c r="G436" s="6">
        <v>7392</v>
      </c>
      <c r="H436" s="3">
        <v>915.46</v>
      </c>
      <c r="I436" s="4" t="s">
        <v>40</v>
      </c>
      <c r="R436" s="101" t="s">
        <v>91</v>
      </c>
      <c r="S436" s="101">
        <v>2020</v>
      </c>
      <c r="T436" s="101" t="s">
        <v>2</v>
      </c>
      <c r="U436" s="101" t="s">
        <v>97</v>
      </c>
      <c r="V436" s="101" t="s">
        <v>86</v>
      </c>
      <c r="W436" s="101" t="s">
        <v>87</v>
      </c>
      <c r="X436" s="101" t="s">
        <v>88</v>
      </c>
      <c r="Y436" s="101" t="s">
        <v>89</v>
      </c>
      <c r="Z436" s="101" t="s">
        <v>90</v>
      </c>
      <c r="AA436" s="101">
        <v>310</v>
      </c>
      <c r="AB436" s="101">
        <v>526.24</v>
      </c>
    </row>
    <row r="437" spans="1:28" ht="18" customHeight="1" x14ac:dyDescent="0.25">
      <c r="A437" s="1">
        <v>2022</v>
      </c>
      <c r="B437" s="1" t="s">
        <v>5</v>
      </c>
      <c r="C437" s="1" t="s">
        <v>14</v>
      </c>
      <c r="D437" s="2" t="s">
        <v>36</v>
      </c>
      <c r="E437" s="3">
        <v>3566</v>
      </c>
      <c r="F437" s="3">
        <v>4577.3</v>
      </c>
      <c r="G437" s="3">
        <v>5126.576</v>
      </c>
      <c r="H437" s="3">
        <v>915.46</v>
      </c>
      <c r="I437" s="4" t="s">
        <v>42</v>
      </c>
      <c r="R437" s="101" t="s">
        <v>91</v>
      </c>
      <c r="S437" s="101">
        <v>2020</v>
      </c>
      <c r="T437" s="101" t="s">
        <v>2</v>
      </c>
      <c r="U437" s="101" t="s">
        <v>97</v>
      </c>
      <c r="V437" s="101" t="s">
        <v>86</v>
      </c>
      <c r="W437" s="101" t="s">
        <v>87</v>
      </c>
      <c r="X437" s="101" t="s">
        <v>88</v>
      </c>
      <c r="Y437" s="101" t="s">
        <v>89</v>
      </c>
      <c r="Z437" s="101" t="s">
        <v>90</v>
      </c>
      <c r="AA437" s="101">
        <v>988</v>
      </c>
      <c r="AB437" s="101">
        <v>1412.84</v>
      </c>
    </row>
    <row r="438" spans="1:28" ht="18" customHeight="1" x14ac:dyDescent="0.25">
      <c r="A438" s="1">
        <v>2022</v>
      </c>
      <c r="B438" s="1" t="s">
        <v>5</v>
      </c>
      <c r="C438" s="1" t="s">
        <v>14</v>
      </c>
      <c r="D438" s="2" t="s">
        <v>37</v>
      </c>
      <c r="E438" s="3">
        <v>2498</v>
      </c>
      <c r="F438" s="3">
        <v>8000</v>
      </c>
      <c r="G438" s="3">
        <v>8960</v>
      </c>
      <c r="H438" s="3">
        <v>1600</v>
      </c>
      <c r="I438" s="4" t="s">
        <v>40</v>
      </c>
      <c r="R438" s="101" t="s">
        <v>84</v>
      </c>
      <c r="S438" s="101">
        <v>2020</v>
      </c>
      <c r="T438" s="101" t="s">
        <v>2</v>
      </c>
      <c r="U438" s="101" t="s">
        <v>97</v>
      </c>
      <c r="V438" s="101" t="s">
        <v>86</v>
      </c>
      <c r="W438" s="101" t="s">
        <v>87</v>
      </c>
      <c r="X438" s="101" t="s">
        <v>88</v>
      </c>
      <c r="Y438" s="101" t="s">
        <v>89</v>
      </c>
      <c r="Z438" s="101" t="s">
        <v>90</v>
      </c>
      <c r="AA438" s="101">
        <v>306</v>
      </c>
      <c r="AB438" s="101">
        <v>437.58</v>
      </c>
    </row>
    <row r="439" spans="1:28" ht="18" customHeight="1" x14ac:dyDescent="0.25">
      <c r="A439" s="1">
        <v>2022</v>
      </c>
      <c r="B439" s="1" t="s">
        <v>5</v>
      </c>
      <c r="C439" s="1" t="s">
        <v>13</v>
      </c>
      <c r="D439" s="2" t="s">
        <v>35</v>
      </c>
      <c r="E439" s="3">
        <v>1245</v>
      </c>
      <c r="F439" s="3">
        <v>4577.2</v>
      </c>
      <c r="G439" s="3">
        <v>5126.4639999999999</v>
      </c>
      <c r="H439" s="3">
        <v>915.44</v>
      </c>
      <c r="I439" s="4" t="s">
        <v>40</v>
      </c>
      <c r="R439" s="101" t="s">
        <v>84</v>
      </c>
      <c r="S439" s="101">
        <v>2020</v>
      </c>
      <c r="T439" s="101" t="s">
        <v>2</v>
      </c>
      <c r="U439" s="101" t="s">
        <v>97</v>
      </c>
      <c r="V439" s="101" t="s">
        <v>86</v>
      </c>
      <c r="W439" s="101" t="s">
        <v>87</v>
      </c>
      <c r="X439" s="101" t="s">
        <v>88</v>
      </c>
      <c r="Y439" s="101" t="s">
        <v>89</v>
      </c>
      <c r="Z439" s="101" t="s">
        <v>90</v>
      </c>
      <c r="AA439" s="101">
        <v>333</v>
      </c>
      <c r="AB439" s="101">
        <v>476.19</v>
      </c>
    </row>
    <row r="440" spans="1:28" ht="18" customHeight="1" x14ac:dyDescent="0.25">
      <c r="A440" s="1">
        <v>2022</v>
      </c>
      <c r="B440" s="1" t="s">
        <v>5</v>
      </c>
      <c r="C440" s="1" t="s">
        <v>38</v>
      </c>
      <c r="D440" s="5" t="s">
        <v>30</v>
      </c>
      <c r="E440" s="6">
        <v>644</v>
      </c>
      <c r="F440" s="6">
        <v>5743.5</v>
      </c>
      <c r="G440" s="6">
        <v>6432.72</v>
      </c>
      <c r="H440" s="3">
        <v>1148.7</v>
      </c>
      <c r="I440" s="4" t="s">
        <v>40</v>
      </c>
      <c r="R440" s="101" t="s">
        <v>93</v>
      </c>
      <c r="S440" s="101">
        <v>2020</v>
      </c>
      <c r="T440" s="101" t="s">
        <v>2</v>
      </c>
      <c r="U440" s="101" t="s">
        <v>97</v>
      </c>
      <c r="V440" s="101" t="s">
        <v>86</v>
      </c>
      <c r="W440" s="101" t="s">
        <v>87</v>
      </c>
      <c r="X440" s="101" t="s">
        <v>88</v>
      </c>
      <c r="Y440" s="101" t="s">
        <v>89</v>
      </c>
      <c r="Z440" s="101" t="s">
        <v>90</v>
      </c>
      <c r="AA440" s="101">
        <v>135</v>
      </c>
      <c r="AB440" s="101">
        <v>193.05</v>
      </c>
    </row>
    <row r="441" spans="1:28" ht="18" customHeight="1" x14ac:dyDescent="0.25">
      <c r="A441" s="1">
        <v>2022</v>
      </c>
      <c r="B441" s="1" t="s">
        <v>5</v>
      </c>
      <c r="C441" s="1" t="s">
        <v>12</v>
      </c>
      <c r="D441" s="5" t="s">
        <v>29</v>
      </c>
      <c r="E441" s="6">
        <v>643</v>
      </c>
      <c r="F441" s="6">
        <v>7000</v>
      </c>
      <c r="G441" s="6">
        <v>7840</v>
      </c>
      <c r="H441" s="3">
        <v>1400</v>
      </c>
      <c r="I441" s="4" t="s">
        <v>40</v>
      </c>
      <c r="R441" s="101" t="s">
        <v>91</v>
      </c>
      <c r="S441" s="101">
        <v>2020</v>
      </c>
      <c r="T441" s="101" t="s">
        <v>2</v>
      </c>
      <c r="U441" s="101" t="s">
        <v>97</v>
      </c>
      <c r="V441" s="101" t="s">
        <v>86</v>
      </c>
      <c r="W441" s="101" t="s">
        <v>87</v>
      </c>
      <c r="X441" s="101" t="s">
        <v>88</v>
      </c>
      <c r="Y441" s="101" t="s">
        <v>89</v>
      </c>
      <c r="Z441" s="101" t="s">
        <v>90</v>
      </c>
      <c r="AA441" s="101">
        <v>309</v>
      </c>
      <c r="AB441" s="101">
        <v>441.87</v>
      </c>
    </row>
    <row r="442" spans="1:28" ht="18" customHeight="1" x14ac:dyDescent="0.25">
      <c r="A442" s="1">
        <v>2022</v>
      </c>
      <c r="B442" s="1" t="s">
        <v>5</v>
      </c>
      <c r="C442" s="1" t="s">
        <v>38</v>
      </c>
      <c r="D442" s="5" t="s">
        <v>31</v>
      </c>
      <c r="E442" s="6">
        <v>455</v>
      </c>
      <c r="F442" s="6">
        <v>4578.6000000000004</v>
      </c>
      <c r="G442" s="6">
        <v>5128.0320000000002</v>
      </c>
      <c r="H442" s="3">
        <v>915.72000000000014</v>
      </c>
      <c r="I442" s="4" t="s">
        <v>40</v>
      </c>
      <c r="R442" s="101" t="s">
        <v>91</v>
      </c>
      <c r="S442" s="101">
        <v>2020</v>
      </c>
      <c r="T442" s="101" t="s">
        <v>2</v>
      </c>
      <c r="U442" s="101" t="s">
        <v>97</v>
      </c>
      <c r="V442" s="101" t="s">
        <v>86</v>
      </c>
      <c r="W442" s="101" t="s">
        <v>87</v>
      </c>
      <c r="X442" s="101" t="s">
        <v>88</v>
      </c>
      <c r="Y442" s="101" t="s">
        <v>89</v>
      </c>
      <c r="Z442" s="101" t="s">
        <v>90</v>
      </c>
      <c r="AA442" s="101">
        <v>769</v>
      </c>
      <c r="AB442" s="101">
        <v>1099.67</v>
      </c>
    </row>
    <row r="443" spans="1:28" ht="18" customHeight="1" x14ac:dyDescent="0.25">
      <c r="A443" s="1">
        <v>2022</v>
      </c>
      <c r="B443" s="1" t="s">
        <v>5</v>
      </c>
      <c r="C443" s="1" t="s">
        <v>12</v>
      </c>
      <c r="D443" s="5" t="s">
        <v>28</v>
      </c>
      <c r="E443" s="7">
        <v>345</v>
      </c>
      <c r="F443" s="7">
        <v>7000</v>
      </c>
      <c r="G443" s="7">
        <v>7840</v>
      </c>
      <c r="H443" s="3">
        <v>1400</v>
      </c>
      <c r="I443" s="4" t="s">
        <v>40</v>
      </c>
      <c r="R443" s="101" t="s">
        <v>93</v>
      </c>
      <c r="S443" s="101">
        <v>2020</v>
      </c>
      <c r="T443" s="101" t="s">
        <v>2</v>
      </c>
      <c r="U443" s="101" t="s">
        <v>97</v>
      </c>
      <c r="V443" s="101" t="s">
        <v>86</v>
      </c>
      <c r="W443" s="101" t="s">
        <v>87</v>
      </c>
      <c r="X443" s="101" t="s">
        <v>88</v>
      </c>
      <c r="Y443" s="101" t="s">
        <v>89</v>
      </c>
      <c r="Z443" s="101" t="s">
        <v>90</v>
      </c>
      <c r="AA443" s="101">
        <v>803</v>
      </c>
      <c r="AB443" s="101">
        <v>1148.29</v>
      </c>
    </row>
    <row r="444" spans="1:28" ht="18" customHeight="1" x14ac:dyDescent="0.25">
      <c r="A444" s="1">
        <v>2022</v>
      </c>
      <c r="B444" s="1" t="s">
        <v>5</v>
      </c>
      <c r="C444" s="1" t="s">
        <v>13</v>
      </c>
      <c r="D444" s="2" t="s">
        <v>33</v>
      </c>
      <c r="E444" s="3">
        <v>122</v>
      </c>
      <c r="F444" s="3">
        <v>100</v>
      </c>
      <c r="G444" s="3">
        <v>112</v>
      </c>
      <c r="H444" s="3">
        <v>20</v>
      </c>
      <c r="I444" s="4" t="s">
        <v>40</v>
      </c>
      <c r="R444" s="101" t="s">
        <v>93</v>
      </c>
      <c r="S444" s="101">
        <v>2020</v>
      </c>
      <c r="T444" s="101" t="s">
        <v>2</v>
      </c>
      <c r="U444" s="101" t="s">
        <v>97</v>
      </c>
      <c r="V444" s="101" t="s">
        <v>86</v>
      </c>
      <c r="W444" s="101" t="s">
        <v>87</v>
      </c>
      <c r="X444" s="101" t="s">
        <v>88</v>
      </c>
      <c r="Y444" s="101" t="s">
        <v>89</v>
      </c>
      <c r="Z444" s="101" t="s">
        <v>90</v>
      </c>
      <c r="AA444" s="101">
        <v>856</v>
      </c>
      <c r="AB444" s="101">
        <v>1224.08</v>
      </c>
    </row>
    <row r="445" spans="1:28" ht="18" customHeight="1" x14ac:dyDescent="0.25">
      <c r="A445" s="1">
        <v>2022</v>
      </c>
      <c r="B445" s="1" t="s">
        <v>5</v>
      </c>
      <c r="C445" s="1" t="s">
        <v>15</v>
      </c>
      <c r="D445" s="5" t="s">
        <v>26</v>
      </c>
      <c r="E445" s="6">
        <v>78</v>
      </c>
      <c r="F445" s="6">
        <v>2288.6</v>
      </c>
      <c r="G445" s="6">
        <v>5126.4639999999999</v>
      </c>
      <c r="H445" s="3">
        <v>457.72</v>
      </c>
      <c r="I445" s="4" t="s">
        <v>40</v>
      </c>
      <c r="R445" s="101" t="s">
        <v>91</v>
      </c>
      <c r="S445" s="101">
        <v>2020</v>
      </c>
      <c r="T445" s="101" t="s">
        <v>2</v>
      </c>
      <c r="U445" s="101" t="s">
        <v>97</v>
      </c>
      <c r="V445" s="101" t="s">
        <v>86</v>
      </c>
      <c r="W445" s="101" t="s">
        <v>87</v>
      </c>
      <c r="X445" s="101" t="s">
        <v>88</v>
      </c>
      <c r="Y445" s="101" t="s">
        <v>89</v>
      </c>
      <c r="Z445" s="101" t="s">
        <v>90</v>
      </c>
      <c r="AA445" s="101">
        <v>335</v>
      </c>
      <c r="AB445" s="101">
        <v>479.05</v>
      </c>
    </row>
    <row r="446" spans="1:28" ht="18" customHeight="1" x14ac:dyDescent="0.25">
      <c r="A446" s="1">
        <v>2022</v>
      </c>
      <c r="B446" s="1" t="s">
        <v>5</v>
      </c>
      <c r="C446" s="1" t="s">
        <v>15</v>
      </c>
      <c r="D446" s="5" t="s">
        <v>24</v>
      </c>
      <c r="E446" s="6">
        <v>76</v>
      </c>
      <c r="F446" s="6">
        <v>2288.4499999999998</v>
      </c>
      <c r="G446" s="6">
        <v>5126.1279999999997</v>
      </c>
      <c r="H446" s="3">
        <v>457.69</v>
      </c>
      <c r="I446" s="4" t="s">
        <v>40</v>
      </c>
      <c r="R446" s="101" t="s">
        <v>93</v>
      </c>
      <c r="S446" s="101">
        <v>2020</v>
      </c>
      <c r="T446" s="101" t="s">
        <v>2</v>
      </c>
      <c r="U446" s="101" t="s">
        <v>97</v>
      </c>
      <c r="V446" s="101" t="s">
        <v>86</v>
      </c>
      <c r="W446" s="101" t="s">
        <v>87</v>
      </c>
      <c r="X446" s="101" t="s">
        <v>88</v>
      </c>
      <c r="Y446" s="101" t="s">
        <v>89</v>
      </c>
      <c r="Z446" s="101" t="s">
        <v>90</v>
      </c>
      <c r="AA446" s="101">
        <v>137</v>
      </c>
      <c r="AB446" s="101">
        <v>195.91</v>
      </c>
    </row>
    <row r="447" spans="1:28" ht="18" customHeight="1" x14ac:dyDescent="0.25">
      <c r="A447" s="1">
        <v>2022</v>
      </c>
      <c r="B447" s="1" t="s">
        <v>5</v>
      </c>
      <c r="C447" s="1" t="s">
        <v>15</v>
      </c>
      <c r="D447" s="5" t="s">
        <v>25</v>
      </c>
      <c r="E447" s="6">
        <v>46</v>
      </c>
      <c r="F447" s="6">
        <v>100</v>
      </c>
      <c r="G447" s="6">
        <v>224</v>
      </c>
      <c r="H447" s="3">
        <v>20</v>
      </c>
      <c r="I447" s="4" t="s">
        <v>40</v>
      </c>
      <c r="R447" s="101" t="s">
        <v>93</v>
      </c>
      <c r="S447" s="101">
        <v>2020</v>
      </c>
      <c r="T447" s="101" t="s">
        <v>2</v>
      </c>
      <c r="U447" s="101" t="s">
        <v>97</v>
      </c>
      <c r="V447" s="101" t="s">
        <v>86</v>
      </c>
      <c r="W447" s="101" t="s">
        <v>87</v>
      </c>
      <c r="X447" s="101" t="s">
        <v>88</v>
      </c>
      <c r="Y447" s="101" t="s">
        <v>89</v>
      </c>
      <c r="Z447" s="101" t="s">
        <v>90</v>
      </c>
      <c r="AA447" s="101">
        <v>305</v>
      </c>
      <c r="AB447" s="101">
        <v>436.15</v>
      </c>
    </row>
    <row r="448" spans="1:28" ht="18" customHeight="1" x14ac:dyDescent="0.25">
      <c r="A448" s="1">
        <v>2022</v>
      </c>
      <c r="B448" s="1" t="s">
        <v>5</v>
      </c>
      <c r="C448" s="1" t="s">
        <v>15</v>
      </c>
      <c r="D448" s="5" t="s">
        <v>23</v>
      </c>
      <c r="E448" s="6">
        <v>34</v>
      </c>
      <c r="F448" s="6">
        <v>2288.4</v>
      </c>
      <c r="G448" s="6">
        <v>5126.0160000000005</v>
      </c>
      <c r="H448" s="3">
        <v>457.68000000000006</v>
      </c>
      <c r="I448" s="4" t="s">
        <v>40</v>
      </c>
      <c r="R448" s="101" t="s">
        <v>84</v>
      </c>
      <c r="S448" s="101">
        <v>2020</v>
      </c>
      <c r="T448" s="101" t="s">
        <v>4</v>
      </c>
      <c r="U448" s="101" t="s">
        <v>97</v>
      </c>
      <c r="V448" s="101" t="s">
        <v>86</v>
      </c>
      <c r="W448" s="101" t="s">
        <v>87</v>
      </c>
      <c r="X448" s="101" t="s">
        <v>88</v>
      </c>
      <c r="Y448" s="101" t="s">
        <v>89</v>
      </c>
      <c r="Z448" s="101" t="s">
        <v>90</v>
      </c>
      <c r="AA448" s="101">
        <v>326</v>
      </c>
      <c r="AB448" s="101">
        <v>466.18</v>
      </c>
    </row>
    <row r="449" spans="1:28" ht="18" customHeight="1" x14ac:dyDescent="0.25">
      <c r="A449" s="1">
        <v>2022</v>
      </c>
      <c r="B449" s="1" t="s">
        <v>5</v>
      </c>
      <c r="C449" s="1" t="s">
        <v>13</v>
      </c>
      <c r="D449" s="2" t="s">
        <v>34</v>
      </c>
      <c r="E449" s="3">
        <v>7</v>
      </c>
      <c r="F449" s="3">
        <v>200</v>
      </c>
      <c r="G449" s="3">
        <v>224</v>
      </c>
      <c r="H449" s="3">
        <v>40</v>
      </c>
      <c r="I449" s="4" t="s">
        <v>40</v>
      </c>
      <c r="R449" s="101" t="s">
        <v>91</v>
      </c>
      <c r="S449" s="101">
        <v>2020</v>
      </c>
      <c r="T449" s="101" t="s">
        <v>4</v>
      </c>
      <c r="U449" s="101" t="s">
        <v>97</v>
      </c>
      <c r="V449" s="101" t="s">
        <v>86</v>
      </c>
      <c r="W449" s="101" t="s">
        <v>87</v>
      </c>
      <c r="X449" s="101" t="s">
        <v>88</v>
      </c>
      <c r="Y449" s="101" t="s">
        <v>89</v>
      </c>
      <c r="Z449" s="101" t="s">
        <v>90</v>
      </c>
      <c r="AA449" s="101">
        <v>368</v>
      </c>
      <c r="AB449" s="101">
        <v>526.24</v>
      </c>
    </row>
    <row r="450" spans="1:28" ht="18" customHeight="1" x14ac:dyDescent="0.25">
      <c r="A450" s="1">
        <v>2022</v>
      </c>
      <c r="B450" s="1" t="s">
        <v>5</v>
      </c>
      <c r="C450" s="1" t="s">
        <v>32</v>
      </c>
      <c r="D450" s="5" t="s">
        <v>32</v>
      </c>
      <c r="E450" s="6">
        <v>3</v>
      </c>
      <c r="F450" s="6">
        <v>4577.3</v>
      </c>
      <c r="G450" s="6">
        <v>7392</v>
      </c>
      <c r="H450" s="3">
        <v>915.46</v>
      </c>
      <c r="I450" s="4" t="s">
        <v>40</v>
      </c>
      <c r="R450" s="101" t="s">
        <v>91</v>
      </c>
      <c r="S450" s="101">
        <v>2020</v>
      </c>
      <c r="T450" s="101" t="s">
        <v>4</v>
      </c>
      <c r="U450" s="101" t="s">
        <v>97</v>
      </c>
      <c r="V450" s="101" t="s">
        <v>86</v>
      </c>
      <c r="W450" s="101" t="s">
        <v>87</v>
      </c>
      <c r="X450" s="101" t="s">
        <v>88</v>
      </c>
      <c r="Y450" s="101" t="s">
        <v>89</v>
      </c>
      <c r="Z450" s="101" t="s">
        <v>90</v>
      </c>
      <c r="AA450" s="101">
        <v>296</v>
      </c>
      <c r="AB450" s="101">
        <v>423.28</v>
      </c>
    </row>
    <row r="451" spans="1:28" ht="18" customHeight="1" x14ac:dyDescent="0.25">
      <c r="A451" s="1">
        <v>2022</v>
      </c>
      <c r="B451" s="1" t="s">
        <v>5</v>
      </c>
      <c r="C451" s="1" t="s">
        <v>15</v>
      </c>
      <c r="D451" s="5" t="s">
        <v>27</v>
      </c>
      <c r="E451" s="6">
        <v>3</v>
      </c>
      <c r="F451" s="6">
        <v>2288.65</v>
      </c>
      <c r="G451" s="6">
        <v>5126.576</v>
      </c>
      <c r="H451" s="3">
        <v>457.73</v>
      </c>
      <c r="I451" s="4" t="s">
        <v>40</v>
      </c>
      <c r="R451" s="101" t="s">
        <v>91</v>
      </c>
      <c r="S451" s="101">
        <v>2020</v>
      </c>
      <c r="T451" s="101" t="s">
        <v>4</v>
      </c>
      <c r="U451" s="101" t="s">
        <v>97</v>
      </c>
      <c r="V451" s="101" t="s">
        <v>86</v>
      </c>
      <c r="W451" s="101" t="s">
        <v>87</v>
      </c>
      <c r="X451" s="101" t="s">
        <v>88</v>
      </c>
      <c r="Y451" s="101" t="s">
        <v>89</v>
      </c>
      <c r="Z451" s="101" t="s">
        <v>90</v>
      </c>
      <c r="AA451" s="101">
        <v>322</v>
      </c>
      <c r="AB451" s="101">
        <v>526.24</v>
      </c>
    </row>
    <row r="452" spans="1:28" ht="18" customHeight="1" x14ac:dyDescent="0.25">
      <c r="A452" s="1">
        <v>2022</v>
      </c>
      <c r="B452" s="1" t="s">
        <v>6</v>
      </c>
      <c r="C452" s="1" t="s">
        <v>14</v>
      </c>
      <c r="D452" s="2" t="s">
        <v>36</v>
      </c>
      <c r="E452" s="3">
        <v>3566</v>
      </c>
      <c r="F452" s="3">
        <v>4577.3</v>
      </c>
      <c r="G452" s="3">
        <v>5126.576</v>
      </c>
      <c r="H452" s="3">
        <v>915.46</v>
      </c>
      <c r="I452" s="4" t="s">
        <v>40</v>
      </c>
      <c r="R452" s="101" t="s">
        <v>95</v>
      </c>
      <c r="S452" s="101">
        <v>2020</v>
      </c>
      <c r="T452" s="101" t="s">
        <v>4</v>
      </c>
      <c r="U452" s="101" t="s">
        <v>97</v>
      </c>
      <c r="V452" s="101" t="s">
        <v>86</v>
      </c>
      <c r="W452" s="101" t="s">
        <v>87</v>
      </c>
      <c r="X452" s="101" t="s">
        <v>88</v>
      </c>
      <c r="Y452" s="101" t="s">
        <v>89</v>
      </c>
      <c r="Z452" s="101" t="s">
        <v>90</v>
      </c>
      <c r="AA452" s="101">
        <v>370</v>
      </c>
      <c r="AB452" s="101">
        <v>526.24</v>
      </c>
    </row>
    <row r="453" spans="1:28" ht="18" customHeight="1" x14ac:dyDescent="0.25">
      <c r="A453" s="1">
        <v>2022</v>
      </c>
      <c r="B453" s="1" t="s">
        <v>6</v>
      </c>
      <c r="C453" s="1" t="s">
        <v>14</v>
      </c>
      <c r="D453" s="2" t="s">
        <v>37</v>
      </c>
      <c r="E453" s="3">
        <v>2498</v>
      </c>
      <c r="F453" s="3">
        <v>8000</v>
      </c>
      <c r="G453" s="3">
        <v>8960</v>
      </c>
      <c r="H453" s="3">
        <v>1600</v>
      </c>
      <c r="I453" s="4" t="s">
        <v>40</v>
      </c>
      <c r="R453" s="101" t="s">
        <v>93</v>
      </c>
      <c r="S453" s="101">
        <v>2020</v>
      </c>
      <c r="T453" s="101" t="s">
        <v>4</v>
      </c>
      <c r="U453" s="101" t="s">
        <v>97</v>
      </c>
      <c r="V453" s="101" t="s">
        <v>86</v>
      </c>
      <c r="W453" s="101" t="s">
        <v>87</v>
      </c>
      <c r="X453" s="101" t="s">
        <v>88</v>
      </c>
      <c r="Y453" s="101" t="s">
        <v>89</v>
      </c>
      <c r="Z453" s="101" t="s">
        <v>90</v>
      </c>
      <c r="AA453" s="101">
        <v>298</v>
      </c>
      <c r="AB453" s="101">
        <v>526.24</v>
      </c>
    </row>
    <row r="454" spans="1:28" ht="18" customHeight="1" x14ac:dyDescent="0.25">
      <c r="A454" s="1">
        <v>2022</v>
      </c>
      <c r="B454" s="1" t="s">
        <v>6</v>
      </c>
      <c r="C454" s="1" t="s">
        <v>13</v>
      </c>
      <c r="D454" s="2" t="s">
        <v>35</v>
      </c>
      <c r="E454" s="3">
        <v>1245</v>
      </c>
      <c r="F454" s="3">
        <v>4577.2</v>
      </c>
      <c r="G454" s="3">
        <v>5126.4639999999999</v>
      </c>
      <c r="H454" s="3">
        <v>915.44</v>
      </c>
      <c r="I454" s="4" t="s">
        <v>40</v>
      </c>
      <c r="R454" s="101" t="s">
        <v>93</v>
      </c>
      <c r="S454" s="101">
        <v>2020</v>
      </c>
      <c r="T454" s="101" t="s">
        <v>4</v>
      </c>
      <c r="U454" s="101" t="s">
        <v>97</v>
      </c>
      <c r="V454" s="101" t="s">
        <v>86</v>
      </c>
      <c r="W454" s="101" t="s">
        <v>87</v>
      </c>
      <c r="X454" s="101" t="s">
        <v>88</v>
      </c>
      <c r="Y454" s="101" t="s">
        <v>89</v>
      </c>
      <c r="Z454" s="101" t="s">
        <v>90</v>
      </c>
      <c r="AA454" s="101">
        <v>990</v>
      </c>
      <c r="AB454" s="101">
        <v>1415.7</v>
      </c>
    </row>
    <row r="455" spans="1:28" ht="18" customHeight="1" x14ac:dyDescent="0.25">
      <c r="A455" s="1">
        <v>2022</v>
      </c>
      <c r="B455" s="1" t="s">
        <v>6</v>
      </c>
      <c r="C455" s="1" t="s">
        <v>38</v>
      </c>
      <c r="D455" s="5" t="s">
        <v>30</v>
      </c>
      <c r="E455" s="6">
        <v>644</v>
      </c>
      <c r="F455" s="6">
        <v>5743.5</v>
      </c>
      <c r="G455" s="6">
        <v>6432.72</v>
      </c>
      <c r="H455" s="3">
        <v>1148.7</v>
      </c>
      <c r="I455" s="4" t="s">
        <v>40</v>
      </c>
      <c r="R455" s="101" t="s">
        <v>84</v>
      </c>
      <c r="S455" s="101">
        <v>2020</v>
      </c>
      <c r="T455" s="101" t="s">
        <v>4</v>
      </c>
      <c r="U455" s="101" t="s">
        <v>97</v>
      </c>
      <c r="V455" s="101" t="s">
        <v>86</v>
      </c>
      <c r="W455" s="101" t="s">
        <v>87</v>
      </c>
      <c r="X455" s="101" t="s">
        <v>88</v>
      </c>
      <c r="Y455" s="101" t="s">
        <v>89</v>
      </c>
      <c r="Z455" s="101" t="s">
        <v>90</v>
      </c>
      <c r="AA455" s="101">
        <v>1023</v>
      </c>
      <c r="AB455" s="101">
        <v>1462.8899999999999</v>
      </c>
    </row>
    <row r="456" spans="1:28" ht="18" customHeight="1" x14ac:dyDescent="0.25">
      <c r="A456" s="1">
        <v>2022</v>
      </c>
      <c r="B456" s="1" t="s">
        <v>6</v>
      </c>
      <c r="C456" s="1" t="s">
        <v>12</v>
      </c>
      <c r="D456" s="5" t="s">
        <v>29</v>
      </c>
      <c r="E456" s="6">
        <v>643</v>
      </c>
      <c r="F456" s="6">
        <v>7000</v>
      </c>
      <c r="G456" s="6">
        <v>7840</v>
      </c>
      <c r="H456" s="3">
        <v>1400</v>
      </c>
      <c r="I456" s="4" t="s">
        <v>40</v>
      </c>
      <c r="R456" s="101" t="s">
        <v>91</v>
      </c>
      <c r="S456" s="101">
        <v>2020</v>
      </c>
      <c r="T456" s="101" t="s">
        <v>4</v>
      </c>
      <c r="U456" s="101" t="s">
        <v>97</v>
      </c>
      <c r="V456" s="101" t="s">
        <v>86</v>
      </c>
      <c r="W456" s="101" t="s">
        <v>87</v>
      </c>
      <c r="X456" s="101" t="s">
        <v>88</v>
      </c>
      <c r="Y456" s="101" t="s">
        <v>89</v>
      </c>
      <c r="Z456" s="101" t="s">
        <v>90</v>
      </c>
      <c r="AA456" s="101">
        <v>369</v>
      </c>
      <c r="AB456" s="101">
        <v>527.66999999999996</v>
      </c>
    </row>
    <row r="457" spans="1:28" ht="18" customHeight="1" x14ac:dyDescent="0.25">
      <c r="A457" s="1">
        <v>2022</v>
      </c>
      <c r="B457" s="1" t="s">
        <v>6</v>
      </c>
      <c r="C457" s="1" t="s">
        <v>38</v>
      </c>
      <c r="D457" s="5" t="s">
        <v>31</v>
      </c>
      <c r="E457" s="6">
        <v>455</v>
      </c>
      <c r="F457" s="6">
        <v>4578.6000000000004</v>
      </c>
      <c r="G457" s="6">
        <v>5128.0320000000002</v>
      </c>
      <c r="H457" s="3">
        <v>915.72000000000014</v>
      </c>
      <c r="I457" s="4" t="s">
        <v>40</v>
      </c>
      <c r="R457" s="101" t="s">
        <v>93</v>
      </c>
      <c r="S457" s="101">
        <v>2020</v>
      </c>
      <c r="T457" s="101" t="s">
        <v>4</v>
      </c>
      <c r="U457" s="101" t="s">
        <v>97</v>
      </c>
      <c r="V457" s="101" t="s">
        <v>86</v>
      </c>
      <c r="W457" s="101" t="s">
        <v>87</v>
      </c>
      <c r="X457" s="101" t="s">
        <v>88</v>
      </c>
      <c r="Y457" s="101" t="s">
        <v>89</v>
      </c>
      <c r="Z457" s="101" t="s">
        <v>90</v>
      </c>
      <c r="AA457" s="101">
        <v>297</v>
      </c>
      <c r="AB457" s="101">
        <v>424.71</v>
      </c>
    </row>
    <row r="458" spans="1:28" ht="18" customHeight="1" x14ac:dyDescent="0.25">
      <c r="A458" s="1">
        <v>2022</v>
      </c>
      <c r="B458" s="1" t="s">
        <v>6</v>
      </c>
      <c r="C458" s="1" t="s">
        <v>12</v>
      </c>
      <c r="D458" s="5" t="s">
        <v>28</v>
      </c>
      <c r="E458" s="7">
        <v>345</v>
      </c>
      <c r="F458" s="7">
        <v>7000</v>
      </c>
      <c r="G458" s="7">
        <v>7840</v>
      </c>
      <c r="H458" s="3">
        <v>1400</v>
      </c>
      <c r="I458" s="4" t="s">
        <v>40</v>
      </c>
      <c r="R458" s="101" t="s">
        <v>93</v>
      </c>
      <c r="S458" s="101">
        <v>2020</v>
      </c>
      <c r="T458" s="101" t="s">
        <v>4</v>
      </c>
      <c r="U458" s="101" t="s">
        <v>97</v>
      </c>
      <c r="V458" s="101" t="s">
        <v>86</v>
      </c>
      <c r="W458" s="101" t="s">
        <v>87</v>
      </c>
      <c r="X458" s="101" t="s">
        <v>88</v>
      </c>
      <c r="Y458" s="101" t="s">
        <v>89</v>
      </c>
      <c r="Z458" s="101" t="s">
        <v>90</v>
      </c>
      <c r="AA458" s="101">
        <v>771</v>
      </c>
      <c r="AB458" s="101">
        <v>1102.53</v>
      </c>
    </row>
    <row r="459" spans="1:28" ht="18" customHeight="1" x14ac:dyDescent="0.25">
      <c r="A459" s="1">
        <v>2022</v>
      </c>
      <c r="B459" s="1" t="s">
        <v>6</v>
      </c>
      <c r="C459" s="1" t="s">
        <v>13</v>
      </c>
      <c r="D459" s="2" t="s">
        <v>33</v>
      </c>
      <c r="E459" s="3">
        <v>122</v>
      </c>
      <c r="F459" s="3">
        <v>100</v>
      </c>
      <c r="G459" s="3">
        <v>112</v>
      </c>
      <c r="H459" s="3">
        <v>20</v>
      </c>
      <c r="I459" s="4" t="s">
        <v>40</v>
      </c>
      <c r="R459" s="101" t="s">
        <v>84</v>
      </c>
      <c r="S459" s="101">
        <v>2020</v>
      </c>
      <c r="T459" s="101" t="s">
        <v>4</v>
      </c>
      <c r="U459" s="101" t="s">
        <v>97</v>
      </c>
      <c r="V459" s="101" t="s">
        <v>86</v>
      </c>
      <c r="W459" s="101" t="s">
        <v>87</v>
      </c>
      <c r="X459" s="101" t="s">
        <v>88</v>
      </c>
      <c r="Y459" s="101" t="s">
        <v>89</v>
      </c>
      <c r="Z459" s="101" t="s">
        <v>90</v>
      </c>
      <c r="AA459" s="101">
        <v>804</v>
      </c>
      <c r="AB459" s="101">
        <v>1149.72</v>
      </c>
    </row>
    <row r="460" spans="1:28" ht="18" customHeight="1" x14ac:dyDescent="0.25">
      <c r="A460" s="1">
        <v>2022</v>
      </c>
      <c r="B460" s="1" t="s">
        <v>6</v>
      </c>
      <c r="C460" s="1" t="s">
        <v>15</v>
      </c>
      <c r="D460" s="5" t="s">
        <v>26</v>
      </c>
      <c r="E460" s="6">
        <v>78</v>
      </c>
      <c r="F460" s="6">
        <v>2288.6</v>
      </c>
      <c r="G460" s="6">
        <v>5126.4639999999999</v>
      </c>
      <c r="H460" s="3">
        <v>457.72</v>
      </c>
      <c r="I460" s="4" t="s">
        <v>40</v>
      </c>
      <c r="R460" s="101" t="s">
        <v>91</v>
      </c>
      <c r="S460" s="101">
        <v>2020</v>
      </c>
      <c r="T460" s="101" t="s">
        <v>4</v>
      </c>
      <c r="U460" s="101" t="s">
        <v>97</v>
      </c>
      <c r="V460" s="101" t="s">
        <v>86</v>
      </c>
      <c r="W460" s="101" t="s">
        <v>87</v>
      </c>
      <c r="X460" s="101" t="s">
        <v>88</v>
      </c>
      <c r="Y460" s="101" t="s">
        <v>89</v>
      </c>
      <c r="Z460" s="101" t="s">
        <v>90</v>
      </c>
      <c r="AA460" s="101">
        <v>858</v>
      </c>
      <c r="AB460" s="101">
        <v>1226.94</v>
      </c>
    </row>
    <row r="461" spans="1:28" ht="18" customHeight="1" x14ac:dyDescent="0.25">
      <c r="A461" s="1">
        <v>2022</v>
      </c>
      <c r="B461" s="1" t="s">
        <v>6</v>
      </c>
      <c r="C461" s="1" t="s">
        <v>15</v>
      </c>
      <c r="D461" s="5" t="s">
        <v>24</v>
      </c>
      <c r="E461" s="6">
        <v>76</v>
      </c>
      <c r="F461" s="6">
        <v>2288.4499999999998</v>
      </c>
      <c r="G461" s="6">
        <v>5126.1279999999997</v>
      </c>
      <c r="H461" s="3">
        <v>457.69</v>
      </c>
      <c r="I461" s="4" t="s">
        <v>40</v>
      </c>
      <c r="R461" s="101" t="s">
        <v>91</v>
      </c>
      <c r="S461" s="101">
        <v>2020</v>
      </c>
      <c r="T461" s="101" t="s">
        <v>4</v>
      </c>
      <c r="U461" s="101" t="s">
        <v>97</v>
      </c>
      <c r="V461" s="101" t="s">
        <v>86</v>
      </c>
      <c r="W461" s="101" t="s">
        <v>87</v>
      </c>
      <c r="X461" s="101" t="s">
        <v>88</v>
      </c>
      <c r="Y461" s="101" t="s">
        <v>89</v>
      </c>
      <c r="Z461" s="101" t="s">
        <v>90</v>
      </c>
      <c r="AA461" s="101">
        <v>323</v>
      </c>
      <c r="AB461" s="101">
        <v>461.89</v>
      </c>
    </row>
    <row r="462" spans="1:28" ht="18" customHeight="1" x14ac:dyDescent="0.25">
      <c r="A462" s="1">
        <v>2022</v>
      </c>
      <c r="B462" s="1" t="s">
        <v>6</v>
      </c>
      <c r="C462" s="1" t="s">
        <v>15</v>
      </c>
      <c r="D462" s="5" t="s">
        <v>25</v>
      </c>
      <c r="E462" s="6">
        <v>46</v>
      </c>
      <c r="F462" s="6">
        <v>100</v>
      </c>
      <c r="G462" s="6">
        <v>224</v>
      </c>
      <c r="H462" s="3">
        <v>20</v>
      </c>
      <c r="I462" s="4" t="s">
        <v>40</v>
      </c>
      <c r="R462" s="101" t="s">
        <v>84</v>
      </c>
      <c r="S462" s="101">
        <v>2020</v>
      </c>
      <c r="T462" s="101" t="s">
        <v>4</v>
      </c>
      <c r="U462" s="101" t="s">
        <v>97</v>
      </c>
      <c r="V462" s="101" t="s">
        <v>86</v>
      </c>
      <c r="W462" s="101" t="s">
        <v>87</v>
      </c>
      <c r="X462" s="101" t="s">
        <v>88</v>
      </c>
      <c r="Y462" s="101" t="s">
        <v>89</v>
      </c>
      <c r="Z462" s="101" t="s">
        <v>90</v>
      </c>
      <c r="AA462" s="101">
        <v>371</v>
      </c>
      <c r="AB462" s="101">
        <v>530.53</v>
      </c>
    </row>
    <row r="463" spans="1:28" ht="18" customHeight="1" x14ac:dyDescent="0.25">
      <c r="A463" s="1">
        <v>2022</v>
      </c>
      <c r="B463" s="1" t="s">
        <v>6</v>
      </c>
      <c r="C463" s="1" t="s">
        <v>15</v>
      </c>
      <c r="D463" s="5" t="s">
        <v>23</v>
      </c>
      <c r="E463" s="6">
        <v>34</v>
      </c>
      <c r="F463" s="6">
        <v>2288.4</v>
      </c>
      <c r="G463" s="6">
        <v>5126.0160000000005</v>
      </c>
      <c r="H463" s="3">
        <v>457.68000000000006</v>
      </c>
      <c r="I463" s="4" t="s">
        <v>40</v>
      </c>
      <c r="R463" s="101" t="s">
        <v>84</v>
      </c>
      <c r="S463" s="101">
        <v>2020</v>
      </c>
      <c r="T463" s="101" t="s">
        <v>4</v>
      </c>
      <c r="U463" s="101" t="s">
        <v>97</v>
      </c>
      <c r="V463" s="101" t="s">
        <v>86</v>
      </c>
      <c r="W463" s="101" t="s">
        <v>87</v>
      </c>
      <c r="X463" s="101" t="s">
        <v>88</v>
      </c>
      <c r="Y463" s="101" t="s">
        <v>89</v>
      </c>
      <c r="Z463" s="101" t="s">
        <v>90</v>
      </c>
      <c r="AA463" s="101">
        <v>299</v>
      </c>
      <c r="AB463" s="101">
        <v>427.57</v>
      </c>
    </row>
    <row r="464" spans="1:28" ht="18" customHeight="1" x14ac:dyDescent="0.25">
      <c r="A464" s="1">
        <v>2022</v>
      </c>
      <c r="B464" s="1" t="s">
        <v>6</v>
      </c>
      <c r="C464" s="1" t="s">
        <v>13</v>
      </c>
      <c r="D464" s="2" t="s">
        <v>34</v>
      </c>
      <c r="E464" s="3">
        <v>7</v>
      </c>
      <c r="F464" s="3">
        <v>200</v>
      </c>
      <c r="G464" s="3">
        <v>224</v>
      </c>
      <c r="H464" s="3">
        <v>40</v>
      </c>
      <c r="I464" s="4" t="s">
        <v>40</v>
      </c>
      <c r="R464" s="101" t="s">
        <v>84</v>
      </c>
      <c r="S464" s="101">
        <v>2020</v>
      </c>
      <c r="T464" s="101" t="s">
        <v>10</v>
      </c>
      <c r="U464" s="101" t="s">
        <v>97</v>
      </c>
      <c r="V464" s="101" t="s">
        <v>86</v>
      </c>
      <c r="W464" s="101" t="s">
        <v>87</v>
      </c>
      <c r="X464" s="101" t="s">
        <v>88</v>
      </c>
      <c r="Y464" s="101" t="s">
        <v>89</v>
      </c>
      <c r="Z464" s="101" t="s">
        <v>90</v>
      </c>
      <c r="AA464" s="101">
        <v>290</v>
      </c>
      <c r="AB464" s="101">
        <v>414.7</v>
      </c>
    </row>
    <row r="465" spans="1:28" ht="18" customHeight="1" x14ac:dyDescent="0.25">
      <c r="A465" s="1">
        <v>2022</v>
      </c>
      <c r="B465" s="1" t="s">
        <v>6</v>
      </c>
      <c r="C465" s="1" t="s">
        <v>15</v>
      </c>
      <c r="D465" s="5" t="s">
        <v>27</v>
      </c>
      <c r="E465" s="6">
        <v>3</v>
      </c>
      <c r="F465" s="6">
        <v>2288.65</v>
      </c>
      <c r="G465" s="6">
        <v>5126.576</v>
      </c>
      <c r="H465" s="3">
        <v>457.73</v>
      </c>
      <c r="I465" s="4" t="s">
        <v>40</v>
      </c>
      <c r="R465" s="101" t="s">
        <v>91</v>
      </c>
      <c r="S465" s="101">
        <v>2020</v>
      </c>
      <c r="T465" s="101" t="s">
        <v>10</v>
      </c>
      <c r="U465" s="101" t="s">
        <v>97</v>
      </c>
      <c r="V465" s="101" t="s">
        <v>86</v>
      </c>
      <c r="W465" s="101" t="s">
        <v>87</v>
      </c>
      <c r="X465" s="101" t="s">
        <v>88</v>
      </c>
      <c r="Y465" s="101" t="s">
        <v>89</v>
      </c>
      <c r="Z465" s="101" t="s">
        <v>90</v>
      </c>
      <c r="AA465" s="101">
        <v>338</v>
      </c>
      <c r="AB465" s="101">
        <v>483.34000000000003</v>
      </c>
    </row>
    <row r="466" spans="1:28" ht="18" customHeight="1" x14ac:dyDescent="0.25">
      <c r="A466" s="1">
        <v>2022</v>
      </c>
      <c r="B466" s="1" t="s">
        <v>6</v>
      </c>
      <c r="C466" s="1" t="s">
        <v>32</v>
      </c>
      <c r="D466" s="5" t="s">
        <v>32</v>
      </c>
      <c r="E466" s="6">
        <v>2</v>
      </c>
      <c r="F466" s="6">
        <v>6600</v>
      </c>
      <c r="G466" s="6">
        <v>7392</v>
      </c>
      <c r="H466" s="3">
        <v>1320</v>
      </c>
      <c r="I466" s="4" t="s">
        <v>40</v>
      </c>
      <c r="R466" s="101" t="s">
        <v>91</v>
      </c>
      <c r="S466" s="101">
        <v>2020</v>
      </c>
      <c r="T466" s="101" t="s">
        <v>10</v>
      </c>
      <c r="U466" s="101" t="s">
        <v>97</v>
      </c>
      <c r="V466" s="101" t="s">
        <v>86</v>
      </c>
      <c r="W466" s="101" t="s">
        <v>87</v>
      </c>
      <c r="X466" s="101" t="s">
        <v>88</v>
      </c>
      <c r="Y466" s="101" t="s">
        <v>89</v>
      </c>
      <c r="Z466" s="101" t="s">
        <v>90</v>
      </c>
      <c r="AA466" s="101">
        <v>266</v>
      </c>
      <c r="AB466" s="101">
        <v>380.38</v>
      </c>
    </row>
    <row r="467" spans="1:28" ht="18" customHeight="1" x14ac:dyDescent="0.25">
      <c r="A467" s="1">
        <v>2022</v>
      </c>
      <c r="B467" s="1" t="s">
        <v>7</v>
      </c>
      <c r="C467" s="1" t="s">
        <v>14</v>
      </c>
      <c r="D467" s="2" t="s">
        <v>36</v>
      </c>
      <c r="E467" s="3">
        <v>3566</v>
      </c>
      <c r="F467" s="3">
        <v>4577.3</v>
      </c>
      <c r="G467" s="3">
        <v>5126.576</v>
      </c>
      <c r="H467" s="3">
        <v>915.46</v>
      </c>
      <c r="I467" s="4" t="s">
        <v>40</v>
      </c>
      <c r="R467" s="101" t="s">
        <v>84</v>
      </c>
      <c r="S467" s="101">
        <v>2020</v>
      </c>
      <c r="T467" s="101" t="s">
        <v>10</v>
      </c>
      <c r="U467" s="101" t="s">
        <v>97</v>
      </c>
      <c r="V467" s="101" t="s">
        <v>86</v>
      </c>
      <c r="W467" s="101" t="s">
        <v>87</v>
      </c>
      <c r="X467" s="101" t="s">
        <v>88</v>
      </c>
      <c r="Y467" s="101" t="s">
        <v>89</v>
      </c>
      <c r="Z467" s="101" t="s">
        <v>90</v>
      </c>
      <c r="AA467" s="101">
        <v>292</v>
      </c>
      <c r="AB467" s="101">
        <v>526.24</v>
      </c>
    </row>
    <row r="468" spans="1:28" ht="18" customHeight="1" x14ac:dyDescent="0.25">
      <c r="A468" s="1">
        <v>2022</v>
      </c>
      <c r="B468" s="1" t="s">
        <v>7</v>
      </c>
      <c r="C468" s="1" t="s">
        <v>14</v>
      </c>
      <c r="D468" s="2" t="s">
        <v>37</v>
      </c>
      <c r="E468" s="3">
        <v>2498</v>
      </c>
      <c r="F468" s="3">
        <v>8000</v>
      </c>
      <c r="G468" s="3">
        <v>8960</v>
      </c>
      <c r="H468" s="3">
        <v>1600</v>
      </c>
      <c r="I468" s="4" t="s">
        <v>40</v>
      </c>
      <c r="R468" s="101" t="s">
        <v>84</v>
      </c>
      <c r="S468" s="101">
        <v>2020</v>
      </c>
      <c r="T468" s="101" t="s">
        <v>10</v>
      </c>
      <c r="U468" s="101" t="s">
        <v>97</v>
      </c>
      <c r="V468" s="101" t="s">
        <v>86</v>
      </c>
      <c r="W468" s="101" t="s">
        <v>87</v>
      </c>
      <c r="X468" s="101" t="s">
        <v>88</v>
      </c>
      <c r="Y468" s="101" t="s">
        <v>89</v>
      </c>
      <c r="Z468" s="101" t="s">
        <v>90</v>
      </c>
      <c r="AA468" s="101">
        <v>340</v>
      </c>
      <c r="AB468" s="101">
        <v>526.24</v>
      </c>
    </row>
    <row r="469" spans="1:28" ht="18" customHeight="1" x14ac:dyDescent="0.25">
      <c r="A469" s="1">
        <v>2022</v>
      </c>
      <c r="B469" s="1" t="s">
        <v>7</v>
      </c>
      <c r="C469" s="1" t="s">
        <v>13</v>
      </c>
      <c r="D469" s="2" t="s">
        <v>35</v>
      </c>
      <c r="E469" s="3">
        <v>1245</v>
      </c>
      <c r="F469" s="3">
        <v>4577.2</v>
      </c>
      <c r="G469" s="3">
        <v>5126.4639999999999</v>
      </c>
      <c r="H469" s="3">
        <v>915.44</v>
      </c>
      <c r="I469" s="4" t="s">
        <v>40</v>
      </c>
      <c r="R469" s="101" t="s">
        <v>91</v>
      </c>
      <c r="S469" s="101">
        <v>2020</v>
      </c>
      <c r="T469" s="101" t="s">
        <v>10</v>
      </c>
      <c r="U469" s="101" t="s">
        <v>97</v>
      </c>
      <c r="V469" s="101" t="s">
        <v>86</v>
      </c>
      <c r="W469" s="101" t="s">
        <v>87</v>
      </c>
      <c r="X469" s="101" t="s">
        <v>88</v>
      </c>
      <c r="Y469" s="101" t="s">
        <v>89</v>
      </c>
      <c r="Z469" s="101" t="s">
        <v>90</v>
      </c>
      <c r="AA469" s="101">
        <v>995</v>
      </c>
      <c r="AB469" s="101">
        <v>1422.85</v>
      </c>
    </row>
    <row r="470" spans="1:28" ht="18" customHeight="1" x14ac:dyDescent="0.25">
      <c r="A470" s="1">
        <v>2022</v>
      </c>
      <c r="B470" s="1" t="s">
        <v>7</v>
      </c>
      <c r="C470" s="1" t="s">
        <v>38</v>
      </c>
      <c r="D470" s="5" t="s">
        <v>30</v>
      </c>
      <c r="E470" s="6">
        <v>644</v>
      </c>
      <c r="F470" s="6">
        <v>5743.5</v>
      </c>
      <c r="G470" s="6">
        <v>6432.72</v>
      </c>
      <c r="H470" s="3">
        <v>1148.7</v>
      </c>
      <c r="I470" s="4" t="s">
        <v>40</v>
      </c>
      <c r="R470" s="101" t="s">
        <v>93</v>
      </c>
      <c r="S470" s="101">
        <v>2020</v>
      </c>
      <c r="T470" s="101" t="s">
        <v>10</v>
      </c>
      <c r="U470" s="101" t="s">
        <v>97</v>
      </c>
      <c r="V470" s="101" t="s">
        <v>86</v>
      </c>
      <c r="W470" s="101" t="s">
        <v>87</v>
      </c>
      <c r="X470" s="101" t="s">
        <v>88</v>
      </c>
      <c r="Y470" s="101" t="s">
        <v>89</v>
      </c>
      <c r="Z470" s="101" t="s">
        <v>90</v>
      </c>
      <c r="AA470" s="101">
        <v>1029</v>
      </c>
      <c r="AB470" s="101">
        <v>1471.47</v>
      </c>
    </row>
    <row r="471" spans="1:28" ht="18" customHeight="1" x14ac:dyDescent="0.25">
      <c r="A471" s="1">
        <v>2022</v>
      </c>
      <c r="B471" s="1" t="s">
        <v>7</v>
      </c>
      <c r="C471" s="1" t="s">
        <v>12</v>
      </c>
      <c r="D471" s="5" t="s">
        <v>29</v>
      </c>
      <c r="E471" s="6">
        <v>643</v>
      </c>
      <c r="F471" s="6">
        <v>7000</v>
      </c>
      <c r="G471" s="6">
        <v>7840</v>
      </c>
      <c r="H471" s="3">
        <v>1400</v>
      </c>
      <c r="I471" s="4" t="s">
        <v>40</v>
      </c>
      <c r="R471" s="101" t="s">
        <v>91</v>
      </c>
      <c r="S471" s="101">
        <v>2020</v>
      </c>
      <c r="T471" s="101" t="s">
        <v>10</v>
      </c>
      <c r="U471" s="101" t="s">
        <v>97</v>
      </c>
      <c r="V471" s="101" t="s">
        <v>86</v>
      </c>
      <c r="W471" s="101" t="s">
        <v>87</v>
      </c>
      <c r="X471" s="101" t="s">
        <v>88</v>
      </c>
      <c r="Y471" s="101" t="s">
        <v>89</v>
      </c>
      <c r="Z471" s="101" t="s">
        <v>90</v>
      </c>
      <c r="AA471" s="101">
        <v>264</v>
      </c>
      <c r="AB471" s="101">
        <v>377.52</v>
      </c>
    </row>
    <row r="472" spans="1:28" ht="18" customHeight="1" x14ac:dyDescent="0.25">
      <c r="A472" s="1">
        <v>2022</v>
      </c>
      <c r="B472" s="1" t="s">
        <v>7</v>
      </c>
      <c r="C472" s="1" t="s">
        <v>38</v>
      </c>
      <c r="D472" s="5" t="s">
        <v>31</v>
      </c>
      <c r="E472" s="6">
        <v>455</v>
      </c>
      <c r="F472" s="6">
        <v>5036.46</v>
      </c>
      <c r="G472" s="6">
        <v>5128.0320000000002</v>
      </c>
      <c r="H472" s="3">
        <v>1007.292</v>
      </c>
      <c r="I472" s="4" t="s">
        <v>40</v>
      </c>
      <c r="R472" s="101" t="s">
        <v>91</v>
      </c>
      <c r="S472" s="101">
        <v>2020</v>
      </c>
      <c r="T472" s="101" t="s">
        <v>10</v>
      </c>
      <c r="U472" s="101" t="s">
        <v>97</v>
      </c>
      <c r="V472" s="101" t="s">
        <v>86</v>
      </c>
      <c r="W472" s="101" t="s">
        <v>87</v>
      </c>
      <c r="X472" s="101" t="s">
        <v>88</v>
      </c>
      <c r="Y472" s="101" t="s">
        <v>89</v>
      </c>
      <c r="Z472" s="101" t="s">
        <v>90</v>
      </c>
      <c r="AA472" s="101">
        <v>291</v>
      </c>
      <c r="AB472" s="101">
        <v>416.13</v>
      </c>
    </row>
    <row r="473" spans="1:28" ht="18" customHeight="1" x14ac:dyDescent="0.25">
      <c r="A473" s="1">
        <v>2022</v>
      </c>
      <c r="B473" s="1" t="s">
        <v>7</v>
      </c>
      <c r="C473" s="1" t="s">
        <v>12</v>
      </c>
      <c r="D473" s="5" t="s">
        <v>28</v>
      </c>
      <c r="E473" s="7">
        <v>345</v>
      </c>
      <c r="F473" s="7">
        <v>7700</v>
      </c>
      <c r="G473" s="7">
        <v>7840</v>
      </c>
      <c r="H473" s="3">
        <v>1540</v>
      </c>
      <c r="I473" s="4" t="s">
        <v>40</v>
      </c>
      <c r="R473" s="101" t="s">
        <v>91</v>
      </c>
      <c r="S473" s="101">
        <v>2020</v>
      </c>
      <c r="T473" s="101" t="s">
        <v>10</v>
      </c>
      <c r="U473" s="101" t="s">
        <v>97</v>
      </c>
      <c r="V473" s="101" t="s">
        <v>86</v>
      </c>
      <c r="W473" s="101" t="s">
        <v>87</v>
      </c>
      <c r="X473" s="101" t="s">
        <v>88</v>
      </c>
      <c r="Y473" s="101" t="s">
        <v>89</v>
      </c>
      <c r="Z473" s="101" t="s">
        <v>90</v>
      </c>
      <c r="AA473" s="101">
        <v>339</v>
      </c>
      <c r="AB473" s="101">
        <v>484.77</v>
      </c>
    </row>
    <row r="474" spans="1:28" ht="18" customHeight="1" x14ac:dyDescent="0.25">
      <c r="A474" s="1">
        <v>2022</v>
      </c>
      <c r="B474" s="1" t="s">
        <v>7</v>
      </c>
      <c r="C474" s="1" t="s">
        <v>13</v>
      </c>
      <c r="D474" s="2" t="s">
        <v>33</v>
      </c>
      <c r="E474" s="3">
        <v>122</v>
      </c>
      <c r="F474" s="3">
        <v>110</v>
      </c>
      <c r="G474" s="3">
        <v>112</v>
      </c>
      <c r="H474" s="3">
        <v>22</v>
      </c>
      <c r="I474" s="4" t="s">
        <v>40</v>
      </c>
      <c r="R474" s="101" t="s">
        <v>91</v>
      </c>
      <c r="S474" s="101">
        <v>2020</v>
      </c>
      <c r="T474" s="101" t="s">
        <v>10</v>
      </c>
      <c r="U474" s="101" t="s">
        <v>97</v>
      </c>
      <c r="V474" s="101" t="s">
        <v>86</v>
      </c>
      <c r="W474" s="101" t="s">
        <v>87</v>
      </c>
      <c r="X474" s="101" t="s">
        <v>88</v>
      </c>
      <c r="Y474" s="101" t="s">
        <v>89</v>
      </c>
      <c r="Z474" s="101" t="s">
        <v>90</v>
      </c>
      <c r="AA474" s="101">
        <v>267</v>
      </c>
      <c r="AB474" s="101">
        <v>381.81</v>
      </c>
    </row>
    <row r="475" spans="1:28" ht="18" customHeight="1" x14ac:dyDescent="0.25">
      <c r="A475" s="1">
        <v>2022</v>
      </c>
      <c r="B475" s="1" t="s">
        <v>7</v>
      </c>
      <c r="C475" s="1" t="s">
        <v>15</v>
      </c>
      <c r="D475" s="5" t="s">
        <v>26</v>
      </c>
      <c r="E475" s="6">
        <v>78</v>
      </c>
      <c r="F475" s="6">
        <v>2517.46</v>
      </c>
      <c r="G475" s="6">
        <v>5126.4639999999999</v>
      </c>
      <c r="H475" s="3">
        <v>503.49200000000002</v>
      </c>
      <c r="I475" s="4" t="s">
        <v>40</v>
      </c>
      <c r="R475" s="101" t="s">
        <v>93</v>
      </c>
      <c r="S475" s="101">
        <v>2020</v>
      </c>
      <c r="T475" s="101" t="s">
        <v>10</v>
      </c>
      <c r="U475" s="101" t="s">
        <v>97</v>
      </c>
      <c r="V475" s="101" t="s">
        <v>86</v>
      </c>
      <c r="W475" s="101" t="s">
        <v>87</v>
      </c>
      <c r="X475" s="101" t="s">
        <v>88</v>
      </c>
      <c r="Y475" s="101" t="s">
        <v>89</v>
      </c>
      <c r="Z475" s="101" t="s">
        <v>90</v>
      </c>
      <c r="AA475" s="101">
        <v>810</v>
      </c>
      <c r="AB475" s="101">
        <v>1158.3</v>
      </c>
    </row>
    <row r="476" spans="1:28" ht="18" customHeight="1" x14ac:dyDescent="0.25">
      <c r="A476" s="1">
        <v>2022</v>
      </c>
      <c r="B476" s="1" t="s">
        <v>7</v>
      </c>
      <c r="C476" s="1" t="s">
        <v>15</v>
      </c>
      <c r="D476" s="5" t="s">
        <v>24</v>
      </c>
      <c r="E476" s="6">
        <v>76</v>
      </c>
      <c r="F476" s="6">
        <v>2517.2949999999996</v>
      </c>
      <c r="G476" s="6">
        <v>5126.1279999999997</v>
      </c>
      <c r="H476" s="3">
        <v>503.45899999999995</v>
      </c>
      <c r="I476" s="4" t="s">
        <v>40</v>
      </c>
      <c r="R476" s="101" t="s">
        <v>84</v>
      </c>
      <c r="S476" s="101">
        <v>2020</v>
      </c>
      <c r="T476" s="101" t="s">
        <v>10</v>
      </c>
      <c r="U476" s="101" t="s">
        <v>97</v>
      </c>
      <c r="V476" s="101" t="s">
        <v>86</v>
      </c>
      <c r="W476" s="101" t="s">
        <v>87</v>
      </c>
      <c r="X476" s="101" t="s">
        <v>88</v>
      </c>
      <c r="Y476" s="101" t="s">
        <v>89</v>
      </c>
      <c r="Z476" s="101" t="s">
        <v>90</v>
      </c>
      <c r="AA476" s="101">
        <v>863</v>
      </c>
      <c r="AB476" s="101">
        <v>1234.0899999999999</v>
      </c>
    </row>
    <row r="477" spans="1:28" ht="18" customHeight="1" x14ac:dyDescent="0.25">
      <c r="A477" s="1">
        <v>2022</v>
      </c>
      <c r="B477" s="1" t="s">
        <v>7</v>
      </c>
      <c r="C477" s="1" t="s">
        <v>15</v>
      </c>
      <c r="D477" s="5" t="s">
        <v>25</v>
      </c>
      <c r="E477" s="6">
        <v>46</v>
      </c>
      <c r="F477" s="6">
        <v>115</v>
      </c>
      <c r="G477" s="6">
        <v>224</v>
      </c>
      <c r="H477" s="3">
        <v>23</v>
      </c>
      <c r="I477" s="4" t="s">
        <v>40</v>
      </c>
      <c r="R477" s="101" t="s">
        <v>91</v>
      </c>
      <c r="S477" s="101">
        <v>2020</v>
      </c>
      <c r="T477" s="101" t="s">
        <v>10</v>
      </c>
      <c r="U477" s="101" t="s">
        <v>97</v>
      </c>
      <c r="V477" s="101" t="s">
        <v>86</v>
      </c>
      <c r="W477" s="101" t="s">
        <v>87</v>
      </c>
      <c r="X477" s="101" t="s">
        <v>88</v>
      </c>
      <c r="Y477" s="101" t="s">
        <v>98</v>
      </c>
      <c r="Z477" s="101" t="s">
        <v>90</v>
      </c>
      <c r="AA477" s="101">
        <v>293</v>
      </c>
      <c r="AB477" s="101">
        <v>418.99</v>
      </c>
    </row>
    <row r="478" spans="1:28" ht="18" customHeight="1" x14ac:dyDescent="0.25">
      <c r="A478" s="1">
        <v>2022</v>
      </c>
      <c r="B478" s="1" t="s">
        <v>7</v>
      </c>
      <c r="C478" s="1" t="s">
        <v>15</v>
      </c>
      <c r="D478" s="5" t="s">
        <v>23</v>
      </c>
      <c r="E478" s="6">
        <v>34</v>
      </c>
      <c r="F478" s="6">
        <v>2631.66</v>
      </c>
      <c r="G478" s="6">
        <v>5126.0160000000005</v>
      </c>
      <c r="H478" s="3">
        <v>526.33199999999999</v>
      </c>
      <c r="I478" s="4" t="s">
        <v>40</v>
      </c>
      <c r="R478" s="101" t="s">
        <v>94</v>
      </c>
      <c r="S478" s="101">
        <v>2020</v>
      </c>
      <c r="T478" s="101" t="s">
        <v>10</v>
      </c>
      <c r="U478" s="101" t="s">
        <v>97</v>
      </c>
      <c r="V478" s="101" t="s">
        <v>86</v>
      </c>
      <c r="W478" s="101" t="s">
        <v>87</v>
      </c>
      <c r="X478" s="101" t="s">
        <v>88</v>
      </c>
      <c r="Y478" s="101" t="s">
        <v>98</v>
      </c>
      <c r="Z478" s="101" t="s">
        <v>90</v>
      </c>
      <c r="AA478" s="101">
        <v>341</v>
      </c>
      <c r="AB478" s="101">
        <v>487.63</v>
      </c>
    </row>
    <row r="479" spans="1:28" ht="18" customHeight="1" x14ac:dyDescent="0.25">
      <c r="A479" s="1">
        <v>2022</v>
      </c>
      <c r="B479" s="1" t="s">
        <v>7</v>
      </c>
      <c r="C479" s="1" t="s">
        <v>13</v>
      </c>
      <c r="D479" s="2" t="s">
        <v>34</v>
      </c>
      <c r="E479" s="3">
        <v>7</v>
      </c>
      <c r="F479" s="3">
        <v>230</v>
      </c>
      <c r="G479" s="3">
        <v>224</v>
      </c>
      <c r="H479" s="3">
        <v>46</v>
      </c>
      <c r="I479" s="4" t="s">
        <v>40</v>
      </c>
      <c r="R479" s="101" t="s">
        <v>84</v>
      </c>
      <c r="S479" s="101">
        <v>2020</v>
      </c>
      <c r="T479" s="101" t="s">
        <v>10</v>
      </c>
      <c r="U479" s="101" t="s">
        <v>97</v>
      </c>
      <c r="V479" s="101" t="s">
        <v>86</v>
      </c>
      <c r="W479" s="101" t="s">
        <v>87</v>
      </c>
      <c r="X479" s="101" t="s">
        <v>88</v>
      </c>
      <c r="Y479" s="101" t="s">
        <v>98</v>
      </c>
      <c r="Z479" s="101" t="s">
        <v>90</v>
      </c>
      <c r="AA479" s="101">
        <v>263</v>
      </c>
      <c r="AB479" s="101">
        <v>376.09000000000003</v>
      </c>
    </row>
    <row r="480" spans="1:28" ht="18" customHeight="1" x14ac:dyDescent="0.25">
      <c r="A480" s="1">
        <v>2022</v>
      </c>
      <c r="B480" s="1" t="s">
        <v>7</v>
      </c>
      <c r="C480" s="1" t="s">
        <v>15</v>
      </c>
      <c r="D480" s="5" t="s">
        <v>27</v>
      </c>
      <c r="E480" s="6">
        <v>3</v>
      </c>
      <c r="F480" s="6">
        <v>2631.9475000000002</v>
      </c>
      <c r="G480" s="6">
        <v>5126.576</v>
      </c>
      <c r="H480" s="3">
        <v>526.38950000000011</v>
      </c>
      <c r="I480" s="4" t="s">
        <v>40</v>
      </c>
      <c r="R480" s="101" t="s">
        <v>91</v>
      </c>
      <c r="S480" s="101">
        <v>2020</v>
      </c>
      <c r="T480" s="101" t="s">
        <v>9</v>
      </c>
      <c r="U480" s="101" t="s">
        <v>97</v>
      </c>
      <c r="V480" s="101" t="s">
        <v>86</v>
      </c>
      <c r="W480" s="101" t="s">
        <v>87</v>
      </c>
      <c r="X480" s="101" t="s">
        <v>88</v>
      </c>
      <c r="Y480" s="101" t="s">
        <v>98</v>
      </c>
      <c r="Z480" s="101" t="s">
        <v>90</v>
      </c>
      <c r="AA480" s="101">
        <v>296</v>
      </c>
      <c r="AB480" s="101">
        <v>423.28</v>
      </c>
    </row>
    <row r="481" spans="1:28" ht="18" customHeight="1" x14ac:dyDescent="0.25">
      <c r="A481" s="1">
        <v>2022</v>
      </c>
      <c r="B481" s="1" t="s">
        <v>7</v>
      </c>
      <c r="C481" s="1" t="s">
        <v>32</v>
      </c>
      <c r="D481" s="5" t="s">
        <v>32</v>
      </c>
      <c r="E481" s="6">
        <v>2</v>
      </c>
      <c r="F481" s="6">
        <v>7590</v>
      </c>
      <c r="G481" s="6">
        <v>7392</v>
      </c>
      <c r="H481" s="3">
        <v>1518</v>
      </c>
      <c r="I481" s="4" t="s">
        <v>40</v>
      </c>
      <c r="R481" s="101" t="s">
        <v>94</v>
      </c>
      <c r="S481" s="101">
        <v>2020</v>
      </c>
      <c r="T481" s="101" t="s">
        <v>9</v>
      </c>
      <c r="U481" s="101" t="s">
        <v>97</v>
      </c>
      <c r="V481" s="101" t="s">
        <v>86</v>
      </c>
      <c r="W481" s="101" t="s">
        <v>87</v>
      </c>
      <c r="X481" s="101" t="s">
        <v>88</v>
      </c>
      <c r="Y481" s="101" t="s">
        <v>98</v>
      </c>
      <c r="Z481" s="101" t="s">
        <v>90</v>
      </c>
      <c r="AA481" s="101">
        <v>344</v>
      </c>
      <c r="AB481" s="101">
        <v>491.91999999999996</v>
      </c>
    </row>
    <row r="482" spans="1:28" ht="18" customHeight="1" x14ac:dyDescent="0.25">
      <c r="A482" s="1">
        <v>2022</v>
      </c>
      <c r="B482" s="1" t="s">
        <v>8</v>
      </c>
      <c r="C482" s="1" t="s">
        <v>14</v>
      </c>
      <c r="D482" s="2" t="s">
        <v>36</v>
      </c>
      <c r="E482" s="3">
        <v>3566</v>
      </c>
      <c r="F482" s="3">
        <v>4577.3</v>
      </c>
      <c r="G482" s="3">
        <v>5126.576</v>
      </c>
      <c r="H482" s="3">
        <v>915.46</v>
      </c>
      <c r="I482" s="4" t="s">
        <v>40</v>
      </c>
      <c r="R482" s="101" t="s">
        <v>91</v>
      </c>
      <c r="S482" s="101">
        <v>2020</v>
      </c>
      <c r="T482" s="101" t="s">
        <v>9</v>
      </c>
      <c r="U482" s="101" t="s">
        <v>97</v>
      </c>
      <c r="V482" s="101" t="s">
        <v>86</v>
      </c>
      <c r="W482" s="101" t="s">
        <v>87</v>
      </c>
      <c r="X482" s="101" t="s">
        <v>88</v>
      </c>
      <c r="Y482" s="101" t="s">
        <v>98</v>
      </c>
      <c r="Z482" s="101" t="s">
        <v>90</v>
      </c>
      <c r="AA482" s="101">
        <v>272</v>
      </c>
      <c r="AB482" s="101">
        <v>388.96</v>
      </c>
    </row>
    <row r="483" spans="1:28" ht="18" customHeight="1" x14ac:dyDescent="0.25">
      <c r="A483" s="1">
        <v>2022</v>
      </c>
      <c r="B483" s="1" t="s">
        <v>8</v>
      </c>
      <c r="C483" s="1" t="s">
        <v>14</v>
      </c>
      <c r="D483" s="2" t="s">
        <v>37</v>
      </c>
      <c r="E483" s="3">
        <v>2498</v>
      </c>
      <c r="F483" s="3">
        <v>8000</v>
      </c>
      <c r="G483" s="3">
        <v>8960</v>
      </c>
      <c r="H483" s="3">
        <v>1600</v>
      </c>
      <c r="I483" s="4" t="s">
        <v>40</v>
      </c>
      <c r="R483" s="101" t="s">
        <v>84</v>
      </c>
      <c r="S483" s="101">
        <v>2020</v>
      </c>
      <c r="T483" s="101" t="s">
        <v>9</v>
      </c>
      <c r="U483" s="101" t="s">
        <v>97</v>
      </c>
      <c r="V483" s="101" t="s">
        <v>86</v>
      </c>
      <c r="W483" s="101" t="s">
        <v>87</v>
      </c>
      <c r="X483" s="101" t="s">
        <v>88</v>
      </c>
      <c r="Y483" s="101" t="s">
        <v>98</v>
      </c>
      <c r="Z483" s="101" t="s">
        <v>90</v>
      </c>
      <c r="AA483" s="101">
        <v>298</v>
      </c>
      <c r="AB483" s="101">
        <v>526.24</v>
      </c>
    </row>
    <row r="484" spans="1:28" ht="18" customHeight="1" x14ac:dyDescent="0.25">
      <c r="A484" s="1">
        <v>2022</v>
      </c>
      <c r="B484" s="1" t="s">
        <v>8</v>
      </c>
      <c r="C484" s="1" t="s">
        <v>13</v>
      </c>
      <c r="D484" s="2" t="s">
        <v>35</v>
      </c>
      <c r="E484" s="3">
        <v>1245</v>
      </c>
      <c r="F484" s="3">
        <v>4577.2</v>
      </c>
      <c r="G484" s="3">
        <v>5126.4639999999999</v>
      </c>
      <c r="H484" s="3">
        <v>915.44</v>
      </c>
      <c r="I484" s="4" t="s">
        <v>40</v>
      </c>
      <c r="R484" s="101" t="s">
        <v>94</v>
      </c>
      <c r="S484" s="101">
        <v>2020</v>
      </c>
      <c r="T484" s="101" t="s">
        <v>9</v>
      </c>
      <c r="U484" s="101" t="s">
        <v>97</v>
      </c>
      <c r="V484" s="101" t="s">
        <v>86</v>
      </c>
      <c r="W484" s="101" t="s">
        <v>87</v>
      </c>
      <c r="X484" s="101" t="s">
        <v>88</v>
      </c>
      <c r="Y484" s="101" t="s">
        <v>98</v>
      </c>
      <c r="Z484" s="101" t="s">
        <v>90</v>
      </c>
      <c r="AA484" s="101">
        <v>346</v>
      </c>
      <c r="AB484" s="101">
        <v>526.24</v>
      </c>
    </row>
    <row r="485" spans="1:28" ht="18" customHeight="1" x14ac:dyDescent="0.25">
      <c r="A485" s="1">
        <v>2022</v>
      </c>
      <c r="B485" s="1" t="s">
        <v>8</v>
      </c>
      <c r="C485" s="1" t="s">
        <v>38</v>
      </c>
      <c r="D485" s="5" t="s">
        <v>30</v>
      </c>
      <c r="E485" s="6">
        <v>644</v>
      </c>
      <c r="F485" s="6">
        <v>5743.5</v>
      </c>
      <c r="G485" s="6">
        <v>6432.72</v>
      </c>
      <c r="H485" s="3">
        <v>1148.7</v>
      </c>
      <c r="I485" s="4" t="s">
        <v>40</v>
      </c>
      <c r="R485" s="101" t="s">
        <v>95</v>
      </c>
      <c r="S485" s="101">
        <v>2020</v>
      </c>
      <c r="T485" s="101" t="s">
        <v>9</v>
      </c>
      <c r="U485" s="101" t="s">
        <v>97</v>
      </c>
      <c r="V485" s="101" t="s">
        <v>86</v>
      </c>
      <c r="W485" s="101" t="s">
        <v>87</v>
      </c>
      <c r="X485" s="101" t="s">
        <v>88</v>
      </c>
      <c r="Y485" s="101" t="s">
        <v>98</v>
      </c>
      <c r="Z485" s="101" t="s">
        <v>90</v>
      </c>
      <c r="AA485" s="101">
        <v>268</v>
      </c>
      <c r="AB485" s="101">
        <v>526.24</v>
      </c>
    </row>
    <row r="486" spans="1:28" ht="18" customHeight="1" x14ac:dyDescent="0.25">
      <c r="A486" s="1">
        <v>2022</v>
      </c>
      <c r="B486" s="1" t="s">
        <v>8</v>
      </c>
      <c r="C486" s="1" t="s">
        <v>12</v>
      </c>
      <c r="D486" s="5" t="s">
        <v>29</v>
      </c>
      <c r="E486" s="6">
        <v>643</v>
      </c>
      <c r="F486" s="6">
        <v>7000</v>
      </c>
      <c r="G486" s="6">
        <v>7840</v>
      </c>
      <c r="H486" s="3">
        <v>1400</v>
      </c>
      <c r="I486" s="4" t="s">
        <v>40</v>
      </c>
      <c r="R486" s="101" t="s">
        <v>91</v>
      </c>
      <c r="S486" s="101">
        <v>2020</v>
      </c>
      <c r="T486" s="101" t="s">
        <v>9</v>
      </c>
      <c r="U486" s="101" t="s">
        <v>97</v>
      </c>
      <c r="V486" s="101" t="s">
        <v>86</v>
      </c>
      <c r="W486" s="101" t="s">
        <v>87</v>
      </c>
      <c r="X486" s="101" t="s">
        <v>88</v>
      </c>
      <c r="Y486" s="101" t="s">
        <v>98</v>
      </c>
      <c r="Z486" s="101" t="s">
        <v>90</v>
      </c>
      <c r="AA486" s="101">
        <v>1028</v>
      </c>
      <c r="AB486" s="101">
        <v>1470.04</v>
      </c>
    </row>
    <row r="487" spans="1:28" ht="18" customHeight="1" x14ac:dyDescent="0.25">
      <c r="A487" s="1">
        <v>2022</v>
      </c>
      <c r="B487" s="1" t="s">
        <v>8</v>
      </c>
      <c r="C487" s="1" t="s">
        <v>38</v>
      </c>
      <c r="D487" s="5" t="s">
        <v>31</v>
      </c>
      <c r="E487" s="6">
        <v>455</v>
      </c>
      <c r="F487" s="6">
        <v>4578.6000000000004</v>
      </c>
      <c r="G487" s="6">
        <v>5128.0320000000002</v>
      </c>
      <c r="H487" s="3">
        <v>915.72000000000014</v>
      </c>
      <c r="I487" s="4" t="s">
        <v>40</v>
      </c>
      <c r="R487" s="101" t="s">
        <v>93</v>
      </c>
      <c r="S487" s="101">
        <v>2020</v>
      </c>
      <c r="T487" s="101" t="s">
        <v>9</v>
      </c>
      <c r="U487" s="101" t="s">
        <v>97</v>
      </c>
      <c r="V487" s="101" t="s">
        <v>86</v>
      </c>
      <c r="W487" s="101" t="s">
        <v>87</v>
      </c>
      <c r="X487" s="101" t="s">
        <v>88</v>
      </c>
      <c r="Y487" s="101" t="s">
        <v>98</v>
      </c>
      <c r="Z487" s="101" t="s">
        <v>90</v>
      </c>
      <c r="AA487" s="101">
        <v>270</v>
      </c>
      <c r="AB487" s="101">
        <v>386.1</v>
      </c>
    </row>
    <row r="488" spans="1:28" ht="18" customHeight="1" x14ac:dyDescent="0.25">
      <c r="A488" s="1">
        <v>2022</v>
      </c>
      <c r="B488" s="1" t="s">
        <v>8</v>
      </c>
      <c r="C488" s="1" t="s">
        <v>12</v>
      </c>
      <c r="D488" s="5" t="s">
        <v>28</v>
      </c>
      <c r="E488" s="7">
        <v>345</v>
      </c>
      <c r="F488" s="7">
        <v>7000</v>
      </c>
      <c r="G488" s="7">
        <v>7840</v>
      </c>
      <c r="H488" s="3">
        <v>1400</v>
      </c>
      <c r="I488" s="4" t="s">
        <v>40</v>
      </c>
      <c r="R488" s="101" t="s">
        <v>93</v>
      </c>
      <c r="S488" s="101">
        <v>2020</v>
      </c>
      <c r="T488" s="101" t="s">
        <v>9</v>
      </c>
      <c r="U488" s="101" t="s">
        <v>97</v>
      </c>
      <c r="V488" s="101" t="s">
        <v>86</v>
      </c>
      <c r="W488" s="101" t="s">
        <v>87</v>
      </c>
      <c r="X488" s="101" t="s">
        <v>88</v>
      </c>
      <c r="Y488" s="101" t="s">
        <v>98</v>
      </c>
      <c r="Z488" s="101" t="s">
        <v>90</v>
      </c>
      <c r="AA488" s="101">
        <v>297</v>
      </c>
      <c r="AB488" s="101">
        <v>424.71</v>
      </c>
    </row>
    <row r="489" spans="1:28" ht="18" customHeight="1" x14ac:dyDescent="0.25">
      <c r="A489" s="1">
        <v>2022</v>
      </c>
      <c r="B489" s="1" t="s">
        <v>8</v>
      </c>
      <c r="C489" s="1" t="s">
        <v>13</v>
      </c>
      <c r="D489" s="2" t="s">
        <v>33</v>
      </c>
      <c r="E489" s="3">
        <v>122</v>
      </c>
      <c r="F489" s="3">
        <v>100</v>
      </c>
      <c r="G489" s="3">
        <v>112</v>
      </c>
      <c r="H489" s="3">
        <v>20</v>
      </c>
      <c r="I489" s="4" t="s">
        <v>40</v>
      </c>
      <c r="R489" s="101" t="s">
        <v>91</v>
      </c>
      <c r="S489" s="101">
        <v>2020</v>
      </c>
      <c r="T489" s="101" t="s">
        <v>9</v>
      </c>
      <c r="U489" s="101" t="s">
        <v>97</v>
      </c>
      <c r="V489" s="101" t="s">
        <v>86</v>
      </c>
      <c r="W489" s="101" t="s">
        <v>87</v>
      </c>
      <c r="X489" s="101" t="s">
        <v>88</v>
      </c>
      <c r="Y489" s="101" t="s">
        <v>98</v>
      </c>
      <c r="Z489" s="101" t="s">
        <v>90</v>
      </c>
      <c r="AA489" s="101">
        <v>345</v>
      </c>
      <c r="AB489" s="101">
        <v>493.35</v>
      </c>
    </row>
    <row r="490" spans="1:28" ht="18" customHeight="1" x14ac:dyDescent="0.25">
      <c r="A490" s="1">
        <v>2022</v>
      </c>
      <c r="B490" s="1" t="s">
        <v>8</v>
      </c>
      <c r="C490" s="1" t="s">
        <v>15</v>
      </c>
      <c r="D490" s="5" t="s">
        <v>26</v>
      </c>
      <c r="E490" s="6">
        <v>78</v>
      </c>
      <c r="F490" s="6">
        <v>2288.6</v>
      </c>
      <c r="G490" s="6">
        <v>5126.4639999999999</v>
      </c>
      <c r="H490" s="3">
        <v>457.72</v>
      </c>
      <c r="I490" s="4" t="s">
        <v>40</v>
      </c>
      <c r="R490" s="101" t="s">
        <v>95</v>
      </c>
      <c r="S490" s="101">
        <v>2020</v>
      </c>
      <c r="T490" s="101" t="s">
        <v>9</v>
      </c>
      <c r="U490" s="101" t="s">
        <v>97</v>
      </c>
      <c r="V490" s="101" t="s">
        <v>86</v>
      </c>
      <c r="W490" s="101" t="s">
        <v>87</v>
      </c>
      <c r="X490" s="101" t="s">
        <v>88</v>
      </c>
      <c r="Y490" s="101" t="s">
        <v>98</v>
      </c>
      <c r="Z490" s="101" t="s">
        <v>90</v>
      </c>
      <c r="AA490" s="101">
        <v>776</v>
      </c>
      <c r="AB490" s="101">
        <v>1109.68</v>
      </c>
    </row>
    <row r="491" spans="1:28" ht="18" customHeight="1" x14ac:dyDescent="0.25">
      <c r="A491" s="1">
        <v>2022</v>
      </c>
      <c r="B491" s="1" t="s">
        <v>8</v>
      </c>
      <c r="C491" s="1" t="s">
        <v>15</v>
      </c>
      <c r="D491" s="5" t="s">
        <v>24</v>
      </c>
      <c r="E491" s="6">
        <v>76</v>
      </c>
      <c r="F491" s="6">
        <v>2288.4499999999998</v>
      </c>
      <c r="G491" s="6">
        <v>5126.1279999999997</v>
      </c>
      <c r="H491" s="3">
        <v>457.69</v>
      </c>
      <c r="I491" s="4" t="s">
        <v>40</v>
      </c>
      <c r="R491" s="101" t="s">
        <v>91</v>
      </c>
      <c r="S491" s="101">
        <v>2020</v>
      </c>
      <c r="T491" s="101" t="s">
        <v>9</v>
      </c>
      <c r="U491" s="101" t="s">
        <v>97</v>
      </c>
      <c r="V491" s="101" t="s">
        <v>86</v>
      </c>
      <c r="W491" s="101" t="s">
        <v>87</v>
      </c>
      <c r="X491" s="101" t="s">
        <v>88</v>
      </c>
      <c r="Y491" s="101" t="s">
        <v>98</v>
      </c>
      <c r="Z491" s="101" t="s">
        <v>90</v>
      </c>
      <c r="AA491" s="101">
        <v>809</v>
      </c>
      <c r="AB491" s="101">
        <v>1156.8699999999999</v>
      </c>
    </row>
    <row r="492" spans="1:28" ht="18" customHeight="1" x14ac:dyDescent="0.25">
      <c r="A492" s="1">
        <v>2022</v>
      </c>
      <c r="B492" s="1" t="s">
        <v>8</v>
      </c>
      <c r="C492" s="1" t="s">
        <v>15</v>
      </c>
      <c r="D492" s="5" t="s">
        <v>25</v>
      </c>
      <c r="E492" s="6">
        <v>46</v>
      </c>
      <c r="F492" s="6">
        <v>100</v>
      </c>
      <c r="G492" s="6">
        <v>224</v>
      </c>
      <c r="H492" s="3">
        <v>20</v>
      </c>
      <c r="I492" s="4" t="s">
        <v>40</v>
      </c>
      <c r="R492" s="101" t="s">
        <v>84</v>
      </c>
      <c r="S492" s="101">
        <v>2020</v>
      </c>
      <c r="T492" s="101" t="s">
        <v>9</v>
      </c>
      <c r="U492" s="101" t="s">
        <v>97</v>
      </c>
      <c r="V492" s="101" t="s">
        <v>86</v>
      </c>
      <c r="W492" s="101" t="s">
        <v>87</v>
      </c>
      <c r="X492" s="101" t="s">
        <v>88</v>
      </c>
      <c r="Y492" s="101" t="s">
        <v>98</v>
      </c>
      <c r="Z492" s="101" t="s">
        <v>90</v>
      </c>
      <c r="AA492" s="101">
        <v>862</v>
      </c>
      <c r="AB492" s="101">
        <v>1232.6599999999999</v>
      </c>
    </row>
    <row r="493" spans="1:28" ht="18" customHeight="1" x14ac:dyDescent="0.25">
      <c r="A493" s="1">
        <v>2022</v>
      </c>
      <c r="B493" s="1" t="s">
        <v>8</v>
      </c>
      <c r="C493" s="1" t="s">
        <v>15</v>
      </c>
      <c r="D493" s="5" t="s">
        <v>23</v>
      </c>
      <c r="E493" s="6">
        <v>34</v>
      </c>
      <c r="F493" s="6">
        <v>2746.08</v>
      </c>
      <c r="G493" s="6">
        <v>5126.0160000000005</v>
      </c>
      <c r="H493" s="3">
        <v>549.21600000000001</v>
      </c>
      <c r="I493" s="4" t="s">
        <v>40</v>
      </c>
      <c r="R493" s="101" t="s">
        <v>91</v>
      </c>
      <c r="S493" s="101">
        <v>2020</v>
      </c>
      <c r="T493" s="101" t="s">
        <v>9</v>
      </c>
      <c r="U493" s="101" t="s">
        <v>97</v>
      </c>
      <c r="V493" s="101" t="s">
        <v>86</v>
      </c>
      <c r="W493" s="101" t="s">
        <v>87</v>
      </c>
      <c r="X493" s="101" t="s">
        <v>88</v>
      </c>
      <c r="Y493" s="101" t="s">
        <v>98</v>
      </c>
      <c r="Z493" s="101" t="s">
        <v>90</v>
      </c>
      <c r="AA493" s="101">
        <v>299</v>
      </c>
      <c r="AB493" s="101">
        <v>427.57</v>
      </c>
    </row>
    <row r="494" spans="1:28" ht="18" customHeight="1" x14ac:dyDescent="0.25">
      <c r="A494" s="1">
        <v>2022</v>
      </c>
      <c r="B494" s="1" t="s">
        <v>8</v>
      </c>
      <c r="C494" s="1" t="s">
        <v>13</v>
      </c>
      <c r="D494" s="2" t="s">
        <v>34</v>
      </c>
      <c r="E494" s="3">
        <v>7</v>
      </c>
      <c r="F494" s="3">
        <v>240</v>
      </c>
      <c r="G494" s="3">
        <v>224</v>
      </c>
      <c r="H494" s="3">
        <v>48</v>
      </c>
      <c r="I494" s="4" t="s">
        <v>40</v>
      </c>
      <c r="R494" s="101" t="s">
        <v>91</v>
      </c>
      <c r="S494" s="101">
        <v>2020</v>
      </c>
      <c r="T494" s="101" t="s">
        <v>9</v>
      </c>
      <c r="U494" s="101" t="s">
        <v>97</v>
      </c>
      <c r="V494" s="101" t="s">
        <v>86</v>
      </c>
      <c r="W494" s="101" t="s">
        <v>87</v>
      </c>
      <c r="X494" s="101" t="s">
        <v>88</v>
      </c>
      <c r="Y494" s="101" t="s">
        <v>98</v>
      </c>
      <c r="Z494" s="101" t="s">
        <v>90</v>
      </c>
      <c r="AA494" s="101">
        <v>269</v>
      </c>
      <c r="AB494" s="101">
        <v>384.67</v>
      </c>
    </row>
    <row r="495" spans="1:28" ht="18" customHeight="1" x14ac:dyDescent="0.25">
      <c r="A495" s="1">
        <v>2022</v>
      </c>
      <c r="B495" s="1" t="s">
        <v>8</v>
      </c>
      <c r="C495" s="1" t="s">
        <v>15</v>
      </c>
      <c r="D495" s="5" t="s">
        <v>27</v>
      </c>
      <c r="E495" s="6">
        <v>3</v>
      </c>
      <c r="F495" s="6">
        <v>2746.38</v>
      </c>
      <c r="G495" s="6">
        <v>5126.576</v>
      </c>
      <c r="H495" s="3">
        <v>549.27600000000007</v>
      </c>
      <c r="I495" s="4" t="s">
        <v>40</v>
      </c>
      <c r="R495" s="101" t="s">
        <v>91</v>
      </c>
      <c r="S495" s="101">
        <v>2020</v>
      </c>
      <c r="T495" s="101" t="s">
        <v>8</v>
      </c>
      <c r="U495" s="101" t="s">
        <v>97</v>
      </c>
      <c r="V495" s="101" t="s">
        <v>86</v>
      </c>
      <c r="W495" s="101" t="s">
        <v>87</v>
      </c>
      <c r="X495" s="101" t="s">
        <v>88</v>
      </c>
      <c r="Y495" s="101" t="s">
        <v>98</v>
      </c>
      <c r="Z495" s="101" t="s">
        <v>90</v>
      </c>
      <c r="AA495" s="101">
        <v>302</v>
      </c>
      <c r="AB495" s="101">
        <v>431.86</v>
      </c>
    </row>
    <row r="496" spans="1:28" ht="18" customHeight="1" x14ac:dyDescent="0.25">
      <c r="A496" s="1">
        <v>2022</v>
      </c>
      <c r="B496" s="1" t="s">
        <v>8</v>
      </c>
      <c r="C496" s="1" t="s">
        <v>32</v>
      </c>
      <c r="D496" s="5" t="s">
        <v>32</v>
      </c>
      <c r="E496" s="6">
        <v>2</v>
      </c>
      <c r="F496" s="6">
        <v>7920</v>
      </c>
      <c r="G496" s="6">
        <v>7392</v>
      </c>
      <c r="H496" s="3">
        <v>1584</v>
      </c>
      <c r="I496" s="4" t="s">
        <v>40</v>
      </c>
      <c r="R496" s="101" t="s">
        <v>84</v>
      </c>
      <c r="S496" s="101">
        <v>2020</v>
      </c>
      <c r="T496" s="101" t="s">
        <v>8</v>
      </c>
      <c r="U496" s="101" t="s">
        <v>97</v>
      </c>
      <c r="V496" s="101" t="s">
        <v>86</v>
      </c>
      <c r="W496" s="101" t="s">
        <v>87</v>
      </c>
      <c r="X496" s="101" t="s">
        <v>88</v>
      </c>
      <c r="Y496" s="101" t="s">
        <v>98</v>
      </c>
      <c r="Z496" s="101" t="s">
        <v>90</v>
      </c>
      <c r="AA496" s="101">
        <v>350</v>
      </c>
      <c r="AB496" s="101">
        <v>500.5</v>
      </c>
    </row>
    <row r="497" spans="1:28" ht="18" customHeight="1" x14ac:dyDescent="0.25">
      <c r="A497" s="1">
        <v>2022</v>
      </c>
      <c r="B497" s="1" t="s">
        <v>9</v>
      </c>
      <c r="C497" s="1" t="s">
        <v>14</v>
      </c>
      <c r="D497" s="2" t="s">
        <v>36</v>
      </c>
      <c r="E497" s="3">
        <v>3566</v>
      </c>
      <c r="F497" s="3">
        <v>5035.0300000000007</v>
      </c>
      <c r="G497" s="3">
        <v>5126.576</v>
      </c>
      <c r="H497" s="3">
        <v>1007.0060000000002</v>
      </c>
      <c r="I497" s="4" t="s">
        <v>40</v>
      </c>
      <c r="R497" s="101" t="s">
        <v>84</v>
      </c>
      <c r="S497" s="101">
        <v>2020</v>
      </c>
      <c r="T497" s="101" t="s">
        <v>8</v>
      </c>
      <c r="U497" s="101" t="s">
        <v>97</v>
      </c>
      <c r="V497" s="101" t="s">
        <v>86</v>
      </c>
      <c r="W497" s="101" t="s">
        <v>87</v>
      </c>
      <c r="X497" s="101" t="s">
        <v>88</v>
      </c>
      <c r="Y497" s="101" t="s">
        <v>98</v>
      </c>
      <c r="Z497" s="101" t="s">
        <v>90</v>
      </c>
      <c r="AA497" s="101">
        <v>278</v>
      </c>
      <c r="AB497" s="101">
        <v>397.53999999999996</v>
      </c>
    </row>
    <row r="498" spans="1:28" ht="18" customHeight="1" x14ac:dyDescent="0.25">
      <c r="A498" s="1">
        <v>2022</v>
      </c>
      <c r="B498" s="1" t="s">
        <v>9</v>
      </c>
      <c r="C498" s="1" t="s">
        <v>14</v>
      </c>
      <c r="D498" s="2" t="s">
        <v>37</v>
      </c>
      <c r="E498" s="3">
        <v>2498</v>
      </c>
      <c r="F498" s="3">
        <v>9200</v>
      </c>
      <c r="G498" s="3">
        <v>8960</v>
      </c>
      <c r="H498" s="3">
        <v>1840</v>
      </c>
      <c r="I498" s="4" t="s">
        <v>40</v>
      </c>
      <c r="R498" s="101" t="s">
        <v>91</v>
      </c>
      <c r="S498" s="101">
        <v>2020</v>
      </c>
      <c r="T498" s="101" t="s">
        <v>8</v>
      </c>
      <c r="U498" s="101" t="s">
        <v>97</v>
      </c>
      <c r="V498" s="101" t="s">
        <v>86</v>
      </c>
      <c r="W498" s="101" t="s">
        <v>87</v>
      </c>
      <c r="X498" s="101" t="s">
        <v>88</v>
      </c>
      <c r="Y498" s="101" t="s">
        <v>98</v>
      </c>
      <c r="Z498" s="101" t="s">
        <v>90</v>
      </c>
      <c r="AA498" s="101">
        <v>304</v>
      </c>
      <c r="AB498" s="101">
        <v>526.24</v>
      </c>
    </row>
    <row r="499" spans="1:28" ht="18" customHeight="1" x14ac:dyDescent="0.25">
      <c r="A499" s="1">
        <v>2022</v>
      </c>
      <c r="B499" s="1" t="s">
        <v>9</v>
      </c>
      <c r="C499" s="1" t="s">
        <v>13</v>
      </c>
      <c r="D499" s="2" t="s">
        <v>35</v>
      </c>
      <c r="E499" s="3">
        <v>1245</v>
      </c>
      <c r="F499" s="3">
        <v>5263.78</v>
      </c>
      <c r="G499" s="3">
        <v>5126.4639999999999</v>
      </c>
      <c r="H499" s="3">
        <v>1052.7560000000001</v>
      </c>
      <c r="I499" s="4" t="s">
        <v>40</v>
      </c>
      <c r="R499" s="101" t="s">
        <v>84</v>
      </c>
      <c r="S499" s="101">
        <v>2020</v>
      </c>
      <c r="T499" s="101" t="s">
        <v>8</v>
      </c>
      <c r="U499" s="101" t="s">
        <v>97</v>
      </c>
      <c r="V499" s="101" t="s">
        <v>86</v>
      </c>
      <c r="W499" s="101" t="s">
        <v>87</v>
      </c>
      <c r="X499" s="101" t="s">
        <v>88</v>
      </c>
      <c r="Y499" s="101" t="s">
        <v>98</v>
      </c>
      <c r="Z499" s="101" t="s">
        <v>90</v>
      </c>
      <c r="AA499" s="101">
        <v>274</v>
      </c>
      <c r="AB499" s="101">
        <v>526.24</v>
      </c>
    </row>
    <row r="500" spans="1:28" ht="18" customHeight="1" x14ac:dyDescent="0.25">
      <c r="A500" s="1">
        <v>2022</v>
      </c>
      <c r="B500" s="1" t="s">
        <v>9</v>
      </c>
      <c r="C500" s="1" t="s">
        <v>38</v>
      </c>
      <c r="D500" s="5" t="s">
        <v>30</v>
      </c>
      <c r="E500" s="6">
        <v>644</v>
      </c>
      <c r="F500" s="6">
        <v>6605.0249999999996</v>
      </c>
      <c r="G500" s="6">
        <v>6432.72</v>
      </c>
      <c r="H500" s="3">
        <v>1321.0050000000001</v>
      </c>
      <c r="I500" s="4" t="s">
        <v>40</v>
      </c>
      <c r="R500" s="101" t="s">
        <v>94</v>
      </c>
      <c r="S500" s="101">
        <v>2020</v>
      </c>
      <c r="T500" s="101" t="s">
        <v>8</v>
      </c>
      <c r="U500" s="101" t="s">
        <v>97</v>
      </c>
      <c r="V500" s="101" t="s">
        <v>86</v>
      </c>
      <c r="W500" s="101" t="s">
        <v>87</v>
      </c>
      <c r="X500" s="101" t="s">
        <v>88</v>
      </c>
      <c r="Y500" s="101" t="s">
        <v>98</v>
      </c>
      <c r="Z500" s="101" t="s">
        <v>90</v>
      </c>
      <c r="AA500" s="101">
        <v>994</v>
      </c>
      <c r="AB500" s="101">
        <v>1421.42</v>
      </c>
    </row>
    <row r="501" spans="1:28" ht="18" customHeight="1" x14ac:dyDescent="0.25">
      <c r="A501" s="1">
        <v>2022</v>
      </c>
      <c r="B501" s="1" t="s">
        <v>9</v>
      </c>
      <c r="C501" s="1" t="s">
        <v>12</v>
      </c>
      <c r="D501" s="5" t="s">
        <v>29</v>
      </c>
      <c r="E501" s="6">
        <v>643</v>
      </c>
      <c r="F501" s="6">
        <v>8400</v>
      </c>
      <c r="G501" s="6">
        <v>7840</v>
      </c>
      <c r="H501" s="3">
        <v>1680</v>
      </c>
      <c r="I501" s="4" t="s">
        <v>40</v>
      </c>
      <c r="R501" s="101" t="s">
        <v>91</v>
      </c>
      <c r="S501" s="101">
        <v>2020</v>
      </c>
      <c r="T501" s="101" t="s">
        <v>8</v>
      </c>
      <c r="U501" s="101" t="s">
        <v>97</v>
      </c>
      <c r="V501" s="101" t="s">
        <v>86</v>
      </c>
      <c r="W501" s="101" t="s">
        <v>87</v>
      </c>
      <c r="X501" s="101" t="s">
        <v>88</v>
      </c>
      <c r="Y501" s="101" t="s">
        <v>98</v>
      </c>
      <c r="Z501" s="101" t="s">
        <v>90</v>
      </c>
      <c r="AA501" s="101">
        <v>1027</v>
      </c>
      <c r="AB501" s="101">
        <v>1468.6100000000001</v>
      </c>
    </row>
    <row r="502" spans="1:28" ht="18" customHeight="1" x14ac:dyDescent="0.25">
      <c r="A502" s="1">
        <v>2022</v>
      </c>
      <c r="B502" s="1" t="s">
        <v>9</v>
      </c>
      <c r="C502" s="1" t="s">
        <v>38</v>
      </c>
      <c r="D502" s="5" t="s">
        <v>31</v>
      </c>
      <c r="E502" s="6">
        <v>455</v>
      </c>
      <c r="F502" s="6">
        <v>5494.3200000000006</v>
      </c>
      <c r="G502" s="6">
        <v>5128.0320000000002</v>
      </c>
      <c r="H502" s="3">
        <v>1098.8640000000003</v>
      </c>
      <c r="I502" s="4" t="s">
        <v>40</v>
      </c>
      <c r="R502" s="101" t="s">
        <v>84</v>
      </c>
      <c r="S502" s="101">
        <v>2020</v>
      </c>
      <c r="T502" s="101" t="s">
        <v>8</v>
      </c>
      <c r="U502" s="101" t="s">
        <v>97</v>
      </c>
      <c r="V502" s="101" t="s">
        <v>86</v>
      </c>
      <c r="W502" s="101" t="s">
        <v>87</v>
      </c>
      <c r="X502" s="101" t="s">
        <v>88</v>
      </c>
      <c r="Y502" s="101" t="s">
        <v>98</v>
      </c>
      <c r="Z502" s="101" t="s">
        <v>90</v>
      </c>
      <c r="AA502" s="101">
        <v>276</v>
      </c>
      <c r="AB502" s="101">
        <v>394.68</v>
      </c>
    </row>
    <row r="503" spans="1:28" ht="18" customHeight="1" x14ac:dyDescent="0.25">
      <c r="A503" s="1">
        <v>2022</v>
      </c>
      <c r="B503" s="1" t="s">
        <v>9</v>
      </c>
      <c r="C503" s="1" t="s">
        <v>12</v>
      </c>
      <c r="D503" s="5" t="s">
        <v>28</v>
      </c>
      <c r="E503" s="7">
        <v>345</v>
      </c>
      <c r="F503" s="7">
        <v>8400</v>
      </c>
      <c r="G503" s="7">
        <v>7840</v>
      </c>
      <c r="H503" s="3">
        <v>1680</v>
      </c>
      <c r="I503" s="4" t="s">
        <v>40</v>
      </c>
      <c r="R503" s="101" t="s">
        <v>84</v>
      </c>
      <c r="S503" s="101">
        <v>2020</v>
      </c>
      <c r="T503" s="101" t="s">
        <v>8</v>
      </c>
      <c r="U503" s="101" t="s">
        <v>97</v>
      </c>
      <c r="V503" s="101" t="s">
        <v>86</v>
      </c>
      <c r="W503" s="101" t="s">
        <v>87</v>
      </c>
      <c r="X503" s="101" t="s">
        <v>88</v>
      </c>
      <c r="Y503" s="101" t="s">
        <v>98</v>
      </c>
      <c r="Z503" s="101" t="s">
        <v>90</v>
      </c>
      <c r="AA503" s="101">
        <v>303</v>
      </c>
      <c r="AB503" s="101">
        <v>433.28999999999996</v>
      </c>
    </row>
    <row r="504" spans="1:28" ht="18" customHeight="1" x14ac:dyDescent="0.25">
      <c r="A504" s="1">
        <v>2022</v>
      </c>
      <c r="B504" s="1" t="s">
        <v>9</v>
      </c>
      <c r="C504" s="1" t="s">
        <v>13</v>
      </c>
      <c r="D504" s="2" t="s">
        <v>33</v>
      </c>
      <c r="E504" s="3">
        <v>122</v>
      </c>
      <c r="F504" s="3">
        <v>120</v>
      </c>
      <c r="G504" s="3">
        <v>112</v>
      </c>
      <c r="H504" s="3">
        <v>24</v>
      </c>
      <c r="I504" s="4" t="s">
        <v>40</v>
      </c>
      <c r="R504" s="101" t="s">
        <v>84</v>
      </c>
      <c r="S504" s="101">
        <v>2020</v>
      </c>
      <c r="T504" s="101" t="s">
        <v>8</v>
      </c>
      <c r="U504" s="101" t="s">
        <v>97</v>
      </c>
      <c r="V504" s="101" t="s">
        <v>86</v>
      </c>
      <c r="W504" s="101" t="s">
        <v>87</v>
      </c>
      <c r="X504" s="101" t="s">
        <v>88</v>
      </c>
      <c r="Y504" s="101" t="s">
        <v>98</v>
      </c>
      <c r="Z504" s="101" t="s">
        <v>90</v>
      </c>
      <c r="AA504" s="101">
        <v>351</v>
      </c>
      <c r="AB504" s="101">
        <v>501.93</v>
      </c>
    </row>
    <row r="505" spans="1:28" ht="18" customHeight="1" x14ac:dyDescent="0.25">
      <c r="A505" s="1">
        <v>2022</v>
      </c>
      <c r="B505" s="1" t="s">
        <v>9</v>
      </c>
      <c r="C505" s="1" t="s">
        <v>15</v>
      </c>
      <c r="D505" s="5" t="s">
        <v>26</v>
      </c>
      <c r="E505" s="6">
        <v>78</v>
      </c>
      <c r="F505" s="6">
        <v>2517.46</v>
      </c>
      <c r="G505" s="6">
        <v>5126.4639999999999</v>
      </c>
      <c r="H505" s="3">
        <v>503.49200000000002</v>
      </c>
      <c r="I505" s="4" t="s">
        <v>40</v>
      </c>
      <c r="R505" s="101" t="s">
        <v>94</v>
      </c>
      <c r="S505" s="101">
        <v>2020</v>
      </c>
      <c r="T505" s="101" t="s">
        <v>8</v>
      </c>
      <c r="U505" s="101" t="s">
        <v>97</v>
      </c>
      <c r="V505" s="101" t="s">
        <v>86</v>
      </c>
      <c r="W505" s="101" t="s">
        <v>87</v>
      </c>
      <c r="X505" s="101" t="s">
        <v>88</v>
      </c>
      <c r="Y505" s="101" t="s">
        <v>98</v>
      </c>
      <c r="Z505" s="101" t="s">
        <v>90</v>
      </c>
      <c r="AA505" s="101">
        <v>273</v>
      </c>
      <c r="AB505" s="101">
        <v>390.39</v>
      </c>
    </row>
    <row r="506" spans="1:28" ht="18" customHeight="1" x14ac:dyDescent="0.25">
      <c r="A506" s="1">
        <v>2022</v>
      </c>
      <c r="B506" s="1" t="s">
        <v>9</v>
      </c>
      <c r="C506" s="1" t="s">
        <v>15</v>
      </c>
      <c r="D506" s="5" t="s">
        <v>24</v>
      </c>
      <c r="E506" s="6">
        <v>76</v>
      </c>
      <c r="F506" s="6">
        <v>2517.2949999999996</v>
      </c>
      <c r="G506" s="6">
        <v>5126.1279999999997</v>
      </c>
      <c r="H506" s="3">
        <v>503.45899999999995</v>
      </c>
      <c r="I506" s="4" t="s">
        <v>40</v>
      </c>
      <c r="R506" s="101" t="s">
        <v>84</v>
      </c>
      <c r="S506" s="101">
        <v>2020</v>
      </c>
      <c r="T506" s="101" t="s">
        <v>8</v>
      </c>
      <c r="U506" s="101" t="s">
        <v>97</v>
      </c>
      <c r="V506" s="101" t="s">
        <v>86</v>
      </c>
      <c r="W506" s="101" t="s">
        <v>87</v>
      </c>
      <c r="X506" s="101" t="s">
        <v>88</v>
      </c>
      <c r="Y506" s="101" t="s">
        <v>98</v>
      </c>
      <c r="Z506" s="101" t="s">
        <v>90</v>
      </c>
      <c r="AA506" s="101">
        <v>775</v>
      </c>
      <c r="AB506" s="101">
        <v>1108.25</v>
      </c>
    </row>
    <row r="507" spans="1:28" ht="18" customHeight="1" x14ac:dyDescent="0.25">
      <c r="A507" s="1">
        <v>2022</v>
      </c>
      <c r="B507" s="1" t="s">
        <v>9</v>
      </c>
      <c r="C507" s="1" t="s">
        <v>15</v>
      </c>
      <c r="D507" s="5" t="s">
        <v>25</v>
      </c>
      <c r="E507" s="6">
        <v>46</v>
      </c>
      <c r="F507" s="6">
        <v>110</v>
      </c>
      <c r="G507" s="6">
        <v>224</v>
      </c>
      <c r="H507" s="3">
        <v>22</v>
      </c>
      <c r="I507" s="4" t="s">
        <v>40</v>
      </c>
      <c r="R507" s="101" t="s">
        <v>84</v>
      </c>
      <c r="S507" s="101">
        <v>2020</v>
      </c>
      <c r="T507" s="101" t="s">
        <v>8</v>
      </c>
      <c r="U507" s="101" t="s">
        <v>97</v>
      </c>
      <c r="V507" s="101" t="s">
        <v>86</v>
      </c>
      <c r="W507" s="101" t="s">
        <v>87</v>
      </c>
      <c r="X507" s="101" t="s">
        <v>88</v>
      </c>
      <c r="Y507" s="101" t="s">
        <v>98</v>
      </c>
      <c r="Z507" s="101" t="s">
        <v>90</v>
      </c>
      <c r="AA507" s="101">
        <v>808</v>
      </c>
      <c r="AB507" s="101">
        <v>1155.44</v>
      </c>
    </row>
    <row r="508" spans="1:28" ht="18" customHeight="1" x14ac:dyDescent="0.25">
      <c r="A508" s="1">
        <v>2022</v>
      </c>
      <c r="B508" s="1" t="s">
        <v>9</v>
      </c>
      <c r="C508" s="1" t="s">
        <v>15</v>
      </c>
      <c r="D508" s="5" t="s">
        <v>23</v>
      </c>
      <c r="E508" s="6">
        <v>34</v>
      </c>
      <c r="F508" s="6">
        <v>2517.2400000000002</v>
      </c>
      <c r="G508" s="6">
        <v>5126.0160000000005</v>
      </c>
      <c r="H508" s="3">
        <v>503.44800000000009</v>
      </c>
      <c r="I508" s="4" t="s">
        <v>40</v>
      </c>
      <c r="R508" s="101" t="s">
        <v>91</v>
      </c>
      <c r="S508" s="101">
        <v>2020</v>
      </c>
      <c r="T508" s="101" t="s">
        <v>8</v>
      </c>
      <c r="U508" s="101" t="s">
        <v>97</v>
      </c>
      <c r="V508" s="101" t="s">
        <v>86</v>
      </c>
      <c r="W508" s="101" t="s">
        <v>87</v>
      </c>
      <c r="X508" s="101" t="s">
        <v>88</v>
      </c>
      <c r="Y508" s="101" t="s">
        <v>98</v>
      </c>
      <c r="Z508" s="101" t="s">
        <v>90</v>
      </c>
      <c r="AA508" s="101">
        <v>861</v>
      </c>
      <c r="AB508" s="101">
        <v>1231.23</v>
      </c>
    </row>
    <row r="509" spans="1:28" ht="18" customHeight="1" x14ac:dyDescent="0.25">
      <c r="A509" s="1">
        <v>2022</v>
      </c>
      <c r="B509" s="1" t="s">
        <v>9</v>
      </c>
      <c r="C509" s="1" t="s">
        <v>13</v>
      </c>
      <c r="D509" s="2" t="s">
        <v>34</v>
      </c>
      <c r="E509" s="3">
        <v>7</v>
      </c>
      <c r="F509" s="3">
        <v>220</v>
      </c>
      <c r="G509" s="3">
        <v>224</v>
      </c>
      <c r="H509" s="3">
        <v>44</v>
      </c>
      <c r="I509" s="4" t="s">
        <v>40</v>
      </c>
      <c r="R509" s="101" t="s">
        <v>84</v>
      </c>
      <c r="S509" s="101">
        <v>2020</v>
      </c>
      <c r="T509" s="101" t="s">
        <v>8</v>
      </c>
      <c r="U509" s="101" t="s">
        <v>97</v>
      </c>
      <c r="V509" s="101" t="s">
        <v>86</v>
      </c>
      <c r="W509" s="101" t="s">
        <v>87</v>
      </c>
      <c r="X509" s="101" t="s">
        <v>88</v>
      </c>
      <c r="Y509" s="101" t="s">
        <v>98</v>
      </c>
      <c r="Z509" s="101" t="s">
        <v>90</v>
      </c>
      <c r="AA509" s="101">
        <v>305</v>
      </c>
      <c r="AB509" s="101">
        <v>436.15</v>
      </c>
    </row>
    <row r="510" spans="1:28" ht="18" customHeight="1" x14ac:dyDescent="0.25">
      <c r="A510" s="1">
        <v>2022</v>
      </c>
      <c r="B510" s="1" t="s">
        <v>9</v>
      </c>
      <c r="C510" s="1" t="s">
        <v>15</v>
      </c>
      <c r="D510" s="5" t="s">
        <v>27</v>
      </c>
      <c r="E510" s="6">
        <v>3</v>
      </c>
      <c r="F510" s="6">
        <v>2517.5150000000003</v>
      </c>
      <c r="G510" s="6">
        <v>5126.576</v>
      </c>
      <c r="H510" s="3">
        <v>503.5030000000001</v>
      </c>
      <c r="I510" s="4" t="s">
        <v>40</v>
      </c>
      <c r="R510" s="101" t="s">
        <v>84</v>
      </c>
      <c r="S510" s="101">
        <v>2020</v>
      </c>
      <c r="T510" s="101" t="s">
        <v>8</v>
      </c>
      <c r="U510" s="101" t="s">
        <v>97</v>
      </c>
      <c r="V510" s="101" t="s">
        <v>86</v>
      </c>
      <c r="W510" s="101" t="s">
        <v>87</v>
      </c>
      <c r="X510" s="101" t="s">
        <v>88</v>
      </c>
      <c r="Y510" s="101" t="s">
        <v>98</v>
      </c>
      <c r="Z510" s="101" t="s">
        <v>90</v>
      </c>
      <c r="AA510" s="101">
        <v>347</v>
      </c>
      <c r="AB510" s="101">
        <v>496.21000000000004</v>
      </c>
    </row>
    <row r="511" spans="1:28" ht="18" customHeight="1" x14ac:dyDescent="0.25">
      <c r="A511" s="1">
        <v>2022</v>
      </c>
      <c r="B511" s="1" t="s">
        <v>9</v>
      </c>
      <c r="C511" s="1" t="s">
        <v>32</v>
      </c>
      <c r="D511" s="5" t="s">
        <v>32</v>
      </c>
      <c r="E511" s="6">
        <v>2</v>
      </c>
      <c r="F511" s="6">
        <v>7260</v>
      </c>
      <c r="G511" s="6">
        <v>7392</v>
      </c>
      <c r="H511" s="3">
        <v>1452</v>
      </c>
      <c r="I511" s="4" t="s">
        <v>40</v>
      </c>
      <c r="R511" s="101" t="s">
        <v>91</v>
      </c>
      <c r="S511" s="101">
        <v>2020</v>
      </c>
      <c r="T511" s="101" t="s">
        <v>8</v>
      </c>
      <c r="U511" s="101" t="s">
        <v>97</v>
      </c>
      <c r="V511" s="101" t="s">
        <v>86</v>
      </c>
      <c r="W511" s="101" t="s">
        <v>87</v>
      </c>
      <c r="X511" s="101" t="s">
        <v>88</v>
      </c>
      <c r="Y511" s="101" t="s">
        <v>98</v>
      </c>
      <c r="Z511" s="101" t="s">
        <v>90</v>
      </c>
      <c r="AA511" s="101">
        <v>1111</v>
      </c>
      <c r="AB511" s="101">
        <v>1588.73</v>
      </c>
    </row>
    <row r="512" spans="1:28" ht="18" customHeight="1" x14ac:dyDescent="0.25">
      <c r="A512" s="1">
        <v>2022</v>
      </c>
      <c r="B512" s="1" t="s">
        <v>10</v>
      </c>
      <c r="C512" s="1" t="s">
        <v>14</v>
      </c>
      <c r="D512" s="2" t="s">
        <v>36</v>
      </c>
      <c r="E512" s="3">
        <v>3566</v>
      </c>
      <c r="F512" s="3">
        <v>5263.8950000000004</v>
      </c>
      <c r="G512" s="3">
        <v>5126.576</v>
      </c>
      <c r="H512" s="3">
        <v>1052.7790000000002</v>
      </c>
      <c r="I512" s="4" t="s">
        <v>40</v>
      </c>
      <c r="R512" s="101" t="s">
        <v>91</v>
      </c>
      <c r="S512" s="101">
        <v>2020</v>
      </c>
      <c r="T512" s="101" t="s">
        <v>3</v>
      </c>
      <c r="U512" s="101" t="s">
        <v>85</v>
      </c>
      <c r="V512" s="101" t="s">
        <v>99</v>
      </c>
      <c r="W512" s="101" t="s">
        <v>100</v>
      </c>
      <c r="X512" s="101" t="s">
        <v>96</v>
      </c>
      <c r="Y512" s="101" t="s">
        <v>98</v>
      </c>
      <c r="Z512" s="101" t="s">
        <v>90</v>
      </c>
      <c r="AA512" s="101">
        <v>352</v>
      </c>
      <c r="AB512" s="101">
        <v>503.36</v>
      </c>
    </row>
    <row r="513" spans="1:28" ht="18" customHeight="1" x14ac:dyDescent="0.25">
      <c r="A513" s="1">
        <v>2022</v>
      </c>
      <c r="B513" s="1" t="s">
        <v>10</v>
      </c>
      <c r="C513" s="1" t="s">
        <v>14</v>
      </c>
      <c r="D513" s="2" t="s">
        <v>37</v>
      </c>
      <c r="E513" s="3">
        <v>2498</v>
      </c>
      <c r="F513" s="3">
        <v>8800</v>
      </c>
      <c r="G513" s="3">
        <v>8960</v>
      </c>
      <c r="H513" s="3">
        <v>1760</v>
      </c>
      <c r="I513" s="4" t="s">
        <v>40</v>
      </c>
      <c r="R513" s="101" t="s">
        <v>91</v>
      </c>
      <c r="S513" s="101">
        <v>2020</v>
      </c>
      <c r="T513" s="101" t="s">
        <v>3</v>
      </c>
      <c r="U513" s="101" t="s">
        <v>85</v>
      </c>
      <c r="V513" s="101" t="s">
        <v>99</v>
      </c>
      <c r="W513" s="101" t="s">
        <v>100</v>
      </c>
      <c r="X513" s="101" t="s">
        <v>96</v>
      </c>
      <c r="Y513" s="101" t="s">
        <v>98</v>
      </c>
      <c r="Z513" s="101" t="s">
        <v>90</v>
      </c>
      <c r="AA513" s="101">
        <v>346</v>
      </c>
      <c r="AB513" s="101">
        <v>494.78</v>
      </c>
    </row>
    <row r="514" spans="1:28" ht="18" customHeight="1" x14ac:dyDescent="0.25">
      <c r="A514" s="1">
        <v>2022</v>
      </c>
      <c r="B514" s="1" t="s">
        <v>10</v>
      </c>
      <c r="C514" s="1" t="s">
        <v>13</v>
      </c>
      <c r="D514" s="2" t="s">
        <v>35</v>
      </c>
      <c r="E514" s="3">
        <v>1245</v>
      </c>
      <c r="F514" s="3">
        <v>5034.92</v>
      </c>
      <c r="G514" s="3">
        <v>5126.4639999999999</v>
      </c>
      <c r="H514" s="3">
        <v>1006.984</v>
      </c>
      <c r="I514" s="4" t="s">
        <v>40</v>
      </c>
      <c r="R514" s="101" t="s">
        <v>91</v>
      </c>
      <c r="S514" s="101">
        <v>2020</v>
      </c>
      <c r="T514" s="101" t="s">
        <v>3</v>
      </c>
      <c r="U514" s="101" t="s">
        <v>85</v>
      </c>
      <c r="V514" s="101" t="s">
        <v>99</v>
      </c>
      <c r="W514" s="101" t="s">
        <v>100</v>
      </c>
      <c r="X514" s="101" t="s">
        <v>96</v>
      </c>
      <c r="Y514" s="101" t="s">
        <v>98</v>
      </c>
      <c r="Z514" s="101" t="s">
        <v>90</v>
      </c>
      <c r="AA514" s="101">
        <v>340</v>
      </c>
      <c r="AB514" s="101">
        <v>486.2</v>
      </c>
    </row>
    <row r="515" spans="1:28" ht="18" customHeight="1" x14ac:dyDescent="0.25">
      <c r="A515" s="1">
        <v>2022</v>
      </c>
      <c r="B515" s="1" t="s">
        <v>10</v>
      </c>
      <c r="C515" s="1" t="s">
        <v>38</v>
      </c>
      <c r="D515" s="5" t="s">
        <v>30</v>
      </c>
      <c r="E515" s="6">
        <v>644</v>
      </c>
      <c r="F515" s="6">
        <v>6317.85</v>
      </c>
      <c r="G515" s="6">
        <v>6432.72</v>
      </c>
      <c r="H515" s="3">
        <v>1263.5700000000002</v>
      </c>
      <c r="I515" s="4" t="s">
        <v>40</v>
      </c>
      <c r="R515" s="101" t="s">
        <v>93</v>
      </c>
      <c r="S515" s="101">
        <v>2020</v>
      </c>
      <c r="T515" s="101" t="s">
        <v>3</v>
      </c>
      <c r="U515" s="101" t="s">
        <v>85</v>
      </c>
      <c r="V515" s="101" t="s">
        <v>99</v>
      </c>
      <c r="W515" s="101" t="s">
        <v>100</v>
      </c>
      <c r="X515" s="101" t="s">
        <v>96</v>
      </c>
      <c r="Y515" s="101" t="s">
        <v>98</v>
      </c>
      <c r="Z515" s="101" t="s">
        <v>90</v>
      </c>
      <c r="AA515" s="101">
        <v>349</v>
      </c>
      <c r="AB515" s="101">
        <v>499.07</v>
      </c>
    </row>
    <row r="516" spans="1:28" ht="18" customHeight="1" x14ac:dyDescent="0.25">
      <c r="A516" s="1">
        <v>2022</v>
      </c>
      <c r="B516" s="1" t="s">
        <v>10</v>
      </c>
      <c r="C516" s="1" t="s">
        <v>12</v>
      </c>
      <c r="D516" s="5" t="s">
        <v>29</v>
      </c>
      <c r="E516" s="6">
        <v>643</v>
      </c>
      <c r="F516" s="6">
        <v>7700</v>
      </c>
      <c r="G516" s="6">
        <v>7840</v>
      </c>
      <c r="H516" s="3">
        <v>1540</v>
      </c>
      <c r="I516" s="4" t="s">
        <v>40</v>
      </c>
      <c r="R516" s="101" t="s">
        <v>84</v>
      </c>
      <c r="S516" s="101">
        <v>2020</v>
      </c>
      <c r="T516" s="101" t="s">
        <v>3</v>
      </c>
      <c r="U516" s="101" t="s">
        <v>85</v>
      </c>
      <c r="V516" s="101" t="s">
        <v>99</v>
      </c>
      <c r="W516" s="101" t="s">
        <v>100</v>
      </c>
      <c r="X516" s="101" t="s">
        <v>96</v>
      </c>
      <c r="Y516" s="101" t="s">
        <v>98</v>
      </c>
      <c r="Z516" s="101" t="s">
        <v>90</v>
      </c>
      <c r="AA516" s="101">
        <v>343</v>
      </c>
      <c r="AB516" s="101">
        <v>490.49</v>
      </c>
    </row>
    <row r="517" spans="1:28" ht="18" customHeight="1" x14ac:dyDescent="0.25">
      <c r="A517" s="1">
        <v>2022</v>
      </c>
      <c r="B517" s="1" t="s">
        <v>10</v>
      </c>
      <c r="C517" s="1" t="s">
        <v>38</v>
      </c>
      <c r="D517" s="5" t="s">
        <v>31</v>
      </c>
      <c r="E517" s="6">
        <v>455</v>
      </c>
      <c r="F517" s="6">
        <v>5036.46</v>
      </c>
      <c r="G517" s="6">
        <v>5128.0320000000002</v>
      </c>
      <c r="H517" s="3">
        <v>1007.292</v>
      </c>
      <c r="I517" s="4" t="s">
        <v>40</v>
      </c>
      <c r="R517" s="101" t="s">
        <v>94</v>
      </c>
      <c r="S517" s="101">
        <v>2020</v>
      </c>
      <c r="T517" s="101" t="s">
        <v>7</v>
      </c>
      <c r="U517" s="101" t="s">
        <v>85</v>
      </c>
      <c r="V517" s="101" t="s">
        <v>99</v>
      </c>
      <c r="W517" s="101" t="s">
        <v>100</v>
      </c>
      <c r="X517" s="101" t="s">
        <v>96</v>
      </c>
      <c r="Y517" s="101" t="s">
        <v>98</v>
      </c>
      <c r="Z517" s="101" t="s">
        <v>101</v>
      </c>
      <c r="AA517" s="101">
        <v>286</v>
      </c>
      <c r="AB517" s="101">
        <v>408.98</v>
      </c>
    </row>
    <row r="518" spans="1:28" ht="18" customHeight="1" x14ac:dyDescent="0.25">
      <c r="A518" s="1">
        <v>2022</v>
      </c>
      <c r="B518" s="1" t="s">
        <v>10</v>
      </c>
      <c r="C518" s="1" t="s">
        <v>12</v>
      </c>
      <c r="D518" s="5" t="s">
        <v>28</v>
      </c>
      <c r="E518" s="7">
        <v>345</v>
      </c>
      <c r="F518" s="7">
        <v>7700</v>
      </c>
      <c r="G518" s="7">
        <v>7840</v>
      </c>
      <c r="H518" s="3">
        <v>1540</v>
      </c>
      <c r="I518" s="4" t="s">
        <v>40</v>
      </c>
      <c r="R518" s="101" t="s">
        <v>91</v>
      </c>
      <c r="S518" s="101">
        <v>2020</v>
      </c>
      <c r="T518" s="101" t="s">
        <v>7</v>
      </c>
      <c r="U518" s="101" t="s">
        <v>85</v>
      </c>
      <c r="V518" s="101" t="s">
        <v>99</v>
      </c>
      <c r="W518" s="101" t="s">
        <v>100</v>
      </c>
      <c r="X518" s="101" t="s">
        <v>96</v>
      </c>
      <c r="Y518" s="101" t="s">
        <v>98</v>
      </c>
      <c r="Z518" s="101" t="s">
        <v>101</v>
      </c>
      <c r="AA518" s="101">
        <v>280</v>
      </c>
      <c r="AB518" s="101">
        <v>400.4</v>
      </c>
    </row>
    <row r="519" spans="1:28" ht="18" customHeight="1" x14ac:dyDescent="0.25">
      <c r="A519" s="1">
        <v>2022</v>
      </c>
      <c r="B519" s="1" t="s">
        <v>10</v>
      </c>
      <c r="C519" s="1" t="s">
        <v>13</v>
      </c>
      <c r="D519" s="2" t="s">
        <v>33</v>
      </c>
      <c r="E519" s="3">
        <v>122</v>
      </c>
      <c r="F519" s="3">
        <v>110</v>
      </c>
      <c r="G519" s="3">
        <v>112</v>
      </c>
      <c r="H519" s="3">
        <v>22</v>
      </c>
      <c r="I519" s="4" t="s">
        <v>40</v>
      </c>
      <c r="R519" s="101" t="s">
        <v>84</v>
      </c>
      <c r="S519" s="101">
        <v>2020</v>
      </c>
      <c r="T519" s="101" t="s">
        <v>7</v>
      </c>
      <c r="U519" s="101" t="s">
        <v>85</v>
      </c>
      <c r="V519" s="101" t="s">
        <v>99</v>
      </c>
      <c r="W519" s="101" t="s">
        <v>100</v>
      </c>
      <c r="X519" s="101" t="s">
        <v>96</v>
      </c>
      <c r="Y519" s="101" t="s">
        <v>98</v>
      </c>
      <c r="Z519" s="101" t="s">
        <v>101</v>
      </c>
      <c r="AA519" s="101">
        <v>289</v>
      </c>
      <c r="AB519" s="101">
        <v>413.27</v>
      </c>
    </row>
    <row r="520" spans="1:28" ht="18" customHeight="1" x14ac:dyDescent="0.25">
      <c r="A520" s="1">
        <v>2022</v>
      </c>
      <c r="B520" s="1" t="s">
        <v>10</v>
      </c>
      <c r="C520" s="1" t="s">
        <v>15</v>
      </c>
      <c r="D520" s="5" t="s">
        <v>26</v>
      </c>
      <c r="E520" s="6">
        <v>78</v>
      </c>
      <c r="F520" s="6">
        <v>2517.46</v>
      </c>
      <c r="G520" s="6">
        <v>5126.4639999999999</v>
      </c>
      <c r="H520" s="3">
        <v>503.49200000000002</v>
      </c>
      <c r="I520" s="4" t="s">
        <v>40</v>
      </c>
      <c r="R520" s="101" t="s">
        <v>93</v>
      </c>
      <c r="S520" s="101">
        <v>2020</v>
      </c>
      <c r="T520" s="101" t="s">
        <v>7</v>
      </c>
      <c r="U520" s="101" t="s">
        <v>85</v>
      </c>
      <c r="V520" s="101" t="s">
        <v>99</v>
      </c>
      <c r="W520" s="101" t="s">
        <v>100</v>
      </c>
      <c r="X520" s="101" t="s">
        <v>96</v>
      </c>
      <c r="Y520" s="101" t="s">
        <v>98</v>
      </c>
      <c r="Z520" s="101" t="s">
        <v>101</v>
      </c>
      <c r="AA520" s="101">
        <v>283</v>
      </c>
      <c r="AB520" s="101">
        <v>404.69</v>
      </c>
    </row>
    <row r="521" spans="1:28" ht="18" customHeight="1" x14ac:dyDescent="0.25">
      <c r="A521" s="1">
        <v>2022</v>
      </c>
      <c r="B521" s="1" t="s">
        <v>10</v>
      </c>
      <c r="C521" s="1" t="s">
        <v>15</v>
      </c>
      <c r="D521" s="5" t="s">
        <v>24</v>
      </c>
      <c r="E521" s="6">
        <v>76</v>
      </c>
      <c r="F521" s="6">
        <v>2288.4499999999998</v>
      </c>
      <c r="G521" s="6">
        <v>5126.1279999999997</v>
      </c>
      <c r="H521" s="3">
        <v>457.69</v>
      </c>
      <c r="I521" s="4" t="s">
        <v>40</v>
      </c>
      <c r="R521" s="101" t="s">
        <v>84</v>
      </c>
      <c r="S521" s="101">
        <v>2020</v>
      </c>
      <c r="T521" s="101" t="s">
        <v>7</v>
      </c>
      <c r="U521" s="101" t="s">
        <v>85</v>
      </c>
      <c r="V521" s="101" t="s">
        <v>99</v>
      </c>
      <c r="W521" s="101" t="s">
        <v>100</v>
      </c>
      <c r="X521" s="101" t="s">
        <v>96</v>
      </c>
      <c r="Y521" s="101" t="s">
        <v>98</v>
      </c>
      <c r="Z521" s="101" t="s">
        <v>101</v>
      </c>
      <c r="AA521" s="101">
        <v>277</v>
      </c>
      <c r="AB521" s="101">
        <v>396.11</v>
      </c>
    </row>
    <row r="522" spans="1:28" ht="18" customHeight="1" x14ac:dyDescent="0.25">
      <c r="A522" s="1">
        <v>2022</v>
      </c>
      <c r="B522" s="1" t="s">
        <v>10</v>
      </c>
      <c r="C522" s="1" t="s">
        <v>15</v>
      </c>
      <c r="D522" s="5" t="s">
        <v>25</v>
      </c>
      <c r="E522" s="6">
        <v>46</v>
      </c>
      <c r="F522" s="6">
        <v>100</v>
      </c>
      <c r="G522" s="6">
        <v>224</v>
      </c>
      <c r="H522" s="3">
        <v>20</v>
      </c>
      <c r="I522" s="4" t="s">
        <v>40</v>
      </c>
      <c r="R522" s="101" t="s">
        <v>91</v>
      </c>
      <c r="S522" s="101">
        <v>2020</v>
      </c>
      <c r="T522" s="101" t="s">
        <v>11</v>
      </c>
      <c r="U522" s="101" t="s">
        <v>85</v>
      </c>
      <c r="V522" s="101" t="s">
        <v>99</v>
      </c>
      <c r="W522" s="101" t="s">
        <v>100</v>
      </c>
      <c r="X522" s="101" t="s">
        <v>96</v>
      </c>
      <c r="Y522" s="101" t="s">
        <v>98</v>
      </c>
      <c r="Z522" s="101" t="s">
        <v>90</v>
      </c>
      <c r="AA522" s="101">
        <v>226</v>
      </c>
      <c r="AB522" s="101">
        <v>323.18</v>
      </c>
    </row>
    <row r="523" spans="1:28" ht="18" customHeight="1" x14ac:dyDescent="0.25">
      <c r="A523" s="1">
        <v>2022</v>
      </c>
      <c r="B523" s="1" t="s">
        <v>10</v>
      </c>
      <c r="C523" s="1" t="s">
        <v>15</v>
      </c>
      <c r="D523" s="5" t="s">
        <v>23</v>
      </c>
      <c r="E523" s="6">
        <v>34</v>
      </c>
      <c r="F523" s="6">
        <v>2288.4</v>
      </c>
      <c r="G523" s="6">
        <v>5126.0160000000005</v>
      </c>
      <c r="H523" s="3">
        <v>457.68000000000006</v>
      </c>
      <c r="I523" s="4" t="s">
        <v>42</v>
      </c>
      <c r="R523" s="101" t="s">
        <v>84</v>
      </c>
      <c r="S523" s="101">
        <v>2020</v>
      </c>
      <c r="T523" s="101" t="s">
        <v>11</v>
      </c>
      <c r="U523" s="101" t="s">
        <v>85</v>
      </c>
      <c r="V523" s="101" t="s">
        <v>99</v>
      </c>
      <c r="W523" s="101" t="s">
        <v>100</v>
      </c>
      <c r="X523" s="101" t="s">
        <v>96</v>
      </c>
      <c r="Y523" s="101" t="s">
        <v>89</v>
      </c>
      <c r="Z523" s="101" t="s">
        <v>90</v>
      </c>
      <c r="AA523" s="101">
        <v>220</v>
      </c>
      <c r="AB523" s="101">
        <v>314.60000000000002</v>
      </c>
    </row>
    <row r="524" spans="1:28" ht="18" customHeight="1" x14ac:dyDescent="0.25">
      <c r="A524" s="1">
        <v>2022</v>
      </c>
      <c r="B524" s="1" t="s">
        <v>10</v>
      </c>
      <c r="C524" s="1" t="s">
        <v>13</v>
      </c>
      <c r="D524" s="2" t="s">
        <v>34</v>
      </c>
      <c r="E524" s="3">
        <v>7</v>
      </c>
      <c r="F524" s="3">
        <v>200</v>
      </c>
      <c r="G524" s="3">
        <v>224</v>
      </c>
      <c r="H524" s="3">
        <v>40</v>
      </c>
      <c r="I524" s="4" t="s">
        <v>42</v>
      </c>
      <c r="R524" s="101" t="s">
        <v>93</v>
      </c>
      <c r="S524" s="101">
        <v>2020</v>
      </c>
      <c r="T524" s="101" t="s">
        <v>11</v>
      </c>
      <c r="U524" s="101" t="s">
        <v>85</v>
      </c>
      <c r="V524" s="101" t="s">
        <v>99</v>
      </c>
      <c r="W524" s="101" t="s">
        <v>100</v>
      </c>
      <c r="X524" s="101" t="s">
        <v>96</v>
      </c>
      <c r="Y524" s="101" t="s">
        <v>89</v>
      </c>
      <c r="Z524" s="101" t="s">
        <v>90</v>
      </c>
      <c r="AA524" s="101">
        <v>214</v>
      </c>
      <c r="AB524" s="101">
        <v>306.02</v>
      </c>
    </row>
    <row r="525" spans="1:28" ht="18" customHeight="1" x14ac:dyDescent="0.25">
      <c r="A525" s="1">
        <v>2022</v>
      </c>
      <c r="B525" s="1" t="s">
        <v>10</v>
      </c>
      <c r="C525" s="1" t="s">
        <v>15</v>
      </c>
      <c r="D525" s="5" t="s">
        <v>27</v>
      </c>
      <c r="E525" s="6">
        <v>3</v>
      </c>
      <c r="F525" s="6">
        <v>2288.65</v>
      </c>
      <c r="G525" s="6">
        <v>5126.576</v>
      </c>
      <c r="H525" s="3">
        <v>457.73</v>
      </c>
      <c r="I525" s="4" t="s">
        <v>42</v>
      </c>
      <c r="R525" s="101" t="s">
        <v>84</v>
      </c>
      <c r="S525" s="101">
        <v>2020</v>
      </c>
      <c r="T525" s="101" t="s">
        <v>11</v>
      </c>
      <c r="U525" s="101" t="s">
        <v>85</v>
      </c>
      <c r="V525" s="101" t="s">
        <v>99</v>
      </c>
      <c r="W525" s="101" t="s">
        <v>100</v>
      </c>
      <c r="X525" s="101" t="s">
        <v>96</v>
      </c>
      <c r="Y525" s="101" t="s">
        <v>89</v>
      </c>
      <c r="Z525" s="101" t="s">
        <v>90</v>
      </c>
      <c r="AA525" s="101">
        <v>223</v>
      </c>
      <c r="AB525" s="101">
        <v>318.89</v>
      </c>
    </row>
    <row r="526" spans="1:28" ht="18" customHeight="1" x14ac:dyDescent="0.25">
      <c r="A526" s="1">
        <v>2022</v>
      </c>
      <c r="B526" s="1" t="s">
        <v>10</v>
      </c>
      <c r="C526" s="1" t="s">
        <v>32</v>
      </c>
      <c r="D526" s="5" t="s">
        <v>32</v>
      </c>
      <c r="E526" s="6">
        <v>2</v>
      </c>
      <c r="F526" s="6">
        <v>6600</v>
      </c>
      <c r="G526" s="6">
        <v>7392</v>
      </c>
      <c r="H526" s="3">
        <v>1320</v>
      </c>
      <c r="I526" s="4" t="s">
        <v>42</v>
      </c>
      <c r="R526" s="101" t="s">
        <v>93</v>
      </c>
      <c r="S526" s="101">
        <v>2020</v>
      </c>
      <c r="T526" s="101" t="s">
        <v>11</v>
      </c>
      <c r="U526" s="101" t="s">
        <v>85</v>
      </c>
      <c r="V526" s="101" t="s">
        <v>99</v>
      </c>
      <c r="W526" s="101" t="s">
        <v>100</v>
      </c>
      <c r="X526" s="101" t="s">
        <v>96</v>
      </c>
      <c r="Y526" s="101" t="s">
        <v>89</v>
      </c>
      <c r="Z526" s="101" t="s">
        <v>90</v>
      </c>
      <c r="AA526" s="101">
        <v>217</v>
      </c>
      <c r="AB526" s="101">
        <v>310.31</v>
      </c>
    </row>
    <row r="527" spans="1:28" ht="18" customHeight="1" x14ac:dyDescent="0.25">
      <c r="A527" s="1">
        <v>2022</v>
      </c>
      <c r="B527" s="1" t="s">
        <v>11</v>
      </c>
      <c r="C527" s="1" t="s">
        <v>14</v>
      </c>
      <c r="D527" s="2" t="s">
        <v>36</v>
      </c>
      <c r="E527" s="3">
        <v>3566</v>
      </c>
      <c r="F527" s="3">
        <v>4577.3</v>
      </c>
      <c r="G527" s="3">
        <v>5126.576</v>
      </c>
      <c r="H527" s="3">
        <v>915.46</v>
      </c>
      <c r="I527" s="4" t="s">
        <v>42</v>
      </c>
      <c r="R527" s="101" t="s">
        <v>84</v>
      </c>
      <c r="S527" s="101">
        <v>2020</v>
      </c>
      <c r="T527" s="101" t="s">
        <v>11</v>
      </c>
      <c r="U527" s="101" t="s">
        <v>85</v>
      </c>
      <c r="V527" s="101" t="s">
        <v>99</v>
      </c>
      <c r="W527" s="101" t="s">
        <v>100</v>
      </c>
      <c r="X527" s="101" t="s">
        <v>96</v>
      </c>
      <c r="Y527" s="101" t="s">
        <v>89</v>
      </c>
      <c r="Z527" s="101" t="s">
        <v>90</v>
      </c>
      <c r="AA527" s="101">
        <v>211</v>
      </c>
      <c r="AB527" s="101">
        <v>301.73</v>
      </c>
    </row>
    <row r="528" spans="1:28" ht="18" customHeight="1" x14ac:dyDescent="0.25">
      <c r="A528" s="1">
        <v>2022</v>
      </c>
      <c r="B528" s="1" t="s">
        <v>11</v>
      </c>
      <c r="C528" s="1" t="s">
        <v>14</v>
      </c>
      <c r="D528" s="2" t="s">
        <v>37</v>
      </c>
      <c r="E528" s="3">
        <v>2498</v>
      </c>
      <c r="F528" s="3">
        <v>8000</v>
      </c>
      <c r="G528" s="3">
        <v>8960</v>
      </c>
      <c r="H528" s="3">
        <v>1600</v>
      </c>
      <c r="I528" s="4" t="s">
        <v>42</v>
      </c>
      <c r="R528" s="101" t="s">
        <v>84</v>
      </c>
      <c r="S528" s="101">
        <v>2020</v>
      </c>
      <c r="T528" s="101" t="s">
        <v>6</v>
      </c>
      <c r="U528" s="101" t="s">
        <v>85</v>
      </c>
      <c r="V528" s="101" t="s">
        <v>99</v>
      </c>
      <c r="W528" s="101" t="s">
        <v>100</v>
      </c>
      <c r="X528" s="101" t="s">
        <v>96</v>
      </c>
      <c r="Y528" s="101" t="s">
        <v>89</v>
      </c>
      <c r="Z528" s="101" t="s">
        <v>101</v>
      </c>
      <c r="AA528" s="101">
        <v>304</v>
      </c>
      <c r="AB528" s="101">
        <v>434.72</v>
      </c>
    </row>
    <row r="529" spans="1:28" ht="18" customHeight="1" x14ac:dyDescent="0.25">
      <c r="A529" s="1">
        <v>2022</v>
      </c>
      <c r="B529" s="1" t="s">
        <v>11</v>
      </c>
      <c r="C529" s="1" t="s">
        <v>13</v>
      </c>
      <c r="D529" s="2" t="s">
        <v>35</v>
      </c>
      <c r="E529" s="3">
        <v>1245</v>
      </c>
      <c r="F529" s="3">
        <v>4577.2</v>
      </c>
      <c r="G529" s="3">
        <v>5126.4639999999999</v>
      </c>
      <c r="H529" s="3">
        <v>915.44</v>
      </c>
      <c r="I529" s="4" t="s">
        <v>42</v>
      </c>
      <c r="R529" s="101" t="s">
        <v>91</v>
      </c>
      <c r="S529" s="101">
        <v>2020</v>
      </c>
      <c r="T529" s="101" t="s">
        <v>6</v>
      </c>
      <c r="U529" s="101" t="s">
        <v>85</v>
      </c>
      <c r="V529" s="101" t="s">
        <v>99</v>
      </c>
      <c r="W529" s="101" t="s">
        <v>100</v>
      </c>
      <c r="X529" s="101" t="s">
        <v>96</v>
      </c>
      <c r="Y529" s="101" t="s">
        <v>89</v>
      </c>
      <c r="Z529" s="101" t="s">
        <v>101</v>
      </c>
      <c r="AA529" s="101">
        <v>298</v>
      </c>
      <c r="AB529" s="101">
        <v>426.14</v>
      </c>
    </row>
    <row r="530" spans="1:28" ht="18" customHeight="1" x14ac:dyDescent="0.25">
      <c r="A530" s="1">
        <v>2022</v>
      </c>
      <c r="B530" s="1" t="s">
        <v>11</v>
      </c>
      <c r="C530" s="1" t="s">
        <v>38</v>
      </c>
      <c r="D530" s="5" t="s">
        <v>30</v>
      </c>
      <c r="E530" s="6">
        <v>644</v>
      </c>
      <c r="F530" s="6">
        <v>5743.5</v>
      </c>
      <c r="G530" s="6">
        <v>6432.72</v>
      </c>
      <c r="H530" s="3">
        <v>1148.7</v>
      </c>
      <c r="I530" s="4" t="s">
        <v>42</v>
      </c>
      <c r="R530" s="101" t="s">
        <v>91</v>
      </c>
      <c r="S530" s="101">
        <v>2020</v>
      </c>
      <c r="T530" s="101" t="s">
        <v>6</v>
      </c>
      <c r="U530" s="101" t="s">
        <v>85</v>
      </c>
      <c r="V530" s="101" t="s">
        <v>99</v>
      </c>
      <c r="W530" s="101" t="s">
        <v>100</v>
      </c>
      <c r="X530" s="101" t="s">
        <v>96</v>
      </c>
      <c r="Y530" s="101" t="s">
        <v>89</v>
      </c>
      <c r="Z530" s="101" t="s">
        <v>101</v>
      </c>
      <c r="AA530" s="101">
        <v>292</v>
      </c>
      <c r="AB530" s="101">
        <v>417.56</v>
      </c>
    </row>
    <row r="531" spans="1:28" ht="18" customHeight="1" x14ac:dyDescent="0.25">
      <c r="A531" s="1">
        <v>2022</v>
      </c>
      <c r="B531" s="1" t="s">
        <v>11</v>
      </c>
      <c r="C531" s="1" t="s">
        <v>12</v>
      </c>
      <c r="D531" s="5" t="s">
        <v>29</v>
      </c>
      <c r="E531" s="6">
        <v>643</v>
      </c>
      <c r="F531" s="6">
        <v>7000</v>
      </c>
      <c r="G531" s="6">
        <v>7840</v>
      </c>
      <c r="H531" s="3">
        <v>1400</v>
      </c>
      <c r="I531" s="4" t="s">
        <v>42</v>
      </c>
      <c r="R531" s="101" t="s">
        <v>93</v>
      </c>
      <c r="S531" s="101">
        <v>2020</v>
      </c>
      <c r="T531" s="101" t="s">
        <v>6</v>
      </c>
      <c r="U531" s="101" t="s">
        <v>85</v>
      </c>
      <c r="V531" s="101" t="s">
        <v>99</v>
      </c>
      <c r="W531" s="101" t="s">
        <v>100</v>
      </c>
      <c r="X531" s="101" t="s">
        <v>96</v>
      </c>
      <c r="Y531" s="101" t="s">
        <v>89</v>
      </c>
      <c r="Z531" s="101" t="s">
        <v>101</v>
      </c>
      <c r="AA531" s="101">
        <v>301</v>
      </c>
      <c r="AB531" s="101">
        <v>430.43</v>
      </c>
    </row>
    <row r="532" spans="1:28" ht="18" customHeight="1" x14ac:dyDescent="0.25">
      <c r="A532" s="1">
        <v>2022</v>
      </c>
      <c r="B532" s="1" t="s">
        <v>11</v>
      </c>
      <c r="C532" s="1" t="s">
        <v>38</v>
      </c>
      <c r="D532" s="5" t="s">
        <v>31</v>
      </c>
      <c r="E532" s="6">
        <v>455</v>
      </c>
      <c r="F532" s="6">
        <v>4578.6000000000004</v>
      </c>
      <c r="G532" s="6">
        <v>5128.0320000000002</v>
      </c>
      <c r="H532" s="3">
        <v>915.72000000000014</v>
      </c>
      <c r="I532" s="4" t="s">
        <v>42</v>
      </c>
      <c r="R532" s="101" t="s">
        <v>91</v>
      </c>
      <c r="S532" s="101">
        <v>2020</v>
      </c>
      <c r="T532" s="101" t="s">
        <v>6</v>
      </c>
      <c r="U532" s="101" t="s">
        <v>85</v>
      </c>
      <c r="V532" s="101" t="s">
        <v>99</v>
      </c>
      <c r="W532" s="101" t="s">
        <v>100</v>
      </c>
      <c r="X532" s="101" t="s">
        <v>96</v>
      </c>
      <c r="Y532" s="101" t="s">
        <v>89</v>
      </c>
      <c r="Z532" s="101" t="s">
        <v>101</v>
      </c>
      <c r="AA532" s="101">
        <v>295</v>
      </c>
      <c r="AB532" s="101">
        <v>421.85</v>
      </c>
    </row>
    <row r="533" spans="1:28" ht="18" customHeight="1" x14ac:dyDescent="0.25">
      <c r="A533" s="1">
        <v>2022</v>
      </c>
      <c r="B533" s="1" t="s">
        <v>11</v>
      </c>
      <c r="C533" s="1" t="s">
        <v>12</v>
      </c>
      <c r="D533" s="5" t="s">
        <v>28</v>
      </c>
      <c r="E533" s="7">
        <v>345</v>
      </c>
      <c r="F533" s="7">
        <v>7000</v>
      </c>
      <c r="G533" s="7">
        <v>7840</v>
      </c>
      <c r="H533" s="3">
        <v>1400</v>
      </c>
      <c r="I533" s="4" t="s">
        <v>42</v>
      </c>
      <c r="R533" s="101" t="s">
        <v>91</v>
      </c>
      <c r="S533" s="101">
        <v>2020</v>
      </c>
      <c r="T533" s="101" t="s">
        <v>5</v>
      </c>
      <c r="U533" s="101" t="s">
        <v>85</v>
      </c>
      <c r="V533" s="101" t="s">
        <v>99</v>
      </c>
      <c r="W533" s="101" t="s">
        <v>100</v>
      </c>
      <c r="X533" s="101" t="s">
        <v>96</v>
      </c>
      <c r="Y533" s="101" t="s">
        <v>89</v>
      </c>
      <c r="Z533" s="101" t="s">
        <v>90</v>
      </c>
      <c r="AA533" s="101">
        <v>322</v>
      </c>
      <c r="AB533" s="101">
        <v>460.46000000000004</v>
      </c>
    </row>
    <row r="534" spans="1:28" ht="18" customHeight="1" x14ac:dyDescent="0.25">
      <c r="A534" s="1">
        <v>2022</v>
      </c>
      <c r="B534" s="1" t="s">
        <v>11</v>
      </c>
      <c r="C534" s="1" t="s">
        <v>13</v>
      </c>
      <c r="D534" s="2" t="s">
        <v>33</v>
      </c>
      <c r="E534" s="3">
        <v>122</v>
      </c>
      <c r="F534" s="3">
        <v>100</v>
      </c>
      <c r="G534" s="3">
        <v>112</v>
      </c>
      <c r="H534" s="3">
        <v>20</v>
      </c>
      <c r="I534" s="4" t="s">
        <v>42</v>
      </c>
      <c r="R534" s="101" t="s">
        <v>84</v>
      </c>
      <c r="S534" s="101">
        <v>2020</v>
      </c>
      <c r="T534" s="101" t="s">
        <v>5</v>
      </c>
      <c r="U534" s="101" t="s">
        <v>85</v>
      </c>
      <c r="V534" s="101" t="s">
        <v>99</v>
      </c>
      <c r="W534" s="101" t="s">
        <v>100</v>
      </c>
      <c r="X534" s="101" t="s">
        <v>96</v>
      </c>
      <c r="Y534" s="101" t="s">
        <v>89</v>
      </c>
      <c r="Z534" s="101" t="s">
        <v>101</v>
      </c>
      <c r="AA534" s="101">
        <v>316</v>
      </c>
      <c r="AB534" s="101">
        <v>451.88</v>
      </c>
    </row>
    <row r="535" spans="1:28" ht="18" customHeight="1" x14ac:dyDescent="0.25">
      <c r="A535" s="1">
        <v>2022</v>
      </c>
      <c r="B535" s="1" t="s">
        <v>11</v>
      </c>
      <c r="C535" s="1" t="s">
        <v>15</v>
      </c>
      <c r="D535" s="5" t="s">
        <v>26</v>
      </c>
      <c r="E535" s="6">
        <v>78</v>
      </c>
      <c r="F535" s="6">
        <v>2288.6</v>
      </c>
      <c r="G535" s="6">
        <v>5126.4639999999999</v>
      </c>
      <c r="H535" s="3">
        <v>457.72</v>
      </c>
      <c r="I535" s="4" t="s">
        <v>42</v>
      </c>
      <c r="R535" s="101" t="s">
        <v>93</v>
      </c>
      <c r="S535" s="101">
        <v>2020</v>
      </c>
      <c r="T535" s="101" t="s">
        <v>5</v>
      </c>
      <c r="U535" s="101" t="s">
        <v>85</v>
      </c>
      <c r="V535" s="101" t="s">
        <v>99</v>
      </c>
      <c r="W535" s="101" t="s">
        <v>100</v>
      </c>
      <c r="X535" s="101" t="s">
        <v>96</v>
      </c>
      <c r="Y535" s="101" t="s">
        <v>89</v>
      </c>
      <c r="Z535" s="101" t="s">
        <v>101</v>
      </c>
      <c r="AA535" s="101">
        <v>310</v>
      </c>
      <c r="AB535" s="101">
        <v>443.3</v>
      </c>
    </row>
    <row r="536" spans="1:28" ht="18" customHeight="1" x14ac:dyDescent="0.25">
      <c r="A536" s="1">
        <v>2022</v>
      </c>
      <c r="B536" s="1" t="s">
        <v>11</v>
      </c>
      <c r="C536" s="1" t="s">
        <v>15</v>
      </c>
      <c r="D536" s="5" t="s">
        <v>24</v>
      </c>
      <c r="E536" s="6">
        <v>76</v>
      </c>
      <c r="F536" s="6">
        <v>2288.4499999999998</v>
      </c>
      <c r="G536" s="6">
        <v>5126.1279999999997</v>
      </c>
      <c r="H536" s="3">
        <v>457.69</v>
      </c>
      <c r="I536" s="4" t="s">
        <v>42</v>
      </c>
      <c r="R536" s="101" t="s">
        <v>84</v>
      </c>
      <c r="S536" s="101">
        <v>2020</v>
      </c>
      <c r="T536" s="101" t="s">
        <v>5</v>
      </c>
      <c r="U536" s="101" t="s">
        <v>85</v>
      </c>
      <c r="V536" s="101" t="s">
        <v>99</v>
      </c>
      <c r="W536" s="101" t="s">
        <v>100</v>
      </c>
      <c r="X536" s="101" t="s">
        <v>96</v>
      </c>
      <c r="Y536" s="101" t="s">
        <v>89</v>
      </c>
      <c r="Z536" s="101" t="s">
        <v>101</v>
      </c>
      <c r="AA536" s="101">
        <v>319</v>
      </c>
      <c r="AB536" s="101">
        <v>456.16999999999996</v>
      </c>
    </row>
    <row r="537" spans="1:28" ht="18" customHeight="1" x14ac:dyDescent="0.25">
      <c r="A537" s="1">
        <v>2022</v>
      </c>
      <c r="B537" s="1" t="s">
        <v>11</v>
      </c>
      <c r="C537" s="1" t="s">
        <v>15</v>
      </c>
      <c r="D537" s="5" t="s">
        <v>25</v>
      </c>
      <c r="E537" s="6">
        <v>46</v>
      </c>
      <c r="F537" s="6">
        <v>100</v>
      </c>
      <c r="G537" s="6">
        <v>224</v>
      </c>
      <c r="H537" s="3">
        <v>20</v>
      </c>
      <c r="I537" s="4" t="s">
        <v>42</v>
      </c>
      <c r="R537" s="101" t="s">
        <v>91</v>
      </c>
      <c r="S537" s="101">
        <v>2020</v>
      </c>
      <c r="T537" s="101" t="s">
        <v>5</v>
      </c>
      <c r="U537" s="101" t="s">
        <v>85</v>
      </c>
      <c r="V537" s="101" t="s">
        <v>99</v>
      </c>
      <c r="W537" s="101" t="s">
        <v>100</v>
      </c>
      <c r="X537" s="101" t="s">
        <v>96</v>
      </c>
      <c r="Y537" s="101" t="s">
        <v>89</v>
      </c>
      <c r="Z537" s="101" t="s">
        <v>101</v>
      </c>
      <c r="AA537" s="101">
        <v>313</v>
      </c>
      <c r="AB537" s="101">
        <v>447.59000000000003</v>
      </c>
    </row>
    <row r="538" spans="1:28" ht="18" customHeight="1" x14ac:dyDescent="0.25">
      <c r="A538" s="1">
        <v>2022</v>
      </c>
      <c r="B538" s="1" t="s">
        <v>11</v>
      </c>
      <c r="C538" s="1" t="s">
        <v>15</v>
      </c>
      <c r="D538" s="5" t="s">
        <v>23</v>
      </c>
      <c r="E538" s="6">
        <v>34</v>
      </c>
      <c r="F538" s="6">
        <v>2288.4</v>
      </c>
      <c r="G538" s="6">
        <v>5126.0160000000005</v>
      </c>
      <c r="H538" s="3">
        <v>457.68000000000006</v>
      </c>
      <c r="I538" s="4" t="s">
        <v>42</v>
      </c>
      <c r="R538" s="101" t="s">
        <v>91</v>
      </c>
      <c r="S538" s="101">
        <v>2020</v>
      </c>
      <c r="T538" s="101" t="s">
        <v>5</v>
      </c>
      <c r="U538" s="101" t="s">
        <v>85</v>
      </c>
      <c r="V538" s="101" t="s">
        <v>99</v>
      </c>
      <c r="W538" s="101" t="s">
        <v>100</v>
      </c>
      <c r="X538" s="101" t="s">
        <v>96</v>
      </c>
      <c r="Y538" s="101" t="s">
        <v>89</v>
      </c>
      <c r="Z538" s="101" t="s">
        <v>101</v>
      </c>
      <c r="AA538" s="101">
        <v>307</v>
      </c>
      <c r="AB538" s="101">
        <v>439.01</v>
      </c>
    </row>
    <row r="539" spans="1:28" ht="18" customHeight="1" x14ac:dyDescent="0.25">
      <c r="A539" s="1">
        <v>2022</v>
      </c>
      <c r="B539" s="1" t="s">
        <v>11</v>
      </c>
      <c r="C539" s="1" t="s">
        <v>13</v>
      </c>
      <c r="D539" s="2" t="s">
        <v>34</v>
      </c>
      <c r="E539" s="3">
        <v>7</v>
      </c>
      <c r="F539" s="3">
        <v>200</v>
      </c>
      <c r="G539" s="3">
        <v>224</v>
      </c>
      <c r="H539" s="3">
        <v>40</v>
      </c>
      <c r="I539" s="4" t="s">
        <v>42</v>
      </c>
      <c r="R539" s="101" t="s">
        <v>84</v>
      </c>
      <c r="S539" s="101">
        <v>2020</v>
      </c>
      <c r="T539" s="101" t="s">
        <v>4</v>
      </c>
      <c r="U539" s="101" t="s">
        <v>85</v>
      </c>
      <c r="V539" s="101" t="s">
        <v>99</v>
      </c>
      <c r="W539" s="101" t="s">
        <v>100</v>
      </c>
      <c r="X539" s="101" t="s">
        <v>96</v>
      </c>
      <c r="Y539" s="101" t="s">
        <v>89</v>
      </c>
      <c r="Z539" s="101" t="s">
        <v>90</v>
      </c>
      <c r="AA539" s="101">
        <v>334</v>
      </c>
      <c r="AB539" s="101">
        <v>477.62</v>
      </c>
    </row>
    <row r="540" spans="1:28" ht="18" customHeight="1" x14ac:dyDescent="0.25">
      <c r="A540" s="1">
        <v>2022</v>
      </c>
      <c r="B540" s="1" t="s">
        <v>11</v>
      </c>
      <c r="C540" s="1" t="s">
        <v>15</v>
      </c>
      <c r="D540" s="5" t="s">
        <v>27</v>
      </c>
      <c r="E540" s="6">
        <v>3</v>
      </c>
      <c r="F540" s="6">
        <v>2288.65</v>
      </c>
      <c r="G540" s="6">
        <v>5126.576</v>
      </c>
      <c r="H540" s="3">
        <v>457.73</v>
      </c>
      <c r="I540" s="4" t="s">
        <v>42</v>
      </c>
      <c r="R540" s="101" t="s">
        <v>91</v>
      </c>
      <c r="S540" s="101">
        <v>2020</v>
      </c>
      <c r="T540" s="101" t="s">
        <v>4</v>
      </c>
      <c r="U540" s="101" t="s">
        <v>85</v>
      </c>
      <c r="V540" s="101" t="s">
        <v>99</v>
      </c>
      <c r="W540" s="101" t="s">
        <v>100</v>
      </c>
      <c r="X540" s="101" t="s">
        <v>96</v>
      </c>
      <c r="Y540" s="101" t="s">
        <v>89</v>
      </c>
      <c r="Z540" s="101" t="s">
        <v>90</v>
      </c>
      <c r="AA540" s="101">
        <v>328</v>
      </c>
      <c r="AB540" s="101">
        <v>469.03999999999996</v>
      </c>
    </row>
    <row r="541" spans="1:28" ht="18" customHeight="1" x14ac:dyDescent="0.25">
      <c r="A541" s="1">
        <v>2022</v>
      </c>
      <c r="B541" s="1" t="s">
        <v>11</v>
      </c>
      <c r="C541" s="1" t="s">
        <v>32</v>
      </c>
      <c r="D541" s="5" t="s">
        <v>32</v>
      </c>
      <c r="E541" s="6">
        <v>2</v>
      </c>
      <c r="F541" s="6">
        <v>6600</v>
      </c>
      <c r="G541" s="6">
        <v>7392</v>
      </c>
      <c r="H541" s="3">
        <v>1320</v>
      </c>
      <c r="I541" s="4" t="s">
        <v>42</v>
      </c>
      <c r="R541" s="101" t="s">
        <v>93</v>
      </c>
      <c r="S541" s="101">
        <v>2020</v>
      </c>
      <c r="T541" s="101" t="s">
        <v>4</v>
      </c>
      <c r="U541" s="101" t="s">
        <v>85</v>
      </c>
      <c r="V541" s="101" t="s">
        <v>99</v>
      </c>
      <c r="W541" s="101" t="s">
        <v>100</v>
      </c>
      <c r="X541" s="101" t="s">
        <v>96</v>
      </c>
      <c r="Y541" s="101" t="s">
        <v>89</v>
      </c>
      <c r="Z541" s="101" t="s">
        <v>90</v>
      </c>
      <c r="AA541" s="101">
        <v>337</v>
      </c>
      <c r="AB541" s="101">
        <v>481.90999999999997</v>
      </c>
    </row>
    <row r="542" spans="1:28" ht="18" customHeight="1" x14ac:dyDescent="0.25">
      <c r="A542" s="1">
        <v>2023</v>
      </c>
      <c r="B542" s="1" t="s">
        <v>0</v>
      </c>
      <c r="C542" s="1" t="s">
        <v>14</v>
      </c>
      <c r="D542" s="2" t="s">
        <v>36</v>
      </c>
      <c r="E542" s="3">
        <v>3566</v>
      </c>
      <c r="F542" s="3">
        <v>5492.76</v>
      </c>
      <c r="G542" s="3">
        <v>5126.576</v>
      </c>
      <c r="H542" s="3">
        <v>1098.5520000000001</v>
      </c>
      <c r="I542" s="4" t="s">
        <v>42</v>
      </c>
      <c r="R542" s="101" t="s">
        <v>91</v>
      </c>
      <c r="S542" s="101">
        <v>2020</v>
      </c>
      <c r="T542" s="101" t="s">
        <v>4</v>
      </c>
      <c r="U542" s="101" t="s">
        <v>85</v>
      </c>
      <c r="V542" s="101" t="s">
        <v>99</v>
      </c>
      <c r="W542" s="101" t="s">
        <v>100</v>
      </c>
      <c r="X542" s="101" t="s">
        <v>96</v>
      </c>
      <c r="Y542" s="101" t="s">
        <v>89</v>
      </c>
      <c r="Z542" s="101" t="s">
        <v>90</v>
      </c>
      <c r="AA542" s="101">
        <v>331</v>
      </c>
      <c r="AB542" s="101">
        <v>473.33</v>
      </c>
    </row>
    <row r="543" spans="1:28" ht="18" customHeight="1" x14ac:dyDescent="0.25">
      <c r="A543" s="1">
        <v>2023</v>
      </c>
      <c r="B543" s="1" t="s">
        <v>0</v>
      </c>
      <c r="C543" s="1" t="s">
        <v>14</v>
      </c>
      <c r="D543" s="2" t="s">
        <v>37</v>
      </c>
      <c r="E543" s="3">
        <v>2498</v>
      </c>
      <c r="F543" s="3">
        <v>9600</v>
      </c>
      <c r="G543" s="3">
        <v>8960</v>
      </c>
      <c r="H543" s="3">
        <v>1920</v>
      </c>
      <c r="I543" s="4" t="s">
        <v>42</v>
      </c>
      <c r="R543" s="101" t="s">
        <v>94</v>
      </c>
      <c r="S543" s="101">
        <v>2020</v>
      </c>
      <c r="T543" s="101" t="s">
        <v>4</v>
      </c>
      <c r="U543" s="101" t="s">
        <v>85</v>
      </c>
      <c r="V543" s="101" t="s">
        <v>99</v>
      </c>
      <c r="W543" s="101" t="s">
        <v>100</v>
      </c>
      <c r="X543" s="101" t="s">
        <v>96</v>
      </c>
      <c r="Y543" s="101" t="s">
        <v>89</v>
      </c>
      <c r="Z543" s="101" t="s">
        <v>90</v>
      </c>
      <c r="AA543" s="101">
        <v>325</v>
      </c>
      <c r="AB543" s="101">
        <v>464.75</v>
      </c>
    </row>
    <row r="544" spans="1:28" ht="18" customHeight="1" x14ac:dyDescent="0.25">
      <c r="A544" s="1">
        <v>2023</v>
      </c>
      <c r="B544" s="1" t="s">
        <v>0</v>
      </c>
      <c r="C544" s="1" t="s">
        <v>13</v>
      </c>
      <c r="D544" s="2" t="s">
        <v>35</v>
      </c>
      <c r="E544" s="3">
        <v>1245</v>
      </c>
      <c r="F544" s="3">
        <v>5492.6399999999994</v>
      </c>
      <c r="G544" s="3">
        <v>5126.4639999999999</v>
      </c>
      <c r="H544" s="3">
        <v>1098.528</v>
      </c>
      <c r="I544" s="4" t="s">
        <v>42</v>
      </c>
      <c r="R544" s="101" t="s">
        <v>84</v>
      </c>
      <c r="S544" s="101">
        <v>2020</v>
      </c>
      <c r="T544" s="101" t="s">
        <v>10</v>
      </c>
      <c r="U544" s="101" t="s">
        <v>85</v>
      </c>
      <c r="V544" s="101" t="s">
        <v>99</v>
      </c>
      <c r="W544" s="101" t="s">
        <v>100</v>
      </c>
      <c r="X544" s="101" t="s">
        <v>96</v>
      </c>
      <c r="Y544" s="101" t="s">
        <v>89</v>
      </c>
      <c r="Z544" s="101" t="s">
        <v>90</v>
      </c>
      <c r="AA544" s="101">
        <v>238</v>
      </c>
      <c r="AB544" s="101">
        <v>340.34000000000003</v>
      </c>
    </row>
    <row r="545" spans="1:28" ht="18" customHeight="1" x14ac:dyDescent="0.25">
      <c r="A545" s="1">
        <v>2023</v>
      </c>
      <c r="B545" s="1" t="s">
        <v>0</v>
      </c>
      <c r="C545" s="1" t="s">
        <v>38</v>
      </c>
      <c r="D545" s="5" t="s">
        <v>30</v>
      </c>
      <c r="E545" s="6">
        <v>644</v>
      </c>
      <c r="F545" s="6">
        <v>6892.2</v>
      </c>
      <c r="G545" s="6">
        <v>6432.72</v>
      </c>
      <c r="H545" s="3">
        <v>1378.44</v>
      </c>
      <c r="I545" s="4" t="s">
        <v>42</v>
      </c>
      <c r="R545" s="101" t="s">
        <v>84</v>
      </c>
      <c r="S545" s="101">
        <v>2020</v>
      </c>
      <c r="T545" s="101" t="s">
        <v>10</v>
      </c>
      <c r="U545" s="101" t="s">
        <v>85</v>
      </c>
      <c r="V545" s="101" t="s">
        <v>99</v>
      </c>
      <c r="W545" s="101" t="s">
        <v>100</v>
      </c>
      <c r="X545" s="101" t="s">
        <v>96</v>
      </c>
      <c r="Y545" s="101" t="s">
        <v>89</v>
      </c>
      <c r="Z545" s="101" t="s">
        <v>90</v>
      </c>
      <c r="AA545" s="101">
        <v>232</v>
      </c>
      <c r="AB545" s="101">
        <v>331.76</v>
      </c>
    </row>
    <row r="546" spans="1:28" ht="18" customHeight="1" x14ac:dyDescent="0.25">
      <c r="A546" s="1">
        <v>2023</v>
      </c>
      <c r="B546" s="1" t="s">
        <v>0</v>
      </c>
      <c r="C546" s="1" t="s">
        <v>12</v>
      </c>
      <c r="D546" s="5" t="s">
        <v>29</v>
      </c>
      <c r="E546" s="6">
        <v>643</v>
      </c>
      <c r="F546" s="6">
        <v>8400</v>
      </c>
      <c r="G546" s="6">
        <v>7840</v>
      </c>
      <c r="H546" s="3">
        <v>1680</v>
      </c>
      <c r="I546" s="4" t="s">
        <v>40</v>
      </c>
      <c r="R546" s="101" t="s">
        <v>95</v>
      </c>
      <c r="S546" s="101">
        <v>2020</v>
      </c>
      <c r="T546" s="101" t="s">
        <v>10</v>
      </c>
      <c r="U546" s="101" t="s">
        <v>85</v>
      </c>
      <c r="V546" s="101" t="s">
        <v>99</v>
      </c>
      <c r="W546" s="101" t="s">
        <v>100</v>
      </c>
      <c r="X546" s="101" t="s">
        <v>96</v>
      </c>
      <c r="Y546" s="101" t="s">
        <v>89</v>
      </c>
      <c r="Z546" s="101" t="s">
        <v>90</v>
      </c>
      <c r="AA546" s="101">
        <v>241</v>
      </c>
      <c r="AB546" s="101">
        <v>344.63</v>
      </c>
    </row>
    <row r="547" spans="1:28" ht="18" customHeight="1" x14ac:dyDescent="0.25">
      <c r="A547" s="1">
        <v>2023</v>
      </c>
      <c r="B547" s="1" t="s">
        <v>0</v>
      </c>
      <c r="C547" s="1" t="s">
        <v>38</v>
      </c>
      <c r="D547" s="5" t="s">
        <v>31</v>
      </c>
      <c r="E547" s="6">
        <v>455</v>
      </c>
      <c r="F547" s="6">
        <v>5494.3200000000006</v>
      </c>
      <c r="G547" s="6">
        <v>5128.0320000000002</v>
      </c>
      <c r="H547" s="3">
        <v>1098.8640000000003</v>
      </c>
      <c r="I547" s="4" t="s">
        <v>40</v>
      </c>
      <c r="R547" s="101" t="s">
        <v>84</v>
      </c>
      <c r="S547" s="101">
        <v>2020</v>
      </c>
      <c r="T547" s="101" t="s">
        <v>10</v>
      </c>
      <c r="U547" s="101" t="s">
        <v>85</v>
      </c>
      <c r="V547" s="101" t="s">
        <v>99</v>
      </c>
      <c r="W547" s="101" t="s">
        <v>100</v>
      </c>
      <c r="X547" s="101" t="s">
        <v>96</v>
      </c>
      <c r="Y547" s="101" t="s">
        <v>89</v>
      </c>
      <c r="Z547" s="101" t="s">
        <v>90</v>
      </c>
      <c r="AA547" s="101">
        <v>235</v>
      </c>
      <c r="AB547" s="101">
        <v>336.05</v>
      </c>
    </row>
    <row r="548" spans="1:28" ht="18" customHeight="1" x14ac:dyDescent="0.25">
      <c r="A548" s="1">
        <v>2023</v>
      </c>
      <c r="B548" s="1" t="s">
        <v>0</v>
      </c>
      <c r="C548" s="1" t="s">
        <v>12</v>
      </c>
      <c r="D548" s="5" t="s">
        <v>28</v>
      </c>
      <c r="E548" s="7">
        <v>345</v>
      </c>
      <c r="F548" s="7">
        <v>8400</v>
      </c>
      <c r="G548" s="7">
        <v>7840</v>
      </c>
      <c r="H548" s="3">
        <v>1680</v>
      </c>
      <c r="I548" s="4" t="s">
        <v>40</v>
      </c>
      <c r="R548" s="101" t="s">
        <v>91</v>
      </c>
      <c r="S548" s="101">
        <v>2020</v>
      </c>
      <c r="T548" s="101" t="s">
        <v>10</v>
      </c>
      <c r="U548" s="101" t="s">
        <v>85</v>
      </c>
      <c r="V548" s="101" t="s">
        <v>99</v>
      </c>
      <c r="W548" s="101" t="s">
        <v>100</v>
      </c>
      <c r="X548" s="101" t="s">
        <v>96</v>
      </c>
      <c r="Y548" s="101" t="s">
        <v>89</v>
      </c>
      <c r="Z548" s="101" t="s">
        <v>90</v>
      </c>
      <c r="AA548" s="101">
        <v>229</v>
      </c>
      <c r="AB548" s="101">
        <v>327.47000000000003</v>
      </c>
    </row>
    <row r="549" spans="1:28" ht="18" customHeight="1" x14ac:dyDescent="0.25">
      <c r="A549" s="1">
        <v>2023</v>
      </c>
      <c r="B549" s="1" t="s">
        <v>0</v>
      </c>
      <c r="C549" s="1" t="s">
        <v>13</v>
      </c>
      <c r="D549" s="2" t="s">
        <v>33</v>
      </c>
      <c r="E549" s="3">
        <v>122</v>
      </c>
      <c r="F549" s="3">
        <v>120</v>
      </c>
      <c r="G549" s="3">
        <v>112</v>
      </c>
      <c r="H549" s="3">
        <v>24</v>
      </c>
      <c r="I549" s="4" t="s">
        <v>40</v>
      </c>
      <c r="R549" s="101" t="s">
        <v>91</v>
      </c>
      <c r="S549" s="101">
        <v>2020</v>
      </c>
      <c r="T549" s="101" t="s">
        <v>9</v>
      </c>
      <c r="U549" s="101" t="s">
        <v>85</v>
      </c>
      <c r="V549" s="101" t="s">
        <v>99</v>
      </c>
      <c r="W549" s="101" t="s">
        <v>100</v>
      </c>
      <c r="X549" s="101" t="s">
        <v>96</v>
      </c>
      <c r="Y549" s="101" t="s">
        <v>89</v>
      </c>
      <c r="Z549" s="101" t="s">
        <v>101</v>
      </c>
      <c r="AA549" s="101">
        <v>256</v>
      </c>
      <c r="AB549" s="101">
        <v>366.08</v>
      </c>
    </row>
    <row r="550" spans="1:28" ht="18" customHeight="1" x14ac:dyDescent="0.25">
      <c r="A550" s="1">
        <v>2023</v>
      </c>
      <c r="B550" s="1" t="s">
        <v>0</v>
      </c>
      <c r="C550" s="1" t="s">
        <v>15</v>
      </c>
      <c r="D550" s="5" t="s">
        <v>26</v>
      </c>
      <c r="E550" s="6">
        <v>78</v>
      </c>
      <c r="F550" s="6">
        <v>2288.6</v>
      </c>
      <c r="G550" s="6">
        <v>5126.4639999999999</v>
      </c>
      <c r="H550" s="3">
        <v>457.72</v>
      </c>
      <c r="I550" s="4" t="s">
        <v>40</v>
      </c>
      <c r="R550" s="101" t="s">
        <v>93</v>
      </c>
      <c r="S550" s="101">
        <v>2020</v>
      </c>
      <c r="T550" s="101" t="s">
        <v>9</v>
      </c>
      <c r="U550" s="101" t="s">
        <v>85</v>
      </c>
      <c r="V550" s="101" t="s">
        <v>99</v>
      </c>
      <c r="W550" s="101" t="s">
        <v>100</v>
      </c>
      <c r="X550" s="101" t="s">
        <v>96</v>
      </c>
      <c r="Y550" s="101" t="s">
        <v>89</v>
      </c>
      <c r="Z550" s="101" t="s">
        <v>101</v>
      </c>
      <c r="AA550" s="101">
        <v>250</v>
      </c>
      <c r="AB550" s="101">
        <v>357.5</v>
      </c>
    </row>
    <row r="551" spans="1:28" ht="18" customHeight="1" x14ac:dyDescent="0.25">
      <c r="A551" s="1">
        <v>2023</v>
      </c>
      <c r="B551" s="1" t="s">
        <v>0</v>
      </c>
      <c r="C551" s="1" t="s">
        <v>15</v>
      </c>
      <c r="D551" s="5" t="s">
        <v>24</v>
      </c>
      <c r="E551" s="6">
        <v>76</v>
      </c>
      <c r="F551" s="6">
        <v>2288.4499999999998</v>
      </c>
      <c r="G551" s="6">
        <v>5126.1279999999997</v>
      </c>
      <c r="H551" s="3">
        <v>457.69</v>
      </c>
      <c r="I551" s="4" t="s">
        <v>40</v>
      </c>
      <c r="R551" s="101" t="s">
        <v>84</v>
      </c>
      <c r="S551" s="101">
        <v>2020</v>
      </c>
      <c r="T551" s="101" t="s">
        <v>9</v>
      </c>
      <c r="U551" s="101" t="s">
        <v>85</v>
      </c>
      <c r="V551" s="101" t="s">
        <v>99</v>
      </c>
      <c r="W551" s="101" t="s">
        <v>100</v>
      </c>
      <c r="X551" s="101" t="s">
        <v>96</v>
      </c>
      <c r="Y551" s="101" t="s">
        <v>89</v>
      </c>
      <c r="Z551" s="101" t="s">
        <v>90</v>
      </c>
      <c r="AA551" s="101">
        <v>244</v>
      </c>
      <c r="AB551" s="101">
        <v>348.92</v>
      </c>
    </row>
    <row r="552" spans="1:28" ht="18" customHeight="1" x14ac:dyDescent="0.25">
      <c r="A552" s="1">
        <v>2023</v>
      </c>
      <c r="B552" s="1" t="s">
        <v>0</v>
      </c>
      <c r="C552" s="1" t="s">
        <v>15</v>
      </c>
      <c r="D552" s="5" t="s">
        <v>25</v>
      </c>
      <c r="E552" s="6">
        <v>46</v>
      </c>
      <c r="F552" s="6">
        <v>100</v>
      </c>
      <c r="G552" s="6">
        <v>224</v>
      </c>
      <c r="H552" s="3">
        <v>20</v>
      </c>
      <c r="I552" s="4" t="s">
        <v>40</v>
      </c>
      <c r="R552" s="101" t="s">
        <v>91</v>
      </c>
      <c r="S552" s="101">
        <v>2020</v>
      </c>
      <c r="T552" s="101" t="s">
        <v>9</v>
      </c>
      <c r="U552" s="101" t="s">
        <v>85</v>
      </c>
      <c r="V552" s="101" t="s">
        <v>99</v>
      </c>
      <c r="W552" s="101" t="s">
        <v>100</v>
      </c>
      <c r="X552" s="101" t="s">
        <v>96</v>
      </c>
      <c r="Y552" s="101" t="s">
        <v>89</v>
      </c>
      <c r="Z552" s="101" t="s">
        <v>101</v>
      </c>
      <c r="AA552" s="101">
        <v>253</v>
      </c>
      <c r="AB552" s="101">
        <v>361.78999999999996</v>
      </c>
    </row>
    <row r="553" spans="1:28" ht="18" customHeight="1" x14ac:dyDescent="0.25">
      <c r="A553" s="1">
        <v>2023</v>
      </c>
      <c r="B553" s="1" t="s">
        <v>0</v>
      </c>
      <c r="C553" s="1" t="s">
        <v>15</v>
      </c>
      <c r="D553" s="5" t="s">
        <v>23</v>
      </c>
      <c r="E553" s="6">
        <v>34</v>
      </c>
      <c r="F553" s="6">
        <v>2288.4</v>
      </c>
      <c r="G553" s="6">
        <v>5126.0160000000005</v>
      </c>
      <c r="H553" s="3">
        <v>457.68000000000006</v>
      </c>
      <c r="I553" s="4" t="s">
        <v>40</v>
      </c>
      <c r="R553" s="101" t="s">
        <v>84</v>
      </c>
      <c r="S553" s="101">
        <v>2020</v>
      </c>
      <c r="T553" s="101" t="s">
        <v>9</v>
      </c>
      <c r="U553" s="101" t="s">
        <v>85</v>
      </c>
      <c r="V553" s="101" t="s">
        <v>99</v>
      </c>
      <c r="W553" s="101" t="s">
        <v>100</v>
      </c>
      <c r="X553" s="101" t="s">
        <v>96</v>
      </c>
      <c r="Y553" s="101" t="s">
        <v>89</v>
      </c>
      <c r="Z553" s="101" t="s">
        <v>101</v>
      </c>
      <c r="AA553" s="101">
        <v>247</v>
      </c>
      <c r="AB553" s="101">
        <v>353.21</v>
      </c>
    </row>
    <row r="554" spans="1:28" ht="18" customHeight="1" x14ac:dyDescent="0.25">
      <c r="A554" s="1">
        <v>2023</v>
      </c>
      <c r="B554" s="1" t="s">
        <v>0</v>
      </c>
      <c r="C554" s="1" t="s">
        <v>13</v>
      </c>
      <c r="D554" s="2" t="s">
        <v>34</v>
      </c>
      <c r="E554" s="3">
        <v>7</v>
      </c>
      <c r="F554" s="3">
        <v>200</v>
      </c>
      <c r="G554" s="3">
        <v>224</v>
      </c>
      <c r="H554" s="3">
        <v>40</v>
      </c>
      <c r="I554" s="4" t="s">
        <v>40</v>
      </c>
      <c r="R554" s="101" t="s">
        <v>91</v>
      </c>
      <c r="S554" s="101">
        <v>2020</v>
      </c>
      <c r="T554" s="101" t="s">
        <v>8</v>
      </c>
      <c r="U554" s="101" t="s">
        <v>85</v>
      </c>
      <c r="V554" s="101" t="s">
        <v>99</v>
      </c>
      <c r="W554" s="101" t="s">
        <v>100</v>
      </c>
      <c r="X554" s="101" t="s">
        <v>96</v>
      </c>
      <c r="Y554" s="101" t="s">
        <v>89</v>
      </c>
      <c r="Z554" s="101" t="s">
        <v>101</v>
      </c>
      <c r="AA554" s="101">
        <v>274</v>
      </c>
      <c r="AB554" s="101">
        <v>391.82</v>
      </c>
    </row>
    <row r="555" spans="1:28" ht="18" customHeight="1" x14ac:dyDescent="0.25">
      <c r="A555" s="1">
        <v>2023</v>
      </c>
      <c r="B555" s="1" t="s">
        <v>0</v>
      </c>
      <c r="C555" s="1" t="s">
        <v>32</v>
      </c>
      <c r="D555" s="5" t="s">
        <v>32</v>
      </c>
      <c r="E555" s="6">
        <v>3</v>
      </c>
      <c r="F555" s="6">
        <v>4577.3</v>
      </c>
      <c r="G555" s="6">
        <v>7392</v>
      </c>
      <c r="H555" s="3">
        <v>915.46</v>
      </c>
      <c r="I555" s="4" t="s">
        <v>40</v>
      </c>
      <c r="R555" s="101" t="s">
        <v>84</v>
      </c>
      <c r="S555" s="101">
        <v>2020</v>
      </c>
      <c r="T555" s="101" t="s">
        <v>8</v>
      </c>
      <c r="U555" s="101" t="s">
        <v>85</v>
      </c>
      <c r="V555" s="101" t="s">
        <v>99</v>
      </c>
      <c r="W555" s="101" t="s">
        <v>100</v>
      </c>
      <c r="X555" s="101" t="s">
        <v>96</v>
      </c>
      <c r="Y555" s="101" t="s">
        <v>89</v>
      </c>
      <c r="Z555" s="101" t="s">
        <v>101</v>
      </c>
      <c r="AA555" s="101">
        <v>268</v>
      </c>
      <c r="AB555" s="101">
        <v>383.24</v>
      </c>
    </row>
    <row r="556" spans="1:28" ht="18" customHeight="1" x14ac:dyDescent="0.25">
      <c r="A556" s="1">
        <v>2023</v>
      </c>
      <c r="B556" s="1" t="s">
        <v>0</v>
      </c>
      <c r="C556" s="1" t="s">
        <v>15</v>
      </c>
      <c r="D556" s="5" t="s">
        <v>27</v>
      </c>
      <c r="E556" s="6">
        <v>3</v>
      </c>
      <c r="F556" s="6">
        <v>3300</v>
      </c>
      <c r="G556" s="6">
        <v>5126.576</v>
      </c>
      <c r="H556" s="3">
        <v>660</v>
      </c>
      <c r="I556" s="4" t="s">
        <v>40</v>
      </c>
      <c r="R556" s="101" t="s">
        <v>93</v>
      </c>
      <c r="S556" s="101">
        <v>2020</v>
      </c>
      <c r="T556" s="101" t="s">
        <v>8</v>
      </c>
      <c r="U556" s="101" t="s">
        <v>85</v>
      </c>
      <c r="V556" s="101" t="s">
        <v>99</v>
      </c>
      <c r="W556" s="101" t="s">
        <v>100</v>
      </c>
      <c r="X556" s="101" t="s">
        <v>96</v>
      </c>
      <c r="Y556" s="101" t="s">
        <v>89</v>
      </c>
      <c r="Z556" s="101" t="s">
        <v>101</v>
      </c>
      <c r="AA556" s="101">
        <v>262</v>
      </c>
      <c r="AB556" s="101">
        <v>374.65999999999997</v>
      </c>
    </row>
    <row r="557" spans="1:28" ht="18" customHeight="1" x14ac:dyDescent="0.25">
      <c r="A557" s="1">
        <v>2023</v>
      </c>
      <c r="B557" s="1" t="s">
        <v>1</v>
      </c>
      <c r="C557" s="1" t="s">
        <v>14</v>
      </c>
      <c r="D557" s="2" t="s">
        <v>36</v>
      </c>
      <c r="E557" s="3">
        <v>3566</v>
      </c>
      <c r="F557" s="3">
        <v>4577.3</v>
      </c>
      <c r="G557" s="3">
        <v>5126.576</v>
      </c>
      <c r="H557" s="3">
        <v>915.46</v>
      </c>
      <c r="I557" s="4" t="s">
        <v>40</v>
      </c>
      <c r="R557" s="101" t="s">
        <v>91</v>
      </c>
      <c r="S557" s="101">
        <v>2020</v>
      </c>
      <c r="T557" s="101" t="s">
        <v>8</v>
      </c>
      <c r="U557" s="101" t="s">
        <v>85</v>
      </c>
      <c r="V557" s="101" t="s">
        <v>99</v>
      </c>
      <c r="W557" s="101" t="s">
        <v>100</v>
      </c>
      <c r="X557" s="101" t="s">
        <v>96</v>
      </c>
      <c r="Y557" s="101" t="s">
        <v>89</v>
      </c>
      <c r="Z557" s="101" t="s">
        <v>101</v>
      </c>
      <c r="AA557" s="101">
        <v>271</v>
      </c>
      <c r="AB557" s="101">
        <v>387.53</v>
      </c>
    </row>
    <row r="558" spans="1:28" ht="18" customHeight="1" x14ac:dyDescent="0.25">
      <c r="A558" s="1">
        <v>2023</v>
      </c>
      <c r="B558" s="1" t="s">
        <v>1</v>
      </c>
      <c r="C558" s="1" t="s">
        <v>14</v>
      </c>
      <c r="D558" s="2" t="s">
        <v>37</v>
      </c>
      <c r="E558" s="3">
        <v>2498</v>
      </c>
      <c r="F558" s="3">
        <v>8000</v>
      </c>
      <c r="G558" s="3">
        <v>8960</v>
      </c>
      <c r="H558" s="3">
        <v>1600</v>
      </c>
      <c r="I558" s="4" t="s">
        <v>40</v>
      </c>
      <c r="R558" s="101" t="s">
        <v>93</v>
      </c>
      <c r="S558" s="101">
        <v>2020</v>
      </c>
      <c r="T558" s="101" t="s">
        <v>8</v>
      </c>
      <c r="U558" s="101" t="s">
        <v>85</v>
      </c>
      <c r="V558" s="101" t="s">
        <v>99</v>
      </c>
      <c r="W558" s="101" t="s">
        <v>100</v>
      </c>
      <c r="X558" s="101" t="s">
        <v>96</v>
      </c>
      <c r="Y558" s="101" t="s">
        <v>89</v>
      </c>
      <c r="Z558" s="101" t="s">
        <v>101</v>
      </c>
      <c r="AA558" s="101">
        <v>265</v>
      </c>
      <c r="AB558" s="101">
        <v>378.95</v>
      </c>
    </row>
    <row r="559" spans="1:28" ht="18" customHeight="1" x14ac:dyDescent="0.25">
      <c r="A559" s="1">
        <v>2023</v>
      </c>
      <c r="B559" s="1" t="s">
        <v>1</v>
      </c>
      <c r="C559" s="1" t="s">
        <v>13</v>
      </c>
      <c r="D559" s="2" t="s">
        <v>35</v>
      </c>
      <c r="E559" s="3">
        <v>1245</v>
      </c>
      <c r="F559" s="3">
        <v>4577.2</v>
      </c>
      <c r="G559" s="3">
        <v>5126.4639999999999</v>
      </c>
      <c r="H559" s="3">
        <v>915.44</v>
      </c>
      <c r="I559" s="4" t="s">
        <v>40</v>
      </c>
      <c r="R559" s="101" t="s">
        <v>84</v>
      </c>
      <c r="S559" s="101">
        <v>2020</v>
      </c>
      <c r="T559" s="101" t="s">
        <v>8</v>
      </c>
      <c r="U559" s="101" t="s">
        <v>85</v>
      </c>
      <c r="V559" s="101" t="s">
        <v>99</v>
      </c>
      <c r="W559" s="101" t="s">
        <v>100</v>
      </c>
      <c r="X559" s="101" t="s">
        <v>96</v>
      </c>
      <c r="Y559" s="101" t="s">
        <v>89</v>
      </c>
      <c r="Z559" s="101" t="s">
        <v>101</v>
      </c>
      <c r="AA559" s="101">
        <v>259</v>
      </c>
      <c r="AB559" s="101">
        <v>370.37</v>
      </c>
    </row>
    <row r="560" spans="1:28" ht="18" customHeight="1" x14ac:dyDescent="0.25">
      <c r="A560" s="1">
        <v>2023</v>
      </c>
      <c r="B560" s="1" t="s">
        <v>1</v>
      </c>
      <c r="C560" s="1" t="s">
        <v>38</v>
      </c>
      <c r="D560" s="5" t="s">
        <v>30</v>
      </c>
      <c r="E560" s="6">
        <v>644</v>
      </c>
      <c r="F560" s="6">
        <v>5743.5</v>
      </c>
      <c r="G560" s="6">
        <v>6432.72</v>
      </c>
      <c r="H560" s="3">
        <v>1148.7</v>
      </c>
      <c r="I560" s="4" t="s">
        <v>40</v>
      </c>
      <c r="R560" s="101" t="s">
        <v>93</v>
      </c>
      <c r="S560" s="101">
        <v>2020</v>
      </c>
      <c r="T560" s="101" t="s">
        <v>3</v>
      </c>
      <c r="U560" s="101" t="s">
        <v>97</v>
      </c>
      <c r="V560" s="101" t="s">
        <v>99</v>
      </c>
      <c r="W560" s="101" t="s">
        <v>100</v>
      </c>
      <c r="X560" s="101" t="s">
        <v>96</v>
      </c>
      <c r="Y560" s="101" t="s">
        <v>89</v>
      </c>
      <c r="Z560" s="101" t="s">
        <v>101</v>
      </c>
      <c r="AA560" s="101">
        <v>158</v>
      </c>
      <c r="AB560" s="101">
        <v>225.94</v>
      </c>
    </row>
    <row r="561" spans="1:28" ht="18" customHeight="1" x14ac:dyDescent="0.25">
      <c r="A561" s="1">
        <v>2023</v>
      </c>
      <c r="B561" s="1" t="s">
        <v>1</v>
      </c>
      <c r="C561" s="1" t="s">
        <v>12</v>
      </c>
      <c r="D561" s="5" t="s">
        <v>29</v>
      </c>
      <c r="E561" s="6">
        <v>643</v>
      </c>
      <c r="F561" s="6">
        <v>7000</v>
      </c>
      <c r="G561" s="6">
        <v>7840</v>
      </c>
      <c r="H561" s="3">
        <v>1400</v>
      </c>
      <c r="I561" s="4" t="s">
        <v>40</v>
      </c>
      <c r="R561" s="101" t="s">
        <v>84</v>
      </c>
      <c r="S561" s="101">
        <v>2020</v>
      </c>
      <c r="T561" s="101" t="s">
        <v>3</v>
      </c>
      <c r="U561" s="101" t="s">
        <v>97</v>
      </c>
      <c r="V561" s="101" t="s">
        <v>99</v>
      </c>
      <c r="W561" s="101" t="s">
        <v>100</v>
      </c>
      <c r="X561" s="101" t="s">
        <v>96</v>
      </c>
      <c r="Y561" s="101" t="s">
        <v>89</v>
      </c>
      <c r="Z561" s="101" t="s">
        <v>101</v>
      </c>
      <c r="AA561" s="101">
        <v>206</v>
      </c>
      <c r="AB561" s="101">
        <v>294.58</v>
      </c>
    </row>
    <row r="562" spans="1:28" ht="18" customHeight="1" x14ac:dyDescent="0.25">
      <c r="A562" s="1">
        <v>2023</v>
      </c>
      <c r="B562" s="1" t="s">
        <v>1</v>
      </c>
      <c r="C562" s="1" t="s">
        <v>38</v>
      </c>
      <c r="D562" s="5" t="s">
        <v>31</v>
      </c>
      <c r="E562" s="6">
        <v>455</v>
      </c>
      <c r="F562" s="6">
        <v>4578.6000000000004</v>
      </c>
      <c r="G562" s="6">
        <v>5128.0320000000002</v>
      </c>
      <c r="H562" s="3">
        <v>915.72000000000014</v>
      </c>
      <c r="I562" s="4" t="s">
        <v>40</v>
      </c>
      <c r="R562" s="101" t="s">
        <v>91</v>
      </c>
      <c r="S562" s="101">
        <v>2020</v>
      </c>
      <c r="T562" s="101" t="s">
        <v>3</v>
      </c>
      <c r="U562" s="101" t="s">
        <v>97</v>
      </c>
      <c r="V562" s="101" t="s">
        <v>99</v>
      </c>
      <c r="W562" s="101" t="s">
        <v>100</v>
      </c>
      <c r="X562" s="101" t="s">
        <v>96</v>
      </c>
      <c r="Y562" s="101" t="s">
        <v>89</v>
      </c>
      <c r="Z562" s="101" t="s">
        <v>101</v>
      </c>
      <c r="AA562" s="101">
        <v>134</v>
      </c>
      <c r="AB562" s="101">
        <v>191.62</v>
      </c>
    </row>
    <row r="563" spans="1:28" ht="18" customHeight="1" x14ac:dyDescent="0.25">
      <c r="A563" s="1">
        <v>2023</v>
      </c>
      <c r="B563" s="1" t="s">
        <v>1</v>
      </c>
      <c r="C563" s="1" t="s">
        <v>12</v>
      </c>
      <c r="D563" s="5" t="s">
        <v>28</v>
      </c>
      <c r="E563" s="7">
        <v>345</v>
      </c>
      <c r="F563" s="7">
        <v>7000</v>
      </c>
      <c r="G563" s="7">
        <v>7840</v>
      </c>
      <c r="H563" s="3">
        <v>1400</v>
      </c>
      <c r="I563" s="4" t="s">
        <v>40</v>
      </c>
      <c r="R563" s="101" t="s">
        <v>93</v>
      </c>
      <c r="S563" s="101">
        <v>2020</v>
      </c>
      <c r="T563" s="101" t="s">
        <v>3</v>
      </c>
      <c r="U563" s="101" t="s">
        <v>97</v>
      </c>
      <c r="V563" s="101" t="s">
        <v>99</v>
      </c>
      <c r="W563" s="101" t="s">
        <v>100</v>
      </c>
      <c r="X563" s="101" t="s">
        <v>96</v>
      </c>
      <c r="Y563" s="101" t="s">
        <v>89</v>
      </c>
      <c r="Z563" s="101" t="s">
        <v>101</v>
      </c>
      <c r="AA563" s="101">
        <v>160</v>
      </c>
      <c r="AB563" s="101">
        <v>228.8</v>
      </c>
    </row>
    <row r="564" spans="1:28" ht="18" customHeight="1" x14ac:dyDescent="0.25">
      <c r="A564" s="1">
        <v>2023</v>
      </c>
      <c r="B564" s="1" t="s">
        <v>1</v>
      </c>
      <c r="C564" s="1" t="s">
        <v>13</v>
      </c>
      <c r="D564" s="2" t="s">
        <v>33</v>
      </c>
      <c r="E564" s="3">
        <v>122</v>
      </c>
      <c r="F564" s="3">
        <v>100</v>
      </c>
      <c r="G564" s="3">
        <v>112</v>
      </c>
      <c r="H564" s="3">
        <v>20</v>
      </c>
      <c r="I564" s="4" t="s">
        <v>40</v>
      </c>
      <c r="R564" s="101" t="s">
        <v>93</v>
      </c>
      <c r="S564" s="101">
        <v>2020</v>
      </c>
      <c r="T564" s="101" t="s">
        <v>3</v>
      </c>
      <c r="U564" s="101" t="s">
        <v>97</v>
      </c>
      <c r="V564" s="101" t="s">
        <v>99</v>
      </c>
      <c r="W564" s="101" t="s">
        <v>100</v>
      </c>
      <c r="X564" s="101" t="s">
        <v>96</v>
      </c>
      <c r="Y564" s="101" t="s">
        <v>89</v>
      </c>
      <c r="Z564" s="101" t="s">
        <v>101</v>
      </c>
      <c r="AA564" s="101">
        <v>208</v>
      </c>
      <c r="AB564" s="101">
        <v>297.44</v>
      </c>
    </row>
    <row r="565" spans="1:28" ht="18" customHeight="1" x14ac:dyDescent="0.25">
      <c r="A565" s="1">
        <v>2023</v>
      </c>
      <c r="B565" s="1" t="s">
        <v>1</v>
      </c>
      <c r="C565" s="1" t="s">
        <v>15</v>
      </c>
      <c r="D565" s="5" t="s">
        <v>26</v>
      </c>
      <c r="E565" s="6">
        <v>78</v>
      </c>
      <c r="F565" s="6">
        <v>2288.6</v>
      </c>
      <c r="G565" s="6">
        <v>5126.4639999999999</v>
      </c>
      <c r="H565" s="3">
        <v>457.72</v>
      </c>
      <c r="I565" s="4" t="s">
        <v>40</v>
      </c>
      <c r="R565" s="101" t="s">
        <v>93</v>
      </c>
      <c r="S565" s="101">
        <v>2020</v>
      </c>
      <c r="T565" s="101" t="s">
        <v>3</v>
      </c>
      <c r="U565" s="101" t="s">
        <v>97</v>
      </c>
      <c r="V565" s="101" t="s">
        <v>99</v>
      </c>
      <c r="W565" s="101" t="s">
        <v>100</v>
      </c>
      <c r="X565" s="101" t="s">
        <v>96</v>
      </c>
      <c r="Y565" s="101" t="s">
        <v>89</v>
      </c>
      <c r="Z565" s="101" t="s">
        <v>101</v>
      </c>
      <c r="AA565" s="101">
        <v>136</v>
      </c>
      <c r="AB565" s="101">
        <v>194.48</v>
      </c>
    </row>
    <row r="566" spans="1:28" ht="18" customHeight="1" x14ac:dyDescent="0.25">
      <c r="A566" s="1">
        <v>2023</v>
      </c>
      <c r="B566" s="1" t="s">
        <v>1</v>
      </c>
      <c r="C566" s="1" t="s">
        <v>15</v>
      </c>
      <c r="D566" s="5" t="s">
        <v>24</v>
      </c>
      <c r="E566" s="6">
        <v>76</v>
      </c>
      <c r="F566" s="6">
        <v>2288.4499999999998</v>
      </c>
      <c r="G566" s="6">
        <v>5126.1279999999997</v>
      </c>
      <c r="H566" s="3">
        <v>457.69</v>
      </c>
      <c r="I566" s="4" t="s">
        <v>40</v>
      </c>
      <c r="R566" s="101" t="s">
        <v>84</v>
      </c>
      <c r="S566" s="101">
        <v>2020</v>
      </c>
      <c r="T566" s="101" t="s">
        <v>3</v>
      </c>
      <c r="U566" s="101" t="s">
        <v>97</v>
      </c>
      <c r="V566" s="101" t="s">
        <v>99</v>
      </c>
      <c r="W566" s="101" t="s">
        <v>100</v>
      </c>
      <c r="X566" s="101" t="s">
        <v>96</v>
      </c>
      <c r="Y566" s="101" t="s">
        <v>89</v>
      </c>
      <c r="Z566" s="101" t="s">
        <v>101</v>
      </c>
      <c r="AA566" s="101">
        <v>812</v>
      </c>
      <c r="AB566" s="101">
        <v>1161.1599999999999</v>
      </c>
    </row>
    <row r="567" spans="1:28" ht="18" customHeight="1" x14ac:dyDescent="0.25">
      <c r="A567" s="1">
        <v>2023</v>
      </c>
      <c r="B567" s="1" t="s">
        <v>1</v>
      </c>
      <c r="C567" s="1" t="s">
        <v>15</v>
      </c>
      <c r="D567" s="5" t="s">
        <v>25</v>
      </c>
      <c r="E567" s="6">
        <v>46</v>
      </c>
      <c r="F567" s="6">
        <v>100</v>
      </c>
      <c r="G567" s="6">
        <v>224</v>
      </c>
      <c r="H567" s="3">
        <v>20</v>
      </c>
      <c r="I567" s="4" t="s">
        <v>40</v>
      </c>
      <c r="R567" s="101" t="s">
        <v>91</v>
      </c>
      <c r="S567" s="101">
        <v>2020</v>
      </c>
      <c r="T567" s="101" t="s">
        <v>3</v>
      </c>
      <c r="U567" s="101" t="s">
        <v>97</v>
      </c>
      <c r="V567" s="101" t="s">
        <v>99</v>
      </c>
      <c r="W567" s="101" t="s">
        <v>100</v>
      </c>
      <c r="X567" s="101" t="s">
        <v>96</v>
      </c>
      <c r="Y567" s="101" t="s">
        <v>89</v>
      </c>
      <c r="Z567" s="101" t="s">
        <v>101</v>
      </c>
      <c r="AA567" s="101">
        <v>899</v>
      </c>
      <c r="AB567" s="101">
        <v>1285.57</v>
      </c>
    </row>
    <row r="568" spans="1:28" ht="18" customHeight="1" x14ac:dyDescent="0.25">
      <c r="A568" s="1">
        <v>2023</v>
      </c>
      <c r="B568" s="1" t="s">
        <v>1</v>
      </c>
      <c r="C568" s="1" t="s">
        <v>15</v>
      </c>
      <c r="D568" s="5" t="s">
        <v>23</v>
      </c>
      <c r="E568" s="6">
        <v>34</v>
      </c>
      <c r="F568" s="6">
        <v>2288.4</v>
      </c>
      <c r="G568" s="6">
        <v>5126.0160000000005</v>
      </c>
      <c r="H568" s="3">
        <v>457.68000000000006</v>
      </c>
      <c r="I568" s="4" t="s">
        <v>40</v>
      </c>
      <c r="R568" s="101" t="s">
        <v>91</v>
      </c>
      <c r="S568" s="101">
        <v>2020</v>
      </c>
      <c r="T568" s="101" t="s">
        <v>3</v>
      </c>
      <c r="U568" s="101" t="s">
        <v>97</v>
      </c>
      <c r="V568" s="101" t="s">
        <v>99</v>
      </c>
      <c r="W568" s="101" t="s">
        <v>100</v>
      </c>
      <c r="X568" s="101" t="s">
        <v>96</v>
      </c>
      <c r="Y568" s="101" t="s">
        <v>89</v>
      </c>
      <c r="Z568" s="101" t="s">
        <v>101</v>
      </c>
      <c r="AA568" s="101">
        <v>852</v>
      </c>
      <c r="AB568" s="101">
        <v>526.24</v>
      </c>
    </row>
    <row r="569" spans="1:28" ht="18" customHeight="1" x14ac:dyDescent="0.25">
      <c r="A569" s="1">
        <v>2023</v>
      </c>
      <c r="B569" s="1" t="s">
        <v>1</v>
      </c>
      <c r="C569" s="1" t="s">
        <v>13</v>
      </c>
      <c r="D569" s="2" t="s">
        <v>34</v>
      </c>
      <c r="E569" s="3">
        <v>7</v>
      </c>
      <c r="F569" s="3">
        <v>200</v>
      </c>
      <c r="G569" s="3">
        <v>224</v>
      </c>
      <c r="H569" s="3">
        <v>40</v>
      </c>
      <c r="I569" s="4" t="s">
        <v>40</v>
      </c>
      <c r="R569" s="101" t="s">
        <v>91</v>
      </c>
      <c r="S569" s="101">
        <v>2020</v>
      </c>
      <c r="T569" s="101" t="s">
        <v>3</v>
      </c>
      <c r="U569" s="101" t="s">
        <v>97</v>
      </c>
      <c r="V569" s="101" t="s">
        <v>99</v>
      </c>
      <c r="W569" s="101" t="s">
        <v>100</v>
      </c>
      <c r="X569" s="101" t="s">
        <v>96</v>
      </c>
      <c r="Y569" s="101" t="s">
        <v>89</v>
      </c>
      <c r="Z569" s="101" t="s">
        <v>101</v>
      </c>
      <c r="AA569" s="101">
        <v>885</v>
      </c>
      <c r="AB569" s="101">
        <v>526.24</v>
      </c>
    </row>
    <row r="570" spans="1:28" ht="18" customHeight="1" x14ac:dyDescent="0.25">
      <c r="A570" s="1">
        <v>2023</v>
      </c>
      <c r="B570" s="1" t="s">
        <v>1</v>
      </c>
      <c r="C570" s="1" t="s">
        <v>15</v>
      </c>
      <c r="D570" s="5" t="s">
        <v>27</v>
      </c>
      <c r="E570" s="6">
        <v>3</v>
      </c>
      <c r="F570" s="6">
        <v>3300</v>
      </c>
      <c r="G570" s="6">
        <v>5126.576</v>
      </c>
      <c r="H570" s="3">
        <v>660</v>
      </c>
      <c r="I570" s="4" t="s">
        <v>40</v>
      </c>
      <c r="R570" s="101" t="s">
        <v>84</v>
      </c>
      <c r="S570" s="101">
        <v>2020</v>
      </c>
      <c r="T570" s="101" t="s">
        <v>3</v>
      </c>
      <c r="U570" s="101" t="s">
        <v>97</v>
      </c>
      <c r="V570" s="101" t="s">
        <v>99</v>
      </c>
      <c r="W570" s="101" t="s">
        <v>100</v>
      </c>
      <c r="X570" s="101" t="s">
        <v>96</v>
      </c>
      <c r="Y570" s="101" t="s">
        <v>89</v>
      </c>
      <c r="Z570" s="101" t="s">
        <v>101</v>
      </c>
      <c r="AA570" s="101">
        <v>135</v>
      </c>
      <c r="AB570" s="101">
        <v>193.05</v>
      </c>
    </row>
    <row r="571" spans="1:28" ht="18" customHeight="1" x14ac:dyDescent="0.25">
      <c r="A571" s="1">
        <v>2023</v>
      </c>
      <c r="B571" s="1" t="s">
        <v>1</v>
      </c>
      <c r="C571" s="1" t="s">
        <v>32</v>
      </c>
      <c r="D571" s="5" t="s">
        <v>32</v>
      </c>
      <c r="E571" s="6">
        <v>2</v>
      </c>
      <c r="F571" s="6">
        <v>6600</v>
      </c>
      <c r="G571" s="6">
        <v>7392</v>
      </c>
      <c r="H571" s="3">
        <v>1320</v>
      </c>
      <c r="I571" s="4" t="s">
        <v>40</v>
      </c>
      <c r="R571" s="101" t="s">
        <v>93</v>
      </c>
      <c r="S571" s="101">
        <v>2020</v>
      </c>
      <c r="T571" s="101" t="s">
        <v>3</v>
      </c>
      <c r="U571" s="101" t="s">
        <v>97</v>
      </c>
      <c r="V571" s="101" t="s">
        <v>99</v>
      </c>
      <c r="W571" s="101" t="s">
        <v>100</v>
      </c>
      <c r="X571" s="101" t="s">
        <v>96</v>
      </c>
      <c r="Y571" s="101" t="s">
        <v>89</v>
      </c>
      <c r="Z571" s="101" t="s">
        <v>101</v>
      </c>
      <c r="AA571" s="101">
        <v>163</v>
      </c>
      <c r="AB571" s="101">
        <v>233.09</v>
      </c>
    </row>
    <row r="572" spans="1:28" ht="18" customHeight="1" x14ac:dyDescent="0.25">
      <c r="A572" s="1">
        <v>2023</v>
      </c>
      <c r="B572" s="1" t="s">
        <v>2</v>
      </c>
      <c r="C572" s="1" t="s">
        <v>14</v>
      </c>
      <c r="D572" s="2" t="s">
        <v>36</v>
      </c>
      <c r="E572" s="3">
        <v>3566</v>
      </c>
      <c r="F572" s="3">
        <v>4577.3</v>
      </c>
      <c r="G572" s="3">
        <v>5126.576</v>
      </c>
      <c r="H572" s="3">
        <v>915.46</v>
      </c>
      <c r="I572" s="4" t="s">
        <v>40</v>
      </c>
      <c r="R572" s="101" t="s">
        <v>91</v>
      </c>
      <c r="S572" s="101">
        <v>2020</v>
      </c>
      <c r="T572" s="101" t="s">
        <v>3</v>
      </c>
      <c r="U572" s="101" t="s">
        <v>97</v>
      </c>
      <c r="V572" s="101" t="s">
        <v>99</v>
      </c>
      <c r="W572" s="101" t="s">
        <v>100</v>
      </c>
      <c r="X572" s="101" t="s">
        <v>96</v>
      </c>
      <c r="Y572" s="101" t="s">
        <v>89</v>
      </c>
      <c r="Z572" s="101" t="s">
        <v>101</v>
      </c>
      <c r="AA572" s="101">
        <v>205</v>
      </c>
      <c r="AB572" s="101">
        <v>293.14999999999998</v>
      </c>
    </row>
    <row r="573" spans="1:28" ht="18" customHeight="1" x14ac:dyDescent="0.25">
      <c r="A573" s="1">
        <v>2023</v>
      </c>
      <c r="B573" s="1" t="s">
        <v>2</v>
      </c>
      <c r="C573" s="1" t="s">
        <v>14</v>
      </c>
      <c r="D573" s="2" t="s">
        <v>37</v>
      </c>
      <c r="E573" s="3">
        <v>2498</v>
      </c>
      <c r="F573" s="3">
        <v>8000</v>
      </c>
      <c r="G573" s="3">
        <v>8960</v>
      </c>
      <c r="H573" s="3">
        <v>1600</v>
      </c>
      <c r="I573" s="4" t="s">
        <v>40</v>
      </c>
      <c r="R573" s="101" t="s">
        <v>93</v>
      </c>
      <c r="S573" s="101">
        <v>2020</v>
      </c>
      <c r="T573" s="101" t="s">
        <v>3</v>
      </c>
      <c r="U573" s="101" t="s">
        <v>97</v>
      </c>
      <c r="V573" s="101" t="s">
        <v>99</v>
      </c>
      <c r="W573" s="101" t="s">
        <v>100</v>
      </c>
      <c r="X573" s="101" t="s">
        <v>96</v>
      </c>
      <c r="Y573" s="101" t="s">
        <v>89</v>
      </c>
      <c r="Z573" s="101" t="s">
        <v>101</v>
      </c>
      <c r="AA573" s="101">
        <v>133</v>
      </c>
      <c r="AB573" s="101">
        <v>190.19</v>
      </c>
    </row>
    <row r="574" spans="1:28" ht="18" customHeight="1" x14ac:dyDescent="0.25">
      <c r="A574" s="1">
        <v>2023</v>
      </c>
      <c r="B574" s="1" t="s">
        <v>2</v>
      </c>
      <c r="C574" s="1" t="s">
        <v>13</v>
      </c>
      <c r="D574" s="2" t="s">
        <v>35</v>
      </c>
      <c r="E574" s="3">
        <v>1245</v>
      </c>
      <c r="F574" s="3">
        <v>4577.2</v>
      </c>
      <c r="G574" s="3">
        <v>5126.4639999999999</v>
      </c>
      <c r="H574" s="3">
        <v>915.44</v>
      </c>
      <c r="I574" s="4" t="s">
        <v>40</v>
      </c>
      <c r="R574" s="101" t="s">
        <v>91</v>
      </c>
      <c r="S574" s="101">
        <v>2020</v>
      </c>
      <c r="T574" s="101" t="s">
        <v>3</v>
      </c>
      <c r="U574" s="101" t="s">
        <v>97</v>
      </c>
      <c r="V574" s="101" t="s">
        <v>99</v>
      </c>
      <c r="W574" s="101" t="s">
        <v>100</v>
      </c>
      <c r="X574" s="101" t="s">
        <v>96</v>
      </c>
      <c r="Y574" s="101" t="s">
        <v>89</v>
      </c>
      <c r="Z574" s="101" t="s">
        <v>101</v>
      </c>
      <c r="AA574" s="101">
        <v>821</v>
      </c>
      <c r="AB574" s="101">
        <v>1174.03</v>
      </c>
    </row>
    <row r="575" spans="1:28" ht="18" customHeight="1" x14ac:dyDescent="0.25">
      <c r="A575" s="1">
        <v>2023</v>
      </c>
      <c r="B575" s="1" t="s">
        <v>2</v>
      </c>
      <c r="C575" s="1" t="s">
        <v>38</v>
      </c>
      <c r="D575" s="5" t="s">
        <v>30</v>
      </c>
      <c r="E575" s="6">
        <v>644</v>
      </c>
      <c r="F575" s="6">
        <v>10000</v>
      </c>
      <c r="G575" s="6">
        <v>6432.72</v>
      </c>
      <c r="H575" s="3">
        <v>2000</v>
      </c>
      <c r="I575" s="4" t="s">
        <v>40</v>
      </c>
      <c r="R575" s="101" t="s">
        <v>91</v>
      </c>
      <c r="S575" s="101">
        <v>2020</v>
      </c>
      <c r="T575" s="101" t="s">
        <v>3</v>
      </c>
      <c r="U575" s="101" t="s">
        <v>97</v>
      </c>
      <c r="V575" s="101" t="s">
        <v>99</v>
      </c>
      <c r="W575" s="101" t="s">
        <v>100</v>
      </c>
      <c r="X575" s="101" t="s">
        <v>96</v>
      </c>
      <c r="Y575" s="101" t="s">
        <v>89</v>
      </c>
      <c r="Z575" s="101" t="s">
        <v>101</v>
      </c>
      <c r="AA575" s="101">
        <v>854</v>
      </c>
      <c r="AB575" s="101">
        <v>1221.22</v>
      </c>
    </row>
    <row r="576" spans="1:28" ht="18" customHeight="1" x14ac:dyDescent="0.25">
      <c r="A576" s="1">
        <v>2023</v>
      </c>
      <c r="B576" s="1" t="s">
        <v>2</v>
      </c>
      <c r="C576" s="1" t="s">
        <v>12</v>
      </c>
      <c r="D576" s="5" t="s">
        <v>29</v>
      </c>
      <c r="E576" s="6">
        <v>643</v>
      </c>
      <c r="F576" s="6">
        <v>7000</v>
      </c>
      <c r="G576" s="6">
        <v>7840</v>
      </c>
      <c r="H576" s="3">
        <v>1400</v>
      </c>
      <c r="I576" s="4" t="s">
        <v>40</v>
      </c>
      <c r="R576" s="101" t="s">
        <v>93</v>
      </c>
      <c r="S576" s="101">
        <v>2020</v>
      </c>
      <c r="T576" s="101" t="s">
        <v>3</v>
      </c>
      <c r="U576" s="101" t="s">
        <v>97</v>
      </c>
      <c r="V576" s="101" t="s">
        <v>99</v>
      </c>
      <c r="W576" s="101" t="s">
        <v>100</v>
      </c>
      <c r="X576" s="101" t="s">
        <v>96</v>
      </c>
      <c r="Y576" s="101" t="s">
        <v>89</v>
      </c>
      <c r="Z576" s="101" t="s">
        <v>101</v>
      </c>
      <c r="AA576" s="101">
        <v>131</v>
      </c>
      <c r="AB576" s="101">
        <v>187.32999999999998</v>
      </c>
    </row>
    <row r="577" spans="1:28" ht="18" customHeight="1" x14ac:dyDescent="0.25">
      <c r="A577" s="1">
        <v>2023</v>
      </c>
      <c r="B577" s="1" t="s">
        <v>2</v>
      </c>
      <c r="C577" s="1" t="s">
        <v>38</v>
      </c>
      <c r="D577" s="5" t="s">
        <v>31</v>
      </c>
      <c r="E577" s="6">
        <v>455</v>
      </c>
      <c r="F577" s="6">
        <v>4578.6000000000004</v>
      </c>
      <c r="G577" s="6">
        <v>5128.0320000000002</v>
      </c>
      <c r="H577" s="3">
        <v>915.72000000000014</v>
      </c>
      <c r="I577" s="4" t="s">
        <v>40</v>
      </c>
      <c r="R577" s="101" t="s">
        <v>84</v>
      </c>
      <c r="S577" s="101">
        <v>2020</v>
      </c>
      <c r="T577" s="101" t="s">
        <v>7</v>
      </c>
      <c r="U577" s="101" t="s">
        <v>97</v>
      </c>
      <c r="V577" s="101" t="s">
        <v>99</v>
      </c>
      <c r="W577" s="101" t="s">
        <v>100</v>
      </c>
      <c r="X577" s="101" t="s">
        <v>96</v>
      </c>
      <c r="Y577" s="101" t="s">
        <v>89</v>
      </c>
      <c r="Z577" s="101" t="s">
        <v>101</v>
      </c>
      <c r="AA577" s="101">
        <v>140</v>
      </c>
      <c r="AB577" s="101">
        <v>200.2</v>
      </c>
    </row>
    <row r="578" spans="1:28" ht="18" customHeight="1" x14ac:dyDescent="0.25">
      <c r="A578" s="1">
        <v>2023</v>
      </c>
      <c r="B578" s="1" t="s">
        <v>2</v>
      </c>
      <c r="C578" s="1" t="s">
        <v>12</v>
      </c>
      <c r="D578" s="5" t="s">
        <v>28</v>
      </c>
      <c r="E578" s="7">
        <v>345</v>
      </c>
      <c r="F578" s="7">
        <v>7000</v>
      </c>
      <c r="G578" s="7">
        <v>7840</v>
      </c>
      <c r="H578" s="3">
        <v>1400</v>
      </c>
      <c r="I578" s="4" t="s">
        <v>40</v>
      </c>
      <c r="R578" s="101" t="s">
        <v>84</v>
      </c>
      <c r="S578" s="101">
        <v>2020</v>
      </c>
      <c r="T578" s="101" t="s">
        <v>7</v>
      </c>
      <c r="U578" s="101" t="s">
        <v>97</v>
      </c>
      <c r="V578" s="101" t="s">
        <v>99</v>
      </c>
      <c r="W578" s="101" t="s">
        <v>100</v>
      </c>
      <c r="X578" s="101" t="s">
        <v>96</v>
      </c>
      <c r="Y578" s="101" t="s">
        <v>89</v>
      </c>
      <c r="Z578" s="101" t="s">
        <v>101</v>
      </c>
      <c r="AA578" s="101">
        <v>188</v>
      </c>
      <c r="AB578" s="101">
        <v>268.84000000000003</v>
      </c>
    </row>
    <row r="579" spans="1:28" ht="18" customHeight="1" x14ac:dyDescent="0.25">
      <c r="A579" s="1">
        <v>2023</v>
      </c>
      <c r="B579" s="1" t="s">
        <v>2</v>
      </c>
      <c r="C579" s="1" t="s">
        <v>13</v>
      </c>
      <c r="D579" s="2" t="s">
        <v>33</v>
      </c>
      <c r="E579" s="3">
        <v>122</v>
      </c>
      <c r="F579" s="3">
        <v>100</v>
      </c>
      <c r="G579" s="3">
        <v>112</v>
      </c>
      <c r="H579" s="3">
        <v>20</v>
      </c>
      <c r="I579" s="4" t="s">
        <v>40</v>
      </c>
      <c r="R579" s="101" t="s">
        <v>93</v>
      </c>
      <c r="S579" s="101">
        <v>2020</v>
      </c>
      <c r="T579" s="101" t="s">
        <v>7</v>
      </c>
      <c r="U579" s="101" t="s">
        <v>97</v>
      </c>
      <c r="V579" s="101" t="s">
        <v>99</v>
      </c>
      <c r="W579" s="101" t="s">
        <v>100</v>
      </c>
      <c r="X579" s="101" t="s">
        <v>96</v>
      </c>
      <c r="Y579" s="101" t="s">
        <v>89</v>
      </c>
      <c r="Z579" s="101" t="s">
        <v>101</v>
      </c>
      <c r="AA579" s="101">
        <v>356</v>
      </c>
      <c r="AB579" s="101">
        <v>509.08</v>
      </c>
    </row>
    <row r="580" spans="1:28" ht="18" customHeight="1" x14ac:dyDescent="0.25">
      <c r="A580" s="1">
        <v>2023</v>
      </c>
      <c r="B580" s="1" t="s">
        <v>2</v>
      </c>
      <c r="C580" s="1" t="s">
        <v>15</v>
      </c>
      <c r="D580" s="5" t="s">
        <v>26</v>
      </c>
      <c r="E580" s="6">
        <v>78</v>
      </c>
      <c r="F580" s="6">
        <v>2288.6</v>
      </c>
      <c r="G580" s="6">
        <v>5126.4639999999999</v>
      </c>
      <c r="H580" s="3">
        <v>457.72</v>
      </c>
      <c r="I580" s="4" t="s">
        <v>40</v>
      </c>
      <c r="R580" s="101" t="s">
        <v>84</v>
      </c>
      <c r="S580" s="101">
        <v>2020</v>
      </c>
      <c r="T580" s="101" t="s">
        <v>7</v>
      </c>
      <c r="U580" s="101" t="s">
        <v>97</v>
      </c>
      <c r="V580" s="101" t="s">
        <v>99</v>
      </c>
      <c r="W580" s="101" t="s">
        <v>100</v>
      </c>
      <c r="X580" s="101" t="s">
        <v>96</v>
      </c>
      <c r="Y580" s="101" t="s">
        <v>89</v>
      </c>
      <c r="Z580" s="101" t="s">
        <v>101</v>
      </c>
      <c r="AA580" s="101">
        <v>184</v>
      </c>
      <c r="AB580" s="101">
        <v>263.12</v>
      </c>
    </row>
    <row r="581" spans="1:28" ht="18" customHeight="1" x14ac:dyDescent="0.25">
      <c r="A581" s="1">
        <v>2023</v>
      </c>
      <c r="B581" s="1" t="s">
        <v>2</v>
      </c>
      <c r="C581" s="1" t="s">
        <v>15</v>
      </c>
      <c r="D581" s="5" t="s">
        <v>24</v>
      </c>
      <c r="E581" s="6">
        <v>76</v>
      </c>
      <c r="F581" s="6">
        <v>2288.4499999999998</v>
      </c>
      <c r="G581" s="6">
        <v>5126.1279999999997</v>
      </c>
      <c r="H581" s="3">
        <v>457.69</v>
      </c>
      <c r="I581" s="4" t="s">
        <v>40</v>
      </c>
      <c r="R581" s="101" t="s">
        <v>91</v>
      </c>
      <c r="S581" s="101">
        <v>2020</v>
      </c>
      <c r="T581" s="101" t="s">
        <v>7</v>
      </c>
      <c r="U581" s="101" t="s">
        <v>97</v>
      </c>
      <c r="V581" s="101" t="s">
        <v>99</v>
      </c>
      <c r="W581" s="101" t="s">
        <v>100</v>
      </c>
      <c r="X581" s="101" t="s">
        <v>96</v>
      </c>
      <c r="Y581" s="101" t="s">
        <v>89</v>
      </c>
      <c r="Z581" s="101" t="s">
        <v>101</v>
      </c>
      <c r="AA581" s="101">
        <v>358</v>
      </c>
      <c r="AB581" s="101">
        <v>511.94</v>
      </c>
    </row>
    <row r="582" spans="1:28" ht="18" customHeight="1" x14ac:dyDescent="0.25">
      <c r="A582" s="1">
        <v>2023</v>
      </c>
      <c r="B582" s="1" t="s">
        <v>2</v>
      </c>
      <c r="C582" s="1" t="s">
        <v>15</v>
      </c>
      <c r="D582" s="5" t="s">
        <v>25</v>
      </c>
      <c r="E582" s="6">
        <v>46</v>
      </c>
      <c r="F582" s="6">
        <v>100</v>
      </c>
      <c r="G582" s="6">
        <v>224</v>
      </c>
      <c r="H582" s="3">
        <v>20</v>
      </c>
      <c r="I582" s="4" t="s">
        <v>40</v>
      </c>
      <c r="R582" s="101" t="s">
        <v>95</v>
      </c>
      <c r="S582" s="101">
        <v>2020</v>
      </c>
      <c r="T582" s="101" t="s">
        <v>7</v>
      </c>
      <c r="U582" s="101" t="s">
        <v>97</v>
      </c>
      <c r="V582" s="101" t="s">
        <v>99</v>
      </c>
      <c r="W582" s="101" t="s">
        <v>100</v>
      </c>
      <c r="X582" s="101" t="s">
        <v>96</v>
      </c>
      <c r="Y582" s="101" t="s">
        <v>89</v>
      </c>
      <c r="Z582" s="101" t="s">
        <v>101</v>
      </c>
      <c r="AA582" s="101">
        <v>816</v>
      </c>
      <c r="AB582" s="101">
        <v>1166.8800000000001</v>
      </c>
    </row>
    <row r="583" spans="1:28" ht="18" customHeight="1" x14ac:dyDescent="0.25">
      <c r="A583" s="1">
        <v>2023</v>
      </c>
      <c r="B583" s="1" t="s">
        <v>2</v>
      </c>
      <c r="C583" s="1" t="s">
        <v>15</v>
      </c>
      <c r="D583" s="5" t="s">
        <v>23</v>
      </c>
      <c r="E583" s="6">
        <v>34</v>
      </c>
      <c r="F583" s="6">
        <v>2288.4</v>
      </c>
      <c r="G583" s="6">
        <v>5126.0160000000005</v>
      </c>
      <c r="H583" s="3">
        <v>457.68000000000006</v>
      </c>
      <c r="I583" s="4" t="s">
        <v>40</v>
      </c>
      <c r="R583" s="101" t="s">
        <v>93</v>
      </c>
      <c r="S583" s="101">
        <v>2020</v>
      </c>
      <c r="T583" s="101" t="s">
        <v>7</v>
      </c>
      <c r="U583" s="101" t="s">
        <v>97</v>
      </c>
      <c r="V583" s="101" t="s">
        <v>99</v>
      </c>
      <c r="W583" s="101" t="s">
        <v>100</v>
      </c>
      <c r="X583" s="101" t="s">
        <v>96</v>
      </c>
      <c r="Y583" s="101" t="s">
        <v>89</v>
      </c>
      <c r="Z583" s="101" t="s">
        <v>101</v>
      </c>
      <c r="AA583" s="101">
        <v>849</v>
      </c>
      <c r="AB583" s="101">
        <v>1214.07</v>
      </c>
    </row>
    <row r="584" spans="1:28" ht="18" customHeight="1" x14ac:dyDescent="0.25">
      <c r="A584" s="1">
        <v>2023</v>
      </c>
      <c r="B584" s="1" t="s">
        <v>2</v>
      </c>
      <c r="C584" s="1" t="s">
        <v>13</v>
      </c>
      <c r="D584" s="2" t="s">
        <v>34</v>
      </c>
      <c r="E584" s="3">
        <v>7</v>
      </c>
      <c r="F584" s="3">
        <v>200</v>
      </c>
      <c r="G584" s="3">
        <v>224</v>
      </c>
      <c r="H584" s="3">
        <v>40</v>
      </c>
      <c r="I584" s="4" t="s">
        <v>40</v>
      </c>
      <c r="R584" s="101" t="s">
        <v>84</v>
      </c>
      <c r="S584" s="101">
        <v>2020</v>
      </c>
      <c r="T584" s="101" t="s">
        <v>7</v>
      </c>
      <c r="U584" s="101" t="s">
        <v>97</v>
      </c>
      <c r="V584" s="101" t="s">
        <v>99</v>
      </c>
      <c r="W584" s="101" t="s">
        <v>100</v>
      </c>
      <c r="X584" s="101" t="s">
        <v>96</v>
      </c>
      <c r="Y584" s="101" t="s">
        <v>89</v>
      </c>
      <c r="Z584" s="101" t="s">
        <v>101</v>
      </c>
      <c r="AA584" s="101">
        <v>902</v>
      </c>
      <c r="AB584" s="101">
        <v>1289.8600000000001</v>
      </c>
    </row>
    <row r="585" spans="1:28" ht="18" customHeight="1" x14ac:dyDescent="0.25">
      <c r="A585" s="1">
        <v>2023</v>
      </c>
      <c r="B585" s="1" t="s">
        <v>2</v>
      </c>
      <c r="C585" s="1" t="s">
        <v>15</v>
      </c>
      <c r="D585" s="5" t="s">
        <v>27</v>
      </c>
      <c r="E585" s="6">
        <v>3</v>
      </c>
      <c r="F585" s="6">
        <v>2288.65</v>
      </c>
      <c r="G585" s="6">
        <v>5126.576</v>
      </c>
      <c r="H585" s="3">
        <v>457.73</v>
      </c>
      <c r="I585" s="4" t="s">
        <v>40</v>
      </c>
      <c r="R585" s="101" t="s">
        <v>84</v>
      </c>
      <c r="S585" s="101">
        <v>2020</v>
      </c>
      <c r="T585" s="101" t="s">
        <v>7</v>
      </c>
      <c r="U585" s="101" t="s">
        <v>97</v>
      </c>
      <c r="V585" s="101" t="s">
        <v>99</v>
      </c>
      <c r="W585" s="101" t="s">
        <v>100</v>
      </c>
      <c r="X585" s="101" t="s">
        <v>96</v>
      </c>
      <c r="Y585" s="101" t="s">
        <v>89</v>
      </c>
      <c r="Z585" s="101" t="s">
        <v>101</v>
      </c>
      <c r="AA585" s="101">
        <v>855</v>
      </c>
      <c r="AB585" s="101">
        <v>526.24</v>
      </c>
    </row>
    <row r="586" spans="1:28" ht="18" customHeight="1" x14ac:dyDescent="0.25">
      <c r="A586" s="1">
        <v>2023</v>
      </c>
      <c r="B586" s="1" t="s">
        <v>2</v>
      </c>
      <c r="C586" s="1" t="s">
        <v>32</v>
      </c>
      <c r="D586" s="5" t="s">
        <v>32</v>
      </c>
      <c r="E586" s="6">
        <v>2</v>
      </c>
      <c r="F586" s="6">
        <v>6600</v>
      </c>
      <c r="G586" s="6">
        <v>7392</v>
      </c>
      <c r="H586" s="3">
        <v>1320</v>
      </c>
      <c r="I586" s="4" t="s">
        <v>40</v>
      </c>
      <c r="R586" s="101" t="s">
        <v>95</v>
      </c>
      <c r="S586" s="101">
        <v>2020</v>
      </c>
      <c r="T586" s="101" t="s">
        <v>7</v>
      </c>
      <c r="U586" s="101" t="s">
        <v>97</v>
      </c>
      <c r="V586" s="101" t="s">
        <v>99</v>
      </c>
      <c r="W586" s="101" t="s">
        <v>100</v>
      </c>
      <c r="X586" s="101" t="s">
        <v>96</v>
      </c>
      <c r="Y586" s="101" t="s">
        <v>89</v>
      </c>
      <c r="Z586" s="101" t="s">
        <v>101</v>
      </c>
      <c r="AA586" s="101">
        <v>357</v>
      </c>
      <c r="AB586" s="101">
        <v>510.51</v>
      </c>
    </row>
    <row r="587" spans="1:28" ht="18" customHeight="1" x14ac:dyDescent="0.25">
      <c r="A587" s="1">
        <v>2023</v>
      </c>
      <c r="B587" s="1" t="s">
        <v>3</v>
      </c>
      <c r="C587" s="1" t="s">
        <v>14</v>
      </c>
      <c r="D587" s="2" t="s">
        <v>36</v>
      </c>
      <c r="E587" s="3">
        <v>3566</v>
      </c>
      <c r="F587" s="3">
        <v>4577.3</v>
      </c>
      <c r="G587" s="3">
        <v>5126.576</v>
      </c>
      <c r="H587" s="3">
        <v>915.46</v>
      </c>
      <c r="I587" s="4" t="s">
        <v>40</v>
      </c>
      <c r="R587" s="101" t="s">
        <v>91</v>
      </c>
      <c r="S587" s="101">
        <v>2020</v>
      </c>
      <c r="T587" s="101" t="s">
        <v>7</v>
      </c>
      <c r="U587" s="101" t="s">
        <v>97</v>
      </c>
      <c r="V587" s="101" t="s">
        <v>99</v>
      </c>
      <c r="W587" s="101" t="s">
        <v>100</v>
      </c>
      <c r="X587" s="101" t="s">
        <v>96</v>
      </c>
      <c r="Y587" s="101" t="s">
        <v>89</v>
      </c>
      <c r="Z587" s="101" t="s">
        <v>101</v>
      </c>
      <c r="AA587" s="101">
        <v>139</v>
      </c>
      <c r="AB587" s="101">
        <v>198.76999999999998</v>
      </c>
    </row>
    <row r="588" spans="1:28" ht="18" customHeight="1" x14ac:dyDescent="0.25">
      <c r="A588" s="1">
        <v>2023</v>
      </c>
      <c r="B588" s="1" t="s">
        <v>3</v>
      </c>
      <c r="C588" s="1" t="s">
        <v>14</v>
      </c>
      <c r="D588" s="2" t="s">
        <v>37</v>
      </c>
      <c r="E588" s="3">
        <v>2498</v>
      </c>
      <c r="F588" s="3">
        <v>8000</v>
      </c>
      <c r="G588" s="3">
        <v>8960</v>
      </c>
      <c r="H588" s="3">
        <v>1600</v>
      </c>
      <c r="I588" s="4" t="s">
        <v>42</v>
      </c>
      <c r="R588" s="101" t="s">
        <v>94</v>
      </c>
      <c r="S588" s="101">
        <v>2020</v>
      </c>
      <c r="T588" s="101" t="s">
        <v>7</v>
      </c>
      <c r="U588" s="101" t="s">
        <v>97</v>
      </c>
      <c r="V588" s="101" t="s">
        <v>99</v>
      </c>
      <c r="W588" s="101" t="s">
        <v>100</v>
      </c>
      <c r="X588" s="101" t="s">
        <v>96</v>
      </c>
      <c r="Y588" s="101" t="s">
        <v>89</v>
      </c>
      <c r="Z588" s="101" t="s">
        <v>101</v>
      </c>
      <c r="AA588" s="101">
        <v>187</v>
      </c>
      <c r="AB588" s="101">
        <v>267.40999999999997</v>
      </c>
    </row>
    <row r="589" spans="1:28" ht="18" customHeight="1" x14ac:dyDescent="0.25">
      <c r="A589" s="1">
        <v>2023</v>
      </c>
      <c r="B589" s="1" t="s">
        <v>3</v>
      </c>
      <c r="C589" s="1" t="s">
        <v>13</v>
      </c>
      <c r="D589" s="2" t="s">
        <v>35</v>
      </c>
      <c r="E589" s="3">
        <v>1245</v>
      </c>
      <c r="F589" s="3">
        <v>4577.2</v>
      </c>
      <c r="G589" s="3">
        <v>5126.4639999999999</v>
      </c>
      <c r="H589" s="3">
        <v>915.44</v>
      </c>
      <c r="I589" s="4" t="s">
        <v>42</v>
      </c>
      <c r="R589" s="101" t="s">
        <v>93</v>
      </c>
      <c r="S589" s="101">
        <v>2020</v>
      </c>
      <c r="T589" s="101" t="s">
        <v>7</v>
      </c>
      <c r="U589" s="101" t="s">
        <v>97</v>
      </c>
      <c r="V589" s="101" t="s">
        <v>99</v>
      </c>
      <c r="W589" s="101" t="s">
        <v>100</v>
      </c>
      <c r="X589" s="101" t="s">
        <v>96</v>
      </c>
      <c r="Y589" s="101" t="s">
        <v>89</v>
      </c>
      <c r="Z589" s="101" t="s">
        <v>101</v>
      </c>
      <c r="AA589" s="101">
        <v>825</v>
      </c>
      <c r="AB589" s="101">
        <v>1179.75</v>
      </c>
    </row>
    <row r="590" spans="1:28" ht="18" customHeight="1" x14ac:dyDescent="0.25">
      <c r="A590" s="1">
        <v>2023</v>
      </c>
      <c r="B590" s="1" t="s">
        <v>3</v>
      </c>
      <c r="C590" s="1" t="s">
        <v>38</v>
      </c>
      <c r="D590" s="5" t="s">
        <v>30</v>
      </c>
      <c r="E590" s="6">
        <v>644</v>
      </c>
      <c r="F590" s="6">
        <v>15000</v>
      </c>
      <c r="G590" s="6">
        <v>6432.72</v>
      </c>
      <c r="H590" s="3">
        <v>3000</v>
      </c>
      <c r="I590" s="4" t="s">
        <v>42</v>
      </c>
      <c r="R590" s="101" t="s">
        <v>91</v>
      </c>
      <c r="S590" s="101">
        <v>2020</v>
      </c>
      <c r="T590" s="101" t="s">
        <v>7</v>
      </c>
      <c r="U590" s="101" t="s">
        <v>97</v>
      </c>
      <c r="V590" s="101" t="s">
        <v>99</v>
      </c>
      <c r="W590" s="101" t="s">
        <v>100</v>
      </c>
      <c r="X590" s="101" t="s">
        <v>96</v>
      </c>
      <c r="Y590" s="101" t="s">
        <v>89</v>
      </c>
      <c r="Z590" s="101" t="s">
        <v>101</v>
      </c>
      <c r="AA590" s="101">
        <v>858</v>
      </c>
      <c r="AB590" s="101">
        <v>1226.94</v>
      </c>
    </row>
    <row r="591" spans="1:28" ht="18" customHeight="1" x14ac:dyDescent="0.25">
      <c r="A591" s="1">
        <v>2023</v>
      </c>
      <c r="B591" s="1" t="s">
        <v>3</v>
      </c>
      <c r="C591" s="1" t="s">
        <v>12</v>
      </c>
      <c r="D591" s="5" t="s">
        <v>29</v>
      </c>
      <c r="E591" s="6">
        <v>643</v>
      </c>
      <c r="F591" s="6">
        <v>7000</v>
      </c>
      <c r="G591" s="6">
        <v>7840</v>
      </c>
      <c r="H591" s="3">
        <v>1400</v>
      </c>
      <c r="I591" s="4" t="s">
        <v>42</v>
      </c>
      <c r="R591" s="101" t="s">
        <v>84</v>
      </c>
      <c r="S591" s="101">
        <v>2020</v>
      </c>
      <c r="T591" s="101" t="s">
        <v>7</v>
      </c>
      <c r="U591" s="101" t="s">
        <v>97</v>
      </c>
      <c r="V591" s="101" t="s">
        <v>99</v>
      </c>
      <c r="W591" s="101" t="s">
        <v>100</v>
      </c>
      <c r="X591" s="101" t="s">
        <v>96</v>
      </c>
      <c r="Y591" s="101" t="s">
        <v>89</v>
      </c>
      <c r="Z591" s="101" t="s">
        <v>101</v>
      </c>
      <c r="AA591" s="101">
        <v>359</v>
      </c>
      <c r="AB591" s="101">
        <v>513.37</v>
      </c>
    </row>
    <row r="592" spans="1:28" ht="18" customHeight="1" x14ac:dyDescent="0.25">
      <c r="A592" s="1">
        <v>2023</v>
      </c>
      <c r="B592" s="1" t="s">
        <v>3</v>
      </c>
      <c r="C592" s="1" t="s">
        <v>38</v>
      </c>
      <c r="D592" s="5" t="s">
        <v>31</v>
      </c>
      <c r="E592" s="6">
        <v>455</v>
      </c>
      <c r="F592" s="6">
        <v>14000</v>
      </c>
      <c r="G592" s="6">
        <v>5128.0320000000002</v>
      </c>
      <c r="H592" s="3">
        <v>2800</v>
      </c>
      <c r="I592" s="4" t="s">
        <v>42</v>
      </c>
      <c r="R592" s="101" t="s">
        <v>95</v>
      </c>
      <c r="S592" s="101">
        <v>2020</v>
      </c>
      <c r="T592" s="101" t="s">
        <v>11</v>
      </c>
      <c r="U592" s="101" t="s">
        <v>97</v>
      </c>
      <c r="V592" s="101" t="s">
        <v>99</v>
      </c>
      <c r="W592" s="101" t="s">
        <v>100</v>
      </c>
      <c r="X592" s="101" t="s">
        <v>96</v>
      </c>
      <c r="Y592" s="101" t="s">
        <v>89</v>
      </c>
      <c r="Z592" s="101" t="s">
        <v>101</v>
      </c>
      <c r="AA592" s="101">
        <v>362</v>
      </c>
      <c r="AB592" s="101">
        <v>517.66</v>
      </c>
    </row>
    <row r="593" spans="1:28" ht="18" customHeight="1" x14ac:dyDescent="0.25">
      <c r="A593" s="1">
        <v>2023</v>
      </c>
      <c r="B593" s="1" t="s">
        <v>3</v>
      </c>
      <c r="C593" s="1" t="s">
        <v>12</v>
      </c>
      <c r="D593" s="5" t="s">
        <v>28</v>
      </c>
      <c r="E593" s="7">
        <v>345</v>
      </c>
      <c r="F593" s="7">
        <v>7000</v>
      </c>
      <c r="G593" s="7">
        <v>7840</v>
      </c>
      <c r="H593" s="3">
        <v>1400</v>
      </c>
      <c r="I593" s="4" t="s">
        <v>42</v>
      </c>
      <c r="R593" s="101" t="s">
        <v>93</v>
      </c>
      <c r="S593" s="101">
        <v>2020</v>
      </c>
      <c r="T593" s="101" t="s">
        <v>11</v>
      </c>
      <c r="U593" s="101" t="s">
        <v>97</v>
      </c>
      <c r="V593" s="101" t="s">
        <v>99</v>
      </c>
      <c r="W593" s="101" t="s">
        <v>100</v>
      </c>
      <c r="X593" s="101" t="s">
        <v>96</v>
      </c>
      <c r="Y593" s="101" t="s">
        <v>89</v>
      </c>
      <c r="Z593" s="101" t="s">
        <v>101</v>
      </c>
      <c r="AA593" s="101">
        <v>164</v>
      </c>
      <c r="AB593" s="101">
        <v>234.51999999999998</v>
      </c>
    </row>
    <row r="594" spans="1:28" ht="18" customHeight="1" x14ac:dyDescent="0.25">
      <c r="A594" s="1">
        <v>2023</v>
      </c>
      <c r="B594" s="1" t="s">
        <v>3</v>
      </c>
      <c r="C594" s="1" t="s">
        <v>13</v>
      </c>
      <c r="D594" s="2" t="s">
        <v>33</v>
      </c>
      <c r="E594" s="3">
        <v>122</v>
      </c>
      <c r="F594" s="3">
        <v>100</v>
      </c>
      <c r="G594" s="3">
        <v>112</v>
      </c>
      <c r="H594" s="3">
        <v>20</v>
      </c>
      <c r="I594" s="4" t="s">
        <v>42</v>
      </c>
      <c r="R594" s="101" t="s">
        <v>91</v>
      </c>
      <c r="S594" s="101">
        <v>2020</v>
      </c>
      <c r="T594" s="101" t="s">
        <v>11</v>
      </c>
      <c r="U594" s="101" t="s">
        <v>97</v>
      </c>
      <c r="V594" s="101" t="s">
        <v>99</v>
      </c>
      <c r="W594" s="101" t="s">
        <v>100</v>
      </c>
      <c r="X594" s="101" t="s">
        <v>96</v>
      </c>
      <c r="Y594" s="101" t="s">
        <v>89</v>
      </c>
      <c r="Z594" s="101" t="s">
        <v>101</v>
      </c>
      <c r="AA594" s="101">
        <v>338</v>
      </c>
      <c r="AB594" s="101">
        <v>483.34000000000003</v>
      </c>
    </row>
    <row r="595" spans="1:28" ht="18" customHeight="1" x14ac:dyDescent="0.25">
      <c r="A595" s="1">
        <v>2023</v>
      </c>
      <c r="B595" s="1" t="s">
        <v>3</v>
      </c>
      <c r="C595" s="1" t="s">
        <v>15</v>
      </c>
      <c r="D595" s="5" t="s">
        <v>26</v>
      </c>
      <c r="E595" s="6">
        <v>78</v>
      </c>
      <c r="F595" s="6">
        <v>2288.6</v>
      </c>
      <c r="G595" s="6">
        <v>5126.4639999999999</v>
      </c>
      <c r="H595" s="3">
        <v>457.72</v>
      </c>
      <c r="I595" s="4" t="s">
        <v>42</v>
      </c>
      <c r="R595" s="101" t="s">
        <v>94</v>
      </c>
      <c r="S595" s="101">
        <v>2020</v>
      </c>
      <c r="T595" s="101" t="s">
        <v>11</v>
      </c>
      <c r="U595" s="101" t="s">
        <v>97</v>
      </c>
      <c r="V595" s="101" t="s">
        <v>99</v>
      </c>
      <c r="W595" s="101" t="s">
        <v>100</v>
      </c>
      <c r="X595" s="101" t="s">
        <v>96</v>
      </c>
      <c r="Y595" s="101" t="s">
        <v>89</v>
      </c>
      <c r="Z595" s="101" t="s">
        <v>101</v>
      </c>
      <c r="AA595" s="101">
        <v>364</v>
      </c>
      <c r="AB595" s="101">
        <v>520.52</v>
      </c>
    </row>
    <row r="596" spans="1:28" ht="18" customHeight="1" x14ac:dyDescent="0.25">
      <c r="A596" s="1">
        <v>2023</v>
      </c>
      <c r="B596" s="1" t="s">
        <v>3</v>
      </c>
      <c r="C596" s="1" t="s">
        <v>15</v>
      </c>
      <c r="D596" s="5" t="s">
        <v>24</v>
      </c>
      <c r="E596" s="6">
        <v>76</v>
      </c>
      <c r="F596" s="6">
        <v>2288.4499999999998</v>
      </c>
      <c r="G596" s="6">
        <v>5126.1279999999997</v>
      </c>
      <c r="H596" s="3">
        <v>457.69</v>
      </c>
      <c r="I596" s="4" t="s">
        <v>42</v>
      </c>
      <c r="R596" s="101" t="s">
        <v>84</v>
      </c>
      <c r="S596" s="101">
        <v>2020</v>
      </c>
      <c r="T596" s="101" t="s">
        <v>11</v>
      </c>
      <c r="U596" s="101" t="s">
        <v>97</v>
      </c>
      <c r="V596" s="101" t="s">
        <v>99</v>
      </c>
      <c r="W596" s="101" t="s">
        <v>100</v>
      </c>
      <c r="X596" s="101" t="s">
        <v>96</v>
      </c>
      <c r="Y596" s="101" t="s">
        <v>89</v>
      </c>
      <c r="Z596" s="101" t="s">
        <v>101</v>
      </c>
      <c r="AA596" s="101">
        <v>166</v>
      </c>
      <c r="AB596" s="101">
        <v>237.38</v>
      </c>
    </row>
    <row r="597" spans="1:28" ht="18" customHeight="1" x14ac:dyDescent="0.25">
      <c r="A597" s="1">
        <v>2023</v>
      </c>
      <c r="B597" s="1" t="s">
        <v>3</v>
      </c>
      <c r="C597" s="1" t="s">
        <v>15</v>
      </c>
      <c r="D597" s="5" t="s">
        <v>25</v>
      </c>
      <c r="E597" s="6">
        <v>46</v>
      </c>
      <c r="F597" s="6">
        <v>100</v>
      </c>
      <c r="G597" s="6">
        <v>224</v>
      </c>
      <c r="H597" s="3">
        <v>20</v>
      </c>
      <c r="I597" s="4" t="s">
        <v>42</v>
      </c>
      <c r="R597" s="101" t="s">
        <v>84</v>
      </c>
      <c r="S597" s="101">
        <v>2020</v>
      </c>
      <c r="T597" s="101" t="s">
        <v>11</v>
      </c>
      <c r="U597" s="101" t="s">
        <v>97</v>
      </c>
      <c r="V597" s="101" t="s">
        <v>99</v>
      </c>
      <c r="W597" s="101" t="s">
        <v>100</v>
      </c>
      <c r="X597" s="101" t="s">
        <v>96</v>
      </c>
      <c r="Y597" s="101" t="s">
        <v>89</v>
      </c>
      <c r="Z597" s="101" t="s">
        <v>101</v>
      </c>
      <c r="AA597" s="101">
        <v>819</v>
      </c>
      <c r="AB597" s="101">
        <v>1171.17</v>
      </c>
    </row>
    <row r="598" spans="1:28" ht="18" customHeight="1" x14ac:dyDescent="0.25">
      <c r="A598" s="1">
        <v>2023</v>
      </c>
      <c r="B598" s="1" t="s">
        <v>3</v>
      </c>
      <c r="C598" s="1" t="s">
        <v>15</v>
      </c>
      <c r="D598" s="5" t="s">
        <v>23</v>
      </c>
      <c r="E598" s="6">
        <v>34</v>
      </c>
      <c r="F598" s="6">
        <v>2288.4</v>
      </c>
      <c r="G598" s="6">
        <v>5126.0160000000005</v>
      </c>
      <c r="H598" s="3">
        <v>457.68000000000006</v>
      </c>
      <c r="I598" s="4" t="s">
        <v>42</v>
      </c>
      <c r="R598" s="101" t="s">
        <v>84</v>
      </c>
      <c r="S598" s="101">
        <v>2020</v>
      </c>
      <c r="T598" s="101" t="s">
        <v>11</v>
      </c>
      <c r="U598" s="101" t="s">
        <v>97</v>
      </c>
      <c r="V598" s="101" t="s">
        <v>99</v>
      </c>
      <c r="W598" s="101" t="s">
        <v>100</v>
      </c>
      <c r="X598" s="101" t="s">
        <v>96</v>
      </c>
      <c r="Y598" s="101" t="s">
        <v>89</v>
      </c>
      <c r="Z598" s="101" t="s">
        <v>101</v>
      </c>
      <c r="AA598" s="101">
        <v>853</v>
      </c>
      <c r="AB598" s="101">
        <v>1219.79</v>
      </c>
    </row>
    <row r="599" spans="1:28" ht="18" customHeight="1" x14ac:dyDescent="0.25">
      <c r="A599" s="1">
        <v>2023</v>
      </c>
      <c r="B599" s="1" t="s">
        <v>3</v>
      </c>
      <c r="C599" s="1" t="s">
        <v>13</v>
      </c>
      <c r="D599" s="2" t="s">
        <v>34</v>
      </c>
      <c r="E599" s="3">
        <v>7</v>
      </c>
      <c r="F599" s="3">
        <v>200</v>
      </c>
      <c r="G599" s="3">
        <v>224</v>
      </c>
      <c r="H599" s="3">
        <v>40</v>
      </c>
      <c r="I599" s="4" t="s">
        <v>42</v>
      </c>
      <c r="R599" s="101" t="s">
        <v>94</v>
      </c>
      <c r="S599" s="101">
        <v>2020</v>
      </c>
      <c r="T599" s="101" t="s">
        <v>11</v>
      </c>
      <c r="U599" s="101" t="s">
        <v>97</v>
      </c>
      <c r="V599" s="101" t="s">
        <v>99</v>
      </c>
      <c r="W599" s="101" t="s">
        <v>100</v>
      </c>
      <c r="X599" s="101" t="s">
        <v>96</v>
      </c>
      <c r="Y599" s="101" t="s">
        <v>89</v>
      </c>
      <c r="Z599" s="101" t="s">
        <v>101</v>
      </c>
      <c r="AA599" s="101">
        <v>906</v>
      </c>
      <c r="AB599" s="101">
        <v>1295.58</v>
      </c>
    </row>
    <row r="600" spans="1:28" ht="18" customHeight="1" x14ac:dyDescent="0.25">
      <c r="A600" s="1">
        <v>2023</v>
      </c>
      <c r="B600" s="1" t="s">
        <v>3</v>
      </c>
      <c r="C600" s="1" t="s">
        <v>15</v>
      </c>
      <c r="D600" s="5" t="s">
        <v>27</v>
      </c>
      <c r="E600" s="6">
        <v>3</v>
      </c>
      <c r="F600" s="6">
        <v>2288.65</v>
      </c>
      <c r="G600" s="6">
        <v>5126.576</v>
      </c>
      <c r="H600" s="3">
        <v>457.73</v>
      </c>
      <c r="I600" s="4" t="s">
        <v>42</v>
      </c>
      <c r="R600" s="101" t="s">
        <v>94</v>
      </c>
      <c r="S600" s="101">
        <v>2020</v>
      </c>
      <c r="T600" s="101" t="s">
        <v>11</v>
      </c>
      <c r="U600" s="101" t="s">
        <v>97</v>
      </c>
      <c r="V600" s="101" t="s">
        <v>99</v>
      </c>
      <c r="W600" s="101" t="s">
        <v>100</v>
      </c>
      <c r="X600" s="101" t="s">
        <v>96</v>
      </c>
      <c r="Y600" s="101" t="s">
        <v>89</v>
      </c>
      <c r="Z600" s="101" t="s">
        <v>101</v>
      </c>
      <c r="AA600" s="101">
        <v>859</v>
      </c>
      <c r="AB600" s="101">
        <v>526.24</v>
      </c>
    </row>
    <row r="601" spans="1:28" ht="18" customHeight="1" x14ac:dyDescent="0.25">
      <c r="A601" s="1">
        <v>2023</v>
      </c>
      <c r="B601" s="1" t="s">
        <v>3</v>
      </c>
      <c r="C601" s="1" t="s">
        <v>32</v>
      </c>
      <c r="D601" s="5" t="s">
        <v>32</v>
      </c>
      <c r="E601" s="6">
        <v>2</v>
      </c>
      <c r="F601" s="6">
        <v>7920</v>
      </c>
      <c r="G601" s="6">
        <v>7392</v>
      </c>
      <c r="H601" s="3">
        <v>1584</v>
      </c>
      <c r="I601" s="4" t="s">
        <v>42</v>
      </c>
      <c r="R601" s="101" t="s">
        <v>84</v>
      </c>
      <c r="S601" s="101">
        <v>2020</v>
      </c>
      <c r="T601" s="101" t="s">
        <v>11</v>
      </c>
      <c r="U601" s="101" t="s">
        <v>97</v>
      </c>
      <c r="V601" s="101" t="s">
        <v>99</v>
      </c>
      <c r="W601" s="101" t="s">
        <v>100</v>
      </c>
      <c r="X601" s="101" t="s">
        <v>96</v>
      </c>
      <c r="Y601" s="101" t="s">
        <v>89</v>
      </c>
      <c r="Z601" s="101" t="s">
        <v>101</v>
      </c>
      <c r="AA601" s="101">
        <v>165</v>
      </c>
      <c r="AB601" s="101">
        <v>526.24</v>
      </c>
    </row>
    <row r="602" spans="1:28" ht="18" customHeight="1" x14ac:dyDescent="0.25">
      <c r="A602" s="1">
        <v>2023</v>
      </c>
      <c r="B602" s="1" t="s">
        <v>4</v>
      </c>
      <c r="C602" s="1" t="s">
        <v>14</v>
      </c>
      <c r="D602" s="2" t="s">
        <v>36</v>
      </c>
      <c r="E602" s="3">
        <v>3566</v>
      </c>
      <c r="F602" s="3">
        <v>4577.3</v>
      </c>
      <c r="G602" s="3">
        <v>5126.576</v>
      </c>
      <c r="H602" s="3">
        <v>915.46</v>
      </c>
      <c r="I602" s="4" t="s">
        <v>42</v>
      </c>
      <c r="R602" s="101" t="s">
        <v>84</v>
      </c>
      <c r="S602" s="101">
        <v>2020</v>
      </c>
      <c r="T602" s="101" t="s">
        <v>11</v>
      </c>
      <c r="U602" s="101" t="s">
        <v>97</v>
      </c>
      <c r="V602" s="101" t="s">
        <v>99</v>
      </c>
      <c r="W602" s="101" t="s">
        <v>100</v>
      </c>
      <c r="X602" s="101" t="s">
        <v>96</v>
      </c>
      <c r="Y602" s="101" t="s">
        <v>89</v>
      </c>
      <c r="Z602" s="101" t="s">
        <v>101</v>
      </c>
      <c r="AA602" s="101">
        <v>339</v>
      </c>
      <c r="AB602" s="101">
        <v>484.77</v>
      </c>
    </row>
    <row r="603" spans="1:28" ht="18" customHeight="1" x14ac:dyDescent="0.25">
      <c r="A603" s="1">
        <v>2023</v>
      </c>
      <c r="B603" s="1" t="s">
        <v>4</v>
      </c>
      <c r="C603" s="1" t="s">
        <v>14</v>
      </c>
      <c r="D603" s="2" t="s">
        <v>37</v>
      </c>
      <c r="E603" s="3">
        <v>2498</v>
      </c>
      <c r="F603" s="3">
        <v>8800</v>
      </c>
      <c r="G603" s="3">
        <v>8960</v>
      </c>
      <c r="H603" s="3">
        <v>1760</v>
      </c>
      <c r="I603" s="4" t="s">
        <v>42</v>
      </c>
      <c r="R603" s="101" t="s">
        <v>93</v>
      </c>
      <c r="S603" s="101">
        <v>2020</v>
      </c>
      <c r="T603" s="101" t="s">
        <v>11</v>
      </c>
      <c r="U603" s="101" t="s">
        <v>97</v>
      </c>
      <c r="V603" s="101" t="s">
        <v>99</v>
      </c>
      <c r="W603" s="101" t="s">
        <v>100</v>
      </c>
      <c r="X603" s="101" t="s">
        <v>96</v>
      </c>
      <c r="Y603" s="101" t="s">
        <v>89</v>
      </c>
      <c r="Z603" s="101" t="s">
        <v>101</v>
      </c>
      <c r="AA603" s="101">
        <v>163</v>
      </c>
      <c r="AB603" s="101">
        <v>233.09</v>
      </c>
    </row>
    <row r="604" spans="1:28" ht="18" customHeight="1" x14ac:dyDescent="0.25">
      <c r="A604" s="1">
        <v>2023</v>
      </c>
      <c r="B604" s="1" t="s">
        <v>4</v>
      </c>
      <c r="C604" s="1" t="s">
        <v>13</v>
      </c>
      <c r="D604" s="2" t="s">
        <v>35</v>
      </c>
      <c r="E604" s="3">
        <v>1245</v>
      </c>
      <c r="F604" s="3">
        <v>5034.92</v>
      </c>
      <c r="G604" s="3">
        <v>5126.4639999999999</v>
      </c>
      <c r="H604" s="3">
        <v>1006.984</v>
      </c>
      <c r="I604" s="4" t="s">
        <v>42</v>
      </c>
      <c r="R604" s="101" t="s">
        <v>94</v>
      </c>
      <c r="S604" s="101">
        <v>2020</v>
      </c>
      <c r="T604" s="101" t="s">
        <v>11</v>
      </c>
      <c r="U604" s="101" t="s">
        <v>97</v>
      </c>
      <c r="V604" s="101" t="s">
        <v>99</v>
      </c>
      <c r="W604" s="101" t="s">
        <v>100</v>
      </c>
      <c r="X604" s="101" t="s">
        <v>96</v>
      </c>
      <c r="Y604" s="101" t="s">
        <v>89</v>
      </c>
      <c r="Z604" s="101" t="s">
        <v>101</v>
      </c>
      <c r="AA604" s="101">
        <v>337</v>
      </c>
      <c r="AB604" s="101">
        <v>481.90999999999997</v>
      </c>
    </row>
    <row r="605" spans="1:28" ht="18" customHeight="1" x14ac:dyDescent="0.25">
      <c r="A605" s="1">
        <v>2023</v>
      </c>
      <c r="B605" s="1" t="s">
        <v>4</v>
      </c>
      <c r="C605" s="1" t="s">
        <v>38</v>
      </c>
      <c r="D605" s="5" t="s">
        <v>30</v>
      </c>
      <c r="E605" s="6">
        <v>644</v>
      </c>
      <c r="F605" s="6">
        <v>6317.85</v>
      </c>
      <c r="G605" s="6">
        <v>6432.72</v>
      </c>
      <c r="H605" s="3">
        <v>1263.5700000000002</v>
      </c>
      <c r="I605" s="4" t="s">
        <v>42</v>
      </c>
      <c r="R605" s="101" t="s">
        <v>91</v>
      </c>
      <c r="S605" s="101">
        <v>2020</v>
      </c>
      <c r="T605" s="101" t="s">
        <v>11</v>
      </c>
      <c r="U605" s="101" t="s">
        <v>97</v>
      </c>
      <c r="V605" s="101" t="s">
        <v>99</v>
      </c>
      <c r="W605" s="101" t="s">
        <v>100</v>
      </c>
      <c r="X605" s="101" t="s">
        <v>96</v>
      </c>
      <c r="Y605" s="101" t="s">
        <v>89</v>
      </c>
      <c r="Z605" s="101" t="s">
        <v>101</v>
      </c>
      <c r="AA605" s="101">
        <v>828</v>
      </c>
      <c r="AB605" s="101">
        <v>1184.04</v>
      </c>
    </row>
    <row r="606" spans="1:28" ht="18" customHeight="1" x14ac:dyDescent="0.25">
      <c r="A606" s="1">
        <v>2023</v>
      </c>
      <c r="B606" s="1" t="s">
        <v>4</v>
      </c>
      <c r="C606" s="1" t="s">
        <v>12</v>
      </c>
      <c r="D606" s="5" t="s">
        <v>29</v>
      </c>
      <c r="E606" s="6">
        <v>643</v>
      </c>
      <c r="F606" s="6">
        <v>7700</v>
      </c>
      <c r="G606" s="6">
        <v>7840</v>
      </c>
      <c r="H606" s="3">
        <v>1540</v>
      </c>
      <c r="I606" s="4" t="s">
        <v>42</v>
      </c>
      <c r="R606" s="101" t="s">
        <v>91</v>
      </c>
      <c r="S606" s="101">
        <v>2020</v>
      </c>
      <c r="T606" s="101" t="s">
        <v>11</v>
      </c>
      <c r="U606" s="101" t="s">
        <v>97</v>
      </c>
      <c r="V606" s="101" t="s">
        <v>99</v>
      </c>
      <c r="W606" s="101" t="s">
        <v>100</v>
      </c>
      <c r="X606" s="101" t="s">
        <v>96</v>
      </c>
      <c r="Y606" s="101" t="s">
        <v>89</v>
      </c>
      <c r="Z606" s="101" t="s">
        <v>101</v>
      </c>
      <c r="AA606" s="101">
        <v>861</v>
      </c>
      <c r="AB606" s="101">
        <v>1231.23</v>
      </c>
    </row>
    <row r="607" spans="1:28" ht="18" customHeight="1" x14ac:dyDescent="0.25">
      <c r="A607" s="1">
        <v>2023</v>
      </c>
      <c r="B607" s="1" t="s">
        <v>4</v>
      </c>
      <c r="C607" s="1" t="s">
        <v>38</v>
      </c>
      <c r="D607" s="5" t="s">
        <v>31</v>
      </c>
      <c r="E607" s="6">
        <v>455</v>
      </c>
      <c r="F607" s="6">
        <v>5036.46</v>
      </c>
      <c r="G607" s="6">
        <v>5128.0320000000002</v>
      </c>
      <c r="H607" s="3">
        <v>1007.292</v>
      </c>
      <c r="I607" s="4" t="s">
        <v>42</v>
      </c>
      <c r="R607" s="101" t="s">
        <v>95</v>
      </c>
      <c r="S607" s="101">
        <v>2020</v>
      </c>
      <c r="T607" s="101" t="s">
        <v>11</v>
      </c>
      <c r="U607" s="101" t="s">
        <v>97</v>
      </c>
      <c r="V607" s="101" t="s">
        <v>99</v>
      </c>
      <c r="W607" s="101" t="s">
        <v>100</v>
      </c>
      <c r="X607" s="101" t="s">
        <v>96</v>
      </c>
      <c r="Y607" s="101" t="s">
        <v>89</v>
      </c>
      <c r="Z607" s="101" t="s">
        <v>101</v>
      </c>
      <c r="AA607" s="101">
        <v>335</v>
      </c>
      <c r="AB607" s="101">
        <v>479.05</v>
      </c>
    </row>
    <row r="608" spans="1:28" ht="18" customHeight="1" x14ac:dyDescent="0.25">
      <c r="A608" s="1">
        <v>2023</v>
      </c>
      <c r="B608" s="1" t="s">
        <v>4</v>
      </c>
      <c r="C608" s="1" t="s">
        <v>12</v>
      </c>
      <c r="D608" s="5" t="s">
        <v>28</v>
      </c>
      <c r="E608" s="7">
        <v>345</v>
      </c>
      <c r="F608" s="7">
        <v>7700</v>
      </c>
      <c r="G608" s="7">
        <v>7840</v>
      </c>
      <c r="H608" s="3">
        <v>1540</v>
      </c>
      <c r="I608" s="4" t="s">
        <v>42</v>
      </c>
      <c r="R608" s="101" t="s">
        <v>84</v>
      </c>
      <c r="S608" s="101">
        <v>2020</v>
      </c>
      <c r="T608" s="101" t="s">
        <v>1</v>
      </c>
      <c r="U608" s="101" t="s">
        <v>97</v>
      </c>
      <c r="V608" s="101" t="s">
        <v>99</v>
      </c>
      <c r="W608" s="101" t="s">
        <v>100</v>
      </c>
      <c r="X608" s="101" t="s">
        <v>96</v>
      </c>
      <c r="Y608" s="101" t="s">
        <v>89</v>
      </c>
      <c r="Z608" s="101" t="s">
        <v>101</v>
      </c>
      <c r="AA608" s="101">
        <v>170</v>
      </c>
      <c r="AB608" s="101">
        <v>243.1</v>
      </c>
    </row>
    <row r="609" spans="1:28" ht="18" customHeight="1" x14ac:dyDescent="0.25">
      <c r="A609" s="1">
        <v>2023</v>
      </c>
      <c r="B609" s="1" t="s">
        <v>4</v>
      </c>
      <c r="C609" s="1" t="s">
        <v>13</v>
      </c>
      <c r="D609" s="2" t="s">
        <v>33</v>
      </c>
      <c r="E609" s="3">
        <v>122</v>
      </c>
      <c r="F609" s="3">
        <v>110</v>
      </c>
      <c r="G609" s="3">
        <v>112</v>
      </c>
      <c r="H609" s="3">
        <v>22</v>
      </c>
      <c r="I609" s="4" t="s">
        <v>42</v>
      </c>
      <c r="R609" s="101" t="s">
        <v>93</v>
      </c>
      <c r="S609" s="101">
        <v>2020</v>
      </c>
      <c r="T609" s="101" t="s">
        <v>1</v>
      </c>
      <c r="U609" s="101" t="s">
        <v>97</v>
      </c>
      <c r="V609" s="101" t="s">
        <v>99</v>
      </c>
      <c r="W609" s="101" t="s">
        <v>100</v>
      </c>
      <c r="X609" s="101" t="s">
        <v>96</v>
      </c>
      <c r="Y609" s="101" t="s">
        <v>89</v>
      </c>
      <c r="Z609" s="101" t="s">
        <v>101</v>
      </c>
      <c r="AA609" s="101">
        <v>218</v>
      </c>
      <c r="AB609" s="101">
        <v>311.74</v>
      </c>
    </row>
    <row r="610" spans="1:28" ht="18" customHeight="1" x14ac:dyDescent="0.25">
      <c r="A610" s="1">
        <v>2023</v>
      </c>
      <c r="B610" s="1" t="s">
        <v>4</v>
      </c>
      <c r="C610" s="1" t="s">
        <v>15</v>
      </c>
      <c r="D610" s="5" t="s">
        <v>26</v>
      </c>
      <c r="E610" s="6">
        <v>78</v>
      </c>
      <c r="F610" s="6">
        <v>2517.46</v>
      </c>
      <c r="G610" s="6">
        <v>5126.4639999999999</v>
      </c>
      <c r="H610" s="3">
        <v>503.49200000000002</v>
      </c>
      <c r="I610" s="4" t="s">
        <v>42</v>
      </c>
      <c r="R610" s="101" t="s">
        <v>91</v>
      </c>
      <c r="S610" s="101">
        <v>2020</v>
      </c>
      <c r="T610" s="101" t="s">
        <v>1</v>
      </c>
      <c r="U610" s="101" t="s">
        <v>97</v>
      </c>
      <c r="V610" s="101" t="s">
        <v>99</v>
      </c>
      <c r="W610" s="101" t="s">
        <v>100</v>
      </c>
      <c r="X610" s="101" t="s">
        <v>96</v>
      </c>
      <c r="Y610" s="101" t="s">
        <v>89</v>
      </c>
      <c r="Z610" s="101" t="s">
        <v>101</v>
      </c>
      <c r="AA610" s="101">
        <v>146</v>
      </c>
      <c r="AB610" s="101">
        <v>208.78</v>
      </c>
    </row>
    <row r="611" spans="1:28" ht="18" customHeight="1" x14ac:dyDescent="0.25">
      <c r="A611" s="1">
        <v>2023</v>
      </c>
      <c r="B611" s="1" t="s">
        <v>4</v>
      </c>
      <c r="C611" s="1" t="s">
        <v>15</v>
      </c>
      <c r="D611" s="5" t="s">
        <v>24</v>
      </c>
      <c r="E611" s="6">
        <v>76</v>
      </c>
      <c r="F611" s="6">
        <v>2288.4499999999998</v>
      </c>
      <c r="G611" s="6">
        <v>5126.1279999999997</v>
      </c>
      <c r="H611" s="3">
        <v>457.69</v>
      </c>
      <c r="I611" s="4" t="s">
        <v>42</v>
      </c>
      <c r="R611" s="101" t="s">
        <v>93</v>
      </c>
      <c r="S611" s="101">
        <v>2020</v>
      </c>
      <c r="T611" s="101" t="s">
        <v>1</v>
      </c>
      <c r="U611" s="101" t="s">
        <v>97</v>
      </c>
      <c r="V611" s="101" t="s">
        <v>99</v>
      </c>
      <c r="W611" s="101" t="s">
        <v>100</v>
      </c>
      <c r="X611" s="101" t="s">
        <v>96</v>
      </c>
      <c r="Y611" s="101" t="s">
        <v>89</v>
      </c>
      <c r="Z611" s="101" t="s">
        <v>101</v>
      </c>
      <c r="AA611" s="101">
        <v>172</v>
      </c>
      <c r="AB611" s="101">
        <v>245.95999999999998</v>
      </c>
    </row>
    <row r="612" spans="1:28" ht="18" customHeight="1" x14ac:dyDescent="0.25">
      <c r="A612" s="1">
        <v>2023</v>
      </c>
      <c r="B612" s="1" t="s">
        <v>4</v>
      </c>
      <c r="C612" s="1" t="s">
        <v>15</v>
      </c>
      <c r="D612" s="5" t="s">
        <v>25</v>
      </c>
      <c r="E612" s="6">
        <v>46</v>
      </c>
      <c r="F612" s="6">
        <v>100</v>
      </c>
      <c r="G612" s="6">
        <v>224</v>
      </c>
      <c r="H612" s="3">
        <v>20</v>
      </c>
      <c r="I612" s="4" t="s">
        <v>42</v>
      </c>
      <c r="R612" s="101" t="s">
        <v>94</v>
      </c>
      <c r="S612" s="101">
        <v>2020</v>
      </c>
      <c r="T612" s="101" t="s">
        <v>1</v>
      </c>
      <c r="U612" s="101" t="s">
        <v>97</v>
      </c>
      <c r="V612" s="101" t="s">
        <v>99</v>
      </c>
      <c r="W612" s="101" t="s">
        <v>100</v>
      </c>
      <c r="X612" s="101" t="s">
        <v>96</v>
      </c>
      <c r="Y612" s="101" t="s">
        <v>89</v>
      </c>
      <c r="Z612" s="101" t="s">
        <v>101</v>
      </c>
      <c r="AA612" s="101">
        <v>220</v>
      </c>
      <c r="AB612" s="101">
        <v>314.60000000000002</v>
      </c>
    </row>
    <row r="613" spans="1:28" ht="18" customHeight="1" x14ac:dyDescent="0.25">
      <c r="A613" s="1">
        <v>2023</v>
      </c>
      <c r="B613" s="1" t="s">
        <v>4</v>
      </c>
      <c r="C613" s="1" t="s">
        <v>15</v>
      </c>
      <c r="D613" s="5" t="s">
        <v>23</v>
      </c>
      <c r="E613" s="6">
        <v>34</v>
      </c>
      <c r="F613" s="6">
        <v>2288.4</v>
      </c>
      <c r="G613" s="6">
        <v>5126.0160000000005</v>
      </c>
      <c r="H613" s="3">
        <v>457.68000000000006</v>
      </c>
      <c r="I613" s="4" t="s">
        <v>40</v>
      </c>
      <c r="R613" s="101" t="s">
        <v>84</v>
      </c>
      <c r="S613" s="101">
        <v>2020</v>
      </c>
      <c r="T613" s="101" t="s">
        <v>1</v>
      </c>
      <c r="U613" s="101" t="s">
        <v>97</v>
      </c>
      <c r="V613" s="101" t="s">
        <v>99</v>
      </c>
      <c r="W613" s="101" t="s">
        <v>100</v>
      </c>
      <c r="X613" s="101" t="s">
        <v>96</v>
      </c>
      <c r="Y613" s="101" t="s">
        <v>89</v>
      </c>
      <c r="Z613" s="101" t="s">
        <v>101</v>
      </c>
      <c r="AA613" s="101">
        <v>142</v>
      </c>
      <c r="AB613" s="101">
        <v>203.06</v>
      </c>
    </row>
    <row r="614" spans="1:28" ht="18" customHeight="1" x14ac:dyDescent="0.25">
      <c r="A614" s="1">
        <v>2023</v>
      </c>
      <c r="B614" s="1" t="s">
        <v>4</v>
      </c>
      <c r="C614" s="1" t="s">
        <v>13</v>
      </c>
      <c r="D614" s="2" t="s">
        <v>34</v>
      </c>
      <c r="E614" s="3">
        <v>7</v>
      </c>
      <c r="F614" s="3">
        <v>200</v>
      </c>
      <c r="G614" s="3">
        <v>224</v>
      </c>
      <c r="H614" s="3">
        <v>40</v>
      </c>
      <c r="I614" s="4" t="s">
        <v>40</v>
      </c>
      <c r="R614" s="101" t="s">
        <v>84</v>
      </c>
      <c r="S614" s="101">
        <v>2020</v>
      </c>
      <c r="T614" s="101" t="s">
        <v>1</v>
      </c>
      <c r="U614" s="101" t="s">
        <v>97</v>
      </c>
      <c r="V614" s="101" t="s">
        <v>99</v>
      </c>
      <c r="W614" s="101" t="s">
        <v>100</v>
      </c>
      <c r="X614" s="101" t="s">
        <v>96</v>
      </c>
      <c r="Y614" s="101" t="s">
        <v>89</v>
      </c>
      <c r="Z614" s="101" t="s">
        <v>101</v>
      </c>
      <c r="AA614" s="101">
        <v>844</v>
      </c>
      <c r="AB614" s="101">
        <v>1206.92</v>
      </c>
    </row>
    <row r="615" spans="1:28" ht="18" customHeight="1" x14ac:dyDescent="0.25">
      <c r="A615" s="1">
        <v>2023</v>
      </c>
      <c r="B615" s="1" t="s">
        <v>4</v>
      </c>
      <c r="C615" s="1" t="s">
        <v>15</v>
      </c>
      <c r="D615" s="5" t="s">
        <v>27</v>
      </c>
      <c r="E615" s="6">
        <v>3</v>
      </c>
      <c r="F615" s="6">
        <v>3300</v>
      </c>
      <c r="G615" s="6">
        <v>5126.576</v>
      </c>
      <c r="H615" s="3">
        <v>660</v>
      </c>
      <c r="I615" s="4" t="s">
        <v>40</v>
      </c>
      <c r="R615" s="101" t="s">
        <v>84</v>
      </c>
      <c r="S615" s="101">
        <v>2020</v>
      </c>
      <c r="T615" s="101" t="s">
        <v>1</v>
      </c>
      <c r="U615" s="101" t="s">
        <v>97</v>
      </c>
      <c r="V615" s="101" t="s">
        <v>99</v>
      </c>
      <c r="W615" s="101" t="s">
        <v>100</v>
      </c>
      <c r="X615" s="101" t="s">
        <v>96</v>
      </c>
      <c r="Y615" s="101" t="s">
        <v>89</v>
      </c>
      <c r="Z615" s="101" t="s">
        <v>101</v>
      </c>
      <c r="AA615" s="101">
        <v>897</v>
      </c>
      <c r="AB615" s="101">
        <v>1282.71</v>
      </c>
    </row>
    <row r="616" spans="1:28" ht="18" customHeight="1" x14ac:dyDescent="0.25">
      <c r="A616" s="1">
        <v>2023</v>
      </c>
      <c r="B616" s="1" t="s">
        <v>4</v>
      </c>
      <c r="C616" s="1" t="s">
        <v>32</v>
      </c>
      <c r="D616" s="5" t="s">
        <v>32</v>
      </c>
      <c r="E616" s="6">
        <v>2</v>
      </c>
      <c r="F616" s="6">
        <v>4577.3</v>
      </c>
      <c r="G616" s="6">
        <v>7392</v>
      </c>
      <c r="H616" s="3">
        <v>915.46</v>
      </c>
      <c r="I616" s="4" t="s">
        <v>40</v>
      </c>
      <c r="R616" s="101" t="s">
        <v>84</v>
      </c>
      <c r="S616" s="101">
        <v>2020</v>
      </c>
      <c r="T616" s="101" t="s">
        <v>1</v>
      </c>
      <c r="U616" s="101" t="s">
        <v>97</v>
      </c>
      <c r="V616" s="101" t="s">
        <v>99</v>
      </c>
      <c r="W616" s="101" t="s">
        <v>100</v>
      </c>
      <c r="X616" s="101" t="s">
        <v>96</v>
      </c>
      <c r="Y616" s="101" t="s">
        <v>89</v>
      </c>
      <c r="Z616" s="101" t="s">
        <v>101</v>
      </c>
      <c r="AA616" s="101">
        <v>850</v>
      </c>
      <c r="AB616" s="101">
        <v>526.24</v>
      </c>
    </row>
    <row r="617" spans="1:28" ht="18" customHeight="1" x14ac:dyDescent="0.25">
      <c r="A617" s="1">
        <v>2023</v>
      </c>
      <c r="B617" s="1" t="s">
        <v>5</v>
      </c>
      <c r="C617" s="1" t="s">
        <v>14</v>
      </c>
      <c r="D617" s="2" t="s">
        <v>36</v>
      </c>
      <c r="E617" s="3">
        <v>3566</v>
      </c>
      <c r="F617" s="3">
        <v>4577.3</v>
      </c>
      <c r="G617" s="3">
        <v>5126.576</v>
      </c>
      <c r="H617" s="3">
        <v>915.46</v>
      </c>
      <c r="I617" s="4" t="s">
        <v>40</v>
      </c>
      <c r="R617" s="101" t="s">
        <v>91</v>
      </c>
      <c r="S617" s="101">
        <v>2020</v>
      </c>
      <c r="T617" s="101" t="s">
        <v>1</v>
      </c>
      <c r="U617" s="101" t="s">
        <v>97</v>
      </c>
      <c r="V617" s="101" t="s">
        <v>99</v>
      </c>
      <c r="W617" s="101" t="s">
        <v>100</v>
      </c>
      <c r="X617" s="101" t="s">
        <v>96</v>
      </c>
      <c r="Y617" s="101" t="s">
        <v>89</v>
      </c>
      <c r="Z617" s="101" t="s">
        <v>101</v>
      </c>
      <c r="AA617" s="101">
        <v>883</v>
      </c>
      <c r="AB617" s="101">
        <v>526.24</v>
      </c>
    </row>
    <row r="618" spans="1:28" ht="18" customHeight="1" x14ac:dyDescent="0.25">
      <c r="A618" s="1">
        <v>2023</v>
      </c>
      <c r="B618" s="1" t="s">
        <v>5</v>
      </c>
      <c r="C618" s="1" t="s">
        <v>14</v>
      </c>
      <c r="D618" s="2" t="s">
        <v>37</v>
      </c>
      <c r="E618" s="3">
        <v>2498</v>
      </c>
      <c r="F618" s="3">
        <v>8000</v>
      </c>
      <c r="G618" s="3">
        <v>8960</v>
      </c>
      <c r="H618" s="3">
        <v>1600</v>
      </c>
      <c r="I618" s="4" t="s">
        <v>40</v>
      </c>
      <c r="R618" s="101" t="s">
        <v>84</v>
      </c>
      <c r="S618" s="101">
        <v>2020</v>
      </c>
      <c r="T618" s="101" t="s">
        <v>1</v>
      </c>
      <c r="U618" s="101" t="s">
        <v>97</v>
      </c>
      <c r="V618" s="101" t="s">
        <v>99</v>
      </c>
      <c r="W618" s="101" t="s">
        <v>100</v>
      </c>
      <c r="X618" s="101" t="s">
        <v>96</v>
      </c>
      <c r="Y618" s="101" t="s">
        <v>89</v>
      </c>
      <c r="Z618" s="101" t="s">
        <v>101</v>
      </c>
      <c r="AA618" s="101">
        <v>169</v>
      </c>
      <c r="AB618" s="101">
        <v>241.67000000000002</v>
      </c>
    </row>
    <row r="619" spans="1:28" ht="18" customHeight="1" x14ac:dyDescent="0.25">
      <c r="A619" s="1">
        <v>2023</v>
      </c>
      <c r="B619" s="1" t="s">
        <v>5</v>
      </c>
      <c r="C619" s="1" t="s">
        <v>13</v>
      </c>
      <c r="D619" s="2" t="s">
        <v>35</v>
      </c>
      <c r="E619" s="3">
        <v>1245</v>
      </c>
      <c r="F619" s="3">
        <v>4577.2</v>
      </c>
      <c r="G619" s="3">
        <v>5126.4639999999999</v>
      </c>
      <c r="H619" s="3">
        <v>915.44</v>
      </c>
      <c r="I619" s="4" t="s">
        <v>40</v>
      </c>
      <c r="R619" s="101" t="s">
        <v>91</v>
      </c>
      <c r="S619" s="101">
        <v>2020</v>
      </c>
      <c r="T619" s="101" t="s">
        <v>1</v>
      </c>
      <c r="U619" s="101" t="s">
        <v>97</v>
      </c>
      <c r="V619" s="101" t="s">
        <v>99</v>
      </c>
      <c r="W619" s="101" t="s">
        <v>100</v>
      </c>
      <c r="X619" s="101" t="s">
        <v>96</v>
      </c>
      <c r="Y619" s="101" t="s">
        <v>89</v>
      </c>
      <c r="Z619" s="101" t="s">
        <v>101</v>
      </c>
      <c r="AA619" s="101">
        <v>217</v>
      </c>
      <c r="AB619" s="101">
        <v>310.31</v>
      </c>
    </row>
    <row r="620" spans="1:28" ht="18" customHeight="1" x14ac:dyDescent="0.25">
      <c r="A620" s="1">
        <v>2023</v>
      </c>
      <c r="B620" s="1" t="s">
        <v>5</v>
      </c>
      <c r="C620" s="1" t="s">
        <v>38</v>
      </c>
      <c r="D620" s="5" t="s">
        <v>30</v>
      </c>
      <c r="E620" s="6">
        <v>644</v>
      </c>
      <c r="F620" s="6">
        <v>10000</v>
      </c>
      <c r="G620" s="6">
        <v>6432.72</v>
      </c>
      <c r="H620" s="3">
        <v>2000</v>
      </c>
      <c r="I620" s="4" t="s">
        <v>40</v>
      </c>
      <c r="R620" s="101" t="s">
        <v>93</v>
      </c>
      <c r="S620" s="101">
        <v>2020</v>
      </c>
      <c r="T620" s="101" t="s">
        <v>1</v>
      </c>
      <c r="U620" s="101" t="s">
        <v>97</v>
      </c>
      <c r="V620" s="101" t="s">
        <v>99</v>
      </c>
      <c r="W620" s="101" t="s">
        <v>100</v>
      </c>
      <c r="X620" s="101" t="s">
        <v>96</v>
      </c>
      <c r="Y620" s="101" t="s">
        <v>89</v>
      </c>
      <c r="Z620" s="101" t="s">
        <v>101</v>
      </c>
      <c r="AA620" s="101">
        <v>145</v>
      </c>
      <c r="AB620" s="101">
        <v>207.35</v>
      </c>
    </row>
    <row r="621" spans="1:28" ht="18" customHeight="1" x14ac:dyDescent="0.25">
      <c r="A621" s="1">
        <v>2023</v>
      </c>
      <c r="B621" s="1" t="s">
        <v>5</v>
      </c>
      <c r="C621" s="1" t="s">
        <v>12</v>
      </c>
      <c r="D621" s="5" t="s">
        <v>29</v>
      </c>
      <c r="E621" s="6">
        <v>643</v>
      </c>
      <c r="F621" s="6">
        <v>7000</v>
      </c>
      <c r="G621" s="6">
        <v>7840</v>
      </c>
      <c r="H621" s="3">
        <v>1400</v>
      </c>
      <c r="I621" s="4" t="s">
        <v>40</v>
      </c>
      <c r="R621" s="101" t="s">
        <v>91</v>
      </c>
      <c r="S621" s="101">
        <v>2020</v>
      </c>
      <c r="T621" s="101" t="s">
        <v>1</v>
      </c>
      <c r="U621" s="101" t="s">
        <v>97</v>
      </c>
      <c r="V621" s="101" t="s">
        <v>99</v>
      </c>
      <c r="W621" s="101" t="s">
        <v>100</v>
      </c>
      <c r="X621" s="101" t="s">
        <v>96</v>
      </c>
      <c r="Y621" s="101" t="s">
        <v>89</v>
      </c>
      <c r="Z621" s="101" t="s">
        <v>101</v>
      </c>
      <c r="AA621" s="101">
        <v>819</v>
      </c>
      <c r="AB621" s="101">
        <v>1171.17</v>
      </c>
    </row>
    <row r="622" spans="1:28" ht="18" customHeight="1" x14ac:dyDescent="0.25">
      <c r="A622" s="1">
        <v>2023</v>
      </c>
      <c r="B622" s="1" t="s">
        <v>5</v>
      </c>
      <c r="C622" s="1" t="s">
        <v>38</v>
      </c>
      <c r="D622" s="5" t="s">
        <v>31</v>
      </c>
      <c r="E622" s="6">
        <v>455</v>
      </c>
      <c r="F622" s="6">
        <v>8000</v>
      </c>
      <c r="G622" s="6">
        <v>5128.0320000000002</v>
      </c>
      <c r="H622" s="3">
        <v>1600</v>
      </c>
      <c r="I622" s="4" t="s">
        <v>40</v>
      </c>
      <c r="R622" s="101" t="s">
        <v>84</v>
      </c>
      <c r="S622" s="101">
        <v>2020</v>
      </c>
      <c r="T622" s="101" t="s">
        <v>1</v>
      </c>
      <c r="U622" s="101" t="s">
        <v>97</v>
      </c>
      <c r="V622" s="101" t="s">
        <v>99</v>
      </c>
      <c r="W622" s="101" t="s">
        <v>100</v>
      </c>
      <c r="X622" s="101" t="s">
        <v>96</v>
      </c>
      <c r="Y622" s="101" t="s">
        <v>89</v>
      </c>
      <c r="Z622" s="101" t="s">
        <v>101</v>
      </c>
      <c r="AA622" s="101">
        <v>143</v>
      </c>
      <c r="AB622" s="101">
        <v>204.49</v>
      </c>
    </row>
    <row r="623" spans="1:28" ht="18" customHeight="1" x14ac:dyDescent="0.25">
      <c r="A623" s="1">
        <v>2023</v>
      </c>
      <c r="B623" s="1" t="s">
        <v>5</v>
      </c>
      <c r="C623" s="1" t="s">
        <v>12</v>
      </c>
      <c r="D623" s="5" t="s">
        <v>28</v>
      </c>
      <c r="E623" s="7">
        <v>345</v>
      </c>
      <c r="F623" s="7">
        <v>7000</v>
      </c>
      <c r="G623" s="7">
        <v>7840</v>
      </c>
      <c r="H623" s="3">
        <v>1400</v>
      </c>
      <c r="I623" s="4" t="s">
        <v>40</v>
      </c>
      <c r="R623" s="101" t="s">
        <v>95</v>
      </c>
      <c r="S623" s="101">
        <v>2020</v>
      </c>
      <c r="T623" s="101" t="s">
        <v>0</v>
      </c>
      <c r="U623" s="101" t="s">
        <v>97</v>
      </c>
      <c r="V623" s="101" t="s">
        <v>99</v>
      </c>
      <c r="W623" s="101" t="s">
        <v>100</v>
      </c>
      <c r="X623" s="101" t="s">
        <v>96</v>
      </c>
      <c r="Y623" s="101" t="s">
        <v>89</v>
      </c>
      <c r="Z623" s="101" t="s">
        <v>101</v>
      </c>
      <c r="AA623" s="101">
        <v>176</v>
      </c>
      <c r="AB623" s="101">
        <v>251.68</v>
      </c>
    </row>
    <row r="624" spans="1:28" ht="18" customHeight="1" x14ac:dyDescent="0.25">
      <c r="A624" s="1">
        <v>2023</v>
      </c>
      <c r="B624" s="1" t="s">
        <v>5</v>
      </c>
      <c r="C624" s="1" t="s">
        <v>13</v>
      </c>
      <c r="D624" s="2" t="s">
        <v>33</v>
      </c>
      <c r="E624" s="3">
        <v>122</v>
      </c>
      <c r="F624" s="3">
        <v>100</v>
      </c>
      <c r="G624" s="3">
        <v>112</v>
      </c>
      <c r="H624" s="3">
        <v>20</v>
      </c>
      <c r="I624" s="4" t="s">
        <v>40</v>
      </c>
      <c r="R624" s="101" t="s">
        <v>93</v>
      </c>
      <c r="S624" s="101">
        <v>2020</v>
      </c>
      <c r="T624" s="101" t="s">
        <v>0</v>
      </c>
      <c r="U624" s="101" t="s">
        <v>97</v>
      </c>
      <c r="V624" s="101" t="s">
        <v>99</v>
      </c>
      <c r="W624" s="101" t="s">
        <v>100</v>
      </c>
      <c r="X624" s="101" t="s">
        <v>96</v>
      </c>
      <c r="Y624" s="101" t="s">
        <v>89</v>
      </c>
      <c r="Z624" s="101" t="s">
        <v>101</v>
      </c>
      <c r="AA624" s="101">
        <v>224</v>
      </c>
      <c r="AB624" s="101">
        <v>320.32</v>
      </c>
    </row>
    <row r="625" spans="1:28" ht="18" customHeight="1" x14ac:dyDescent="0.25">
      <c r="A625" s="1">
        <v>2023</v>
      </c>
      <c r="B625" s="1" t="s">
        <v>5</v>
      </c>
      <c r="C625" s="1" t="s">
        <v>15</v>
      </c>
      <c r="D625" s="5" t="s">
        <v>26</v>
      </c>
      <c r="E625" s="6">
        <v>78</v>
      </c>
      <c r="F625" s="6">
        <v>2288.6</v>
      </c>
      <c r="G625" s="6">
        <v>5126.4639999999999</v>
      </c>
      <c r="H625" s="3">
        <v>457.72</v>
      </c>
      <c r="I625" s="4" t="s">
        <v>40</v>
      </c>
      <c r="R625" s="101" t="s">
        <v>91</v>
      </c>
      <c r="S625" s="101">
        <v>2020</v>
      </c>
      <c r="T625" s="101" t="s">
        <v>0</v>
      </c>
      <c r="U625" s="101" t="s">
        <v>97</v>
      </c>
      <c r="V625" s="101" t="s">
        <v>99</v>
      </c>
      <c r="W625" s="101" t="s">
        <v>100</v>
      </c>
      <c r="X625" s="101" t="s">
        <v>96</v>
      </c>
      <c r="Y625" s="101" t="s">
        <v>89</v>
      </c>
      <c r="Z625" s="101" t="s">
        <v>101</v>
      </c>
      <c r="AA625" s="101">
        <v>178</v>
      </c>
      <c r="AB625" s="101">
        <v>254.54</v>
      </c>
    </row>
    <row r="626" spans="1:28" ht="18" customHeight="1" x14ac:dyDescent="0.25">
      <c r="A626" s="1">
        <v>2023</v>
      </c>
      <c r="B626" s="1" t="s">
        <v>5</v>
      </c>
      <c r="C626" s="1" t="s">
        <v>15</v>
      </c>
      <c r="D626" s="5" t="s">
        <v>24</v>
      </c>
      <c r="E626" s="6">
        <v>76</v>
      </c>
      <c r="F626" s="6">
        <v>2288.4499999999998</v>
      </c>
      <c r="G626" s="6">
        <v>5126.1279999999997</v>
      </c>
      <c r="H626" s="3">
        <v>457.69</v>
      </c>
      <c r="I626" s="4" t="s">
        <v>40</v>
      </c>
      <c r="R626" s="101" t="s">
        <v>84</v>
      </c>
      <c r="S626" s="101">
        <v>2020</v>
      </c>
      <c r="T626" s="101" t="s">
        <v>0</v>
      </c>
      <c r="U626" s="101" t="s">
        <v>97</v>
      </c>
      <c r="V626" s="101" t="s">
        <v>99</v>
      </c>
      <c r="W626" s="101" t="s">
        <v>100</v>
      </c>
      <c r="X626" s="101" t="s">
        <v>96</v>
      </c>
      <c r="Y626" s="101" t="s">
        <v>89</v>
      </c>
      <c r="Z626" s="101" t="s">
        <v>101</v>
      </c>
      <c r="AA626" s="101">
        <v>148</v>
      </c>
      <c r="AB626" s="101">
        <v>211.64</v>
      </c>
    </row>
    <row r="627" spans="1:28" ht="18" customHeight="1" x14ac:dyDescent="0.25">
      <c r="A627" s="1">
        <v>2023</v>
      </c>
      <c r="B627" s="1" t="s">
        <v>5</v>
      </c>
      <c r="C627" s="1" t="s">
        <v>15</v>
      </c>
      <c r="D627" s="5" t="s">
        <v>25</v>
      </c>
      <c r="E627" s="6">
        <v>46</v>
      </c>
      <c r="F627" s="6">
        <v>100</v>
      </c>
      <c r="G627" s="6">
        <v>224</v>
      </c>
      <c r="H627" s="3">
        <v>20</v>
      </c>
      <c r="I627" s="4" t="s">
        <v>40</v>
      </c>
      <c r="R627" s="101" t="s">
        <v>91</v>
      </c>
      <c r="S627" s="101">
        <v>2020</v>
      </c>
      <c r="T627" s="101" t="s">
        <v>0</v>
      </c>
      <c r="U627" s="101" t="s">
        <v>97</v>
      </c>
      <c r="V627" s="101" t="s">
        <v>99</v>
      </c>
      <c r="W627" s="101" t="s">
        <v>100</v>
      </c>
      <c r="X627" s="101" t="s">
        <v>96</v>
      </c>
      <c r="Y627" s="101" t="s">
        <v>89</v>
      </c>
      <c r="Z627" s="101" t="s">
        <v>101</v>
      </c>
      <c r="AA627" s="101">
        <v>810</v>
      </c>
      <c r="AB627" s="101">
        <v>1158.3</v>
      </c>
    </row>
    <row r="628" spans="1:28" ht="18" customHeight="1" x14ac:dyDescent="0.25">
      <c r="A628" s="1">
        <v>2023</v>
      </c>
      <c r="B628" s="1" t="s">
        <v>5</v>
      </c>
      <c r="C628" s="1" t="s">
        <v>15</v>
      </c>
      <c r="D628" s="5" t="s">
        <v>23</v>
      </c>
      <c r="E628" s="6">
        <v>34</v>
      </c>
      <c r="F628" s="6">
        <v>2288.4</v>
      </c>
      <c r="G628" s="6">
        <v>5126.0160000000005</v>
      </c>
      <c r="H628" s="3">
        <v>457.68000000000006</v>
      </c>
      <c r="I628" s="4" t="s">
        <v>40</v>
      </c>
      <c r="R628" s="101" t="s">
        <v>93</v>
      </c>
      <c r="S628" s="101">
        <v>2020</v>
      </c>
      <c r="T628" s="101" t="s">
        <v>0</v>
      </c>
      <c r="U628" s="101" t="s">
        <v>97</v>
      </c>
      <c r="V628" s="101" t="s">
        <v>99</v>
      </c>
      <c r="W628" s="101" t="s">
        <v>100</v>
      </c>
      <c r="X628" s="101" t="s">
        <v>96</v>
      </c>
      <c r="Y628" s="101" t="s">
        <v>89</v>
      </c>
      <c r="Z628" s="101" t="s">
        <v>101</v>
      </c>
      <c r="AA628" s="101">
        <v>843</v>
      </c>
      <c r="AB628" s="101">
        <v>1205.49</v>
      </c>
    </row>
    <row r="629" spans="1:28" ht="18" customHeight="1" x14ac:dyDescent="0.25">
      <c r="A629" s="1">
        <v>2023</v>
      </c>
      <c r="B629" s="1" t="s">
        <v>5</v>
      </c>
      <c r="C629" s="1" t="s">
        <v>13</v>
      </c>
      <c r="D629" s="2" t="s">
        <v>34</v>
      </c>
      <c r="E629" s="3">
        <v>7</v>
      </c>
      <c r="F629" s="3">
        <v>200</v>
      </c>
      <c r="G629" s="3">
        <v>224</v>
      </c>
      <c r="H629" s="3">
        <v>40</v>
      </c>
      <c r="I629" s="4" t="s">
        <v>40</v>
      </c>
      <c r="R629" s="101" t="s">
        <v>93</v>
      </c>
      <c r="S629" s="101">
        <v>2020</v>
      </c>
      <c r="T629" s="101" t="s">
        <v>0</v>
      </c>
      <c r="U629" s="101" t="s">
        <v>97</v>
      </c>
      <c r="V629" s="101" t="s">
        <v>99</v>
      </c>
      <c r="W629" s="101" t="s">
        <v>100</v>
      </c>
      <c r="X629" s="101" t="s">
        <v>96</v>
      </c>
      <c r="Y629" s="101" t="s">
        <v>89</v>
      </c>
      <c r="Z629" s="101" t="s">
        <v>101</v>
      </c>
      <c r="AA629" s="101">
        <v>896</v>
      </c>
      <c r="AB629" s="101">
        <v>1281.28</v>
      </c>
    </row>
    <row r="630" spans="1:28" ht="18" customHeight="1" x14ac:dyDescent="0.25">
      <c r="A630" s="1">
        <v>2023</v>
      </c>
      <c r="B630" s="1" t="s">
        <v>5</v>
      </c>
      <c r="C630" s="1" t="s">
        <v>32</v>
      </c>
      <c r="D630" s="5" t="s">
        <v>32</v>
      </c>
      <c r="E630" s="6">
        <v>3</v>
      </c>
      <c r="F630" s="6">
        <v>4577.3</v>
      </c>
      <c r="G630" s="6">
        <v>7392</v>
      </c>
      <c r="H630" s="3">
        <v>915.46</v>
      </c>
      <c r="I630" s="4" t="s">
        <v>42</v>
      </c>
      <c r="R630" s="101" t="s">
        <v>84</v>
      </c>
      <c r="S630" s="101">
        <v>2020</v>
      </c>
      <c r="T630" s="101" t="s">
        <v>0</v>
      </c>
      <c r="U630" s="101" t="s">
        <v>97</v>
      </c>
      <c r="V630" s="101" t="s">
        <v>99</v>
      </c>
      <c r="W630" s="101" t="s">
        <v>87</v>
      </c>
      <c r="X630" s="101" t="s">
        <v>96</v>
      </c>
      <c r="Y630" s="101" t="s">
        <v>89</v>
      </c>
      <c r="Z630" s="101" t="s">
        <v>90</v>
      </c>
      <c r="AA630" s="101">
        <v>818</v>
      </c>
      <c r="AB630" s="101">
        <v>526.24</v>
      </c>
    </row>
    <row r="631" spans="1:28" ht="18" customHeight="1" x14ac:dyDescent="0.25">
      <c r="A631" s="1">
        <v>2023</v>
      </c>
      <c r="B631" s="1" t="s">
        <v>5</v>
      </c>
      <c r="C631" s="1" t="s">
        <v>15</v>
      </c>
      <c r="D631" s="5" t="s">
        <v>27</v>
      </c>
      <c r="E631" s="6">
        <v>3</v>
      </c>
      <c r="F631" s="6">
        <v>2288.65</v>
      </c>
      <c r="G631" s="6">
        <v>5126.576</v>
      </c>
      <c r="H631" s="3">
        <v>457.73</v>
      </c>
      <c r="I631" s="4" t="s">
        <v>42</v>
      </c>
      <c r="R631" s="101" t="s">
        <v>93</v>
      </c>
      <c r="S631" s="101">
        <v>2020</v>
      </c>
      <c r="T631" s="101" t="s">
        <v>0</v>
      </c>
      <c r="U631" s="101" t="s">
        <v>97</v>
      </c>
      <c r="V631" s="101" t="s">
        <v>99</v>
      </c>
      <c r="W631" s="101" t="s">
        <v>100</v>
      </c>
      <c r="X631" s="101" t="s">
        <v>96</v>
      </c>
      <c r="Y631" s="101" t="s">
        <v>89</v>
      </c>
      <c r="Z631" s="101" t="s">
        <v>101</v>
      </c>
      <c r="AA631" s="101">
        <v>849</v>
      </c>
      <c r="AB631" s="101">
        <v>526.24</v>
      </c>
    </row>
    <row r="632" spans="1:28" ht="18" customHeight="1" x14ac:dyDescent="0.25">
      <c r="A632" s="1">
        <v>2023</v>
      </c>
      <c r="B632" s="1" t="s">
        <v>6</v>
      </c>
      <c r="C632" s="1" t="s">
        <v>14</v>
      </c>
      <c r="D632" s="2" t="s">
        <v>36</v>
      </c>
      <c r="E632" s="3">
        <v>3566</v>
      </c>
      <c r="F632" s="3">
        <v>4577.3</v>
      </c>
      <c r="G632" s="3">
        <v>5126.576</v>
      </c>
      <c r="H632" s="3">
        <v>915.46</v>
      </c>
      <c r="I632" s="4" t="s">
        <v>42</v>
      </c>
      <c r="R632" s="101" t="s">
        <v>84</v>
      </c>
      <c r="S632" s="101">
        <v>2020</v>
      </c>
      <c r="T632" s="101" t="s">
        <v>0</v>
      </c>
      <c r="U632" s="101" t="s">
        <v>97</v>
      </c>
      <c r="V632" s="101" t="s">
        <v>99</v>
      </c>
      <c r="W632" s="101" t="s">
        <v>100</v>
      </c>
      <c r="X632" s="101" t="s">
        <v>96</v>
      </c>
      <c r="Y632" s="101" t="s">
        <v>89</v>
      </c>
      <c r="Z632" s="101" t="s">
        <v>101</v>
      </c>
      <c r="AA632" s="101">
        <v>882</v>
      </c>
      <c r="AB632" s="101">
        <v>526.24</v>
      </c>
    </row>
    <row r="633" spans="1:28" ht="18" customHeight="1" x14ac:dyDescent="0.25">
      <c r="A633" s="1">
        <v>2023</v>
      </c>
      <c r="B633" s="1" t="s">
        <v>6</v>
      </c>
      <c r="C633" s="1" t="s">
        <v>14</v>
      </c>
      <c r="D633" s="2" t="s">
        <v>37</v>
      </c>
      <c r="E633" s="3">
        <v>2498</v>
      </c>
      <c r="F633" s="3">
        <v>8000</v>
      </c>
      <c r="G633" s="3">
        <v>8960</v>
      </c>
      <c r="H633" s="3">
        <v>1600</v>
      </c>
      <c r="I633" s="4" t="s">
        <v>42</v>
      </c>
      <c r="R633" s="101" t="s">
        <v>91</v>
      </c>
      <c r="S633" s="101">
        <v>2020</v>
      </c>
      <c r="T633" s="101" t="s">
        <v>0</v>
      </c>
      <c r="U633" s="101" t="s">
        <v>97</v>
      </c>
      <c r="V633" s="101" t="s">
        <v>99</v>
      </c>
      <c r="W633" s="101" t="s">
        <v>100</v>
      </c>
      <c r="X633" s="101" t="s">
        <v>96</v>
      </c>
      <c r="Y633" s="101" t="s">
        <v>89</v>
      </c>
      <c r="Z633" s="101" t="s">
        <v>101</v>
      </c>
      <c r="AA633" s="101">
        <v>147</v>
      </c>
      <c r="AB633" s="101">
        <v>210.21</v>
      </c>
    </row>
    <row r="634" spans="1:28" ht="18" customHeight="1" x14ac:dyDescent="0.25">
      <c r="A634" s="1">
        <v>2023</v>
      </c>
      <c r="B634" s="1" t="s">
        <v>6</v>
      </c>
      <c r="C634" s="1" t="s">
        <v>13</v>
      </c>
      <c r="D634" s="2" t="s">
        <v>35</v>
      </c>
      <c r="E634" s="3">
        <v>1245</v>
      </c>
      <c r="F634" s="3">
        <v>4577.2</v>
      </c>
      <c r="G634" s="3">
        <v>5126.4639999999999</v>
      </c>
      <c r="H634" s="3">
        <v>915.44</v>
      </c>
      <c r="I634" s="4" t="s">
        <v>42</v>
      </c>
      <c r="R634" s="101" t="s">
        <v>84</v>
      </c>
      <c r="S634" s="101">
        <v>2020</v>
      </c>
      <c r="T634" s="101" t="s">
        <v>0</v>
      </c>
      <c r="U634" s="101" t="s">
        <v>97</v>
      </c>
      <c r="V634" s="101" t="s">
        <v>99</v>
      </c>
      <c r="W634" s="101" t="s">
        <v>100</v>
      </c>
      <c r="X634" s="101" t="s">
        <v>96</v>
      </c>
      <c r="Y634" s="101" t="s">
        <v>89</v>
      </c>
      <c r="Z634" s="101" t="s">
        <v>101</v>
      </c>
      <c r="AA634" s="101">
        <v>175</v>
      </c>
      <c r="AB634" s="101">
        <v>250.25</v>
      </c>
    </row>
    <row r="635" spans="1:28" ht="18" customHeight="1" x14ac:dyDescent="0.25">
      <c r="A635" s="1">
        <v>2023</v>
      </c>
      <c r="B635" s="1" t="s">
        <v>6</v>
      </c>
      <c r="C635" s="1" t="s">
        <v>38</v>
      </c>
      <c r="D635" s="5" t="s">
        <v>30</v>
      </c>
      <c r="E635" s="6">
        <v>644</v>
      </c>
      <c r="F635" s="6">
        <v>5743.5</v>
      </c>
      <c r="G635" s="6">
        <v>6432.72</v>
      </c>
      <c r="H635" s="3">
        <v>1148.7</v>
      </c>
      <c r="I635" s="4" t="s">
        <v>42</v>
      </c>
      <c r="R635" s="101" t="s">
        <v>94</v>
      </c>
      <c r="S635" s="101">
        <v>2020</v>
      </c>
      <c r="T635" s="101" t="s">
        <v>0</v>
      </c>
      <c r="U635" s="101" t="s">
        <v>97</v>
      </c>
      <c r="V635" s="101" t="s">
        <v>99</v>
      </c>
      <c r="W635" s="101" t="s">
        <v>100</v>
      </c>
      <c r="X635" s="101" t="s">
        <v>96</v>
      </c>
      <c r="Y635" s="101" t="s">
        <v>89</v>
      </c>
      <c r="Z635" s="101" t="s">
        <v>101</v>
      </c>
      <c r="AA635" s="101">
        <v>223</v>
      </c>
      <c r="AB635" s="101">
        <v>318.89</v>
      </c>
    </row>
    <row r="636" spans="1:28" ht="18" customHeight="1" x14ac:dyDescent="0.25">
      <c r="A636" s="1">
        <v>2023</v>
      </c>
      <c r="B636" s="1" t="s">
        <v>6</v>
      </c>
      <c r="C636" s="1" t="s">
        <v>12</v>
      </c>
      <c r="D636" s="5" t="s">
        <v>29</v>
      </c>
      <c r="E636" s="6">
        <v>643</v>
      </c>
      <c r="F636" s="6">
        <v>7000</v>
      </c>
      <c r="G636" s="6">
        <v>7840</v>
      </c>
      <c r="H636" s="3">
        <v>1400</v>
      </c>
      <c r="I636" s="4" t="s">
        <v>42</v>
      </c>
      <c r="R636" s="101" t="s">
        <v>91</v>
      </c>
      <c r="S636" s="101">
        <v>2020</v>
      </c>
      <c r="T636" s="101" t="s">
        <v>0</v>
      </c>
      <c r="U636" s="101" t="s">
        <v>97</v>
      </c>
      <c r="V636" s="101" t="s">
        <v>99</v>
      </c>
      <c r="W636" s="101" t="s">
        <v>100</v>
      </c>
      <c r="X636" s="101" t="s">
        <v>96</v>
      </c>
      <c r="Y636" s="101" t="s">
        <v>89</v>
      </c>
      <c r="Z636" s="101" t="s">
        <v>101</v>
      </c>
      <c r="AA636" s="101">
        <v>151</v>
      </c>
      <c r="AB636" s="101">
        <v>215.93</v>
      </c>
    </row>
    <row r="637" spans="1:28" ht="18" customHeight="1" x14ac:dyDescent="0.25">
      <c r="A637" s="1">
        <v>2023</v>
      </c>
      <c r="B637" s="1" t="s">
        <v>6</v>
      </c>
      <c r="C637" s="1" t="s">
        <v>38</v>
      </c>
      <c r="D637" s="5" t="s">
        <v>31</v>
      </c>
      <c r="E637" s="6">
        <v>455</v>
      </c>
      <c r="F637" s="6">
        <v>4578.6000000000004</v>
      </c>
      <c r="G637" s="6">
        <v>5128.0320000000002</v>
      </c>
      <c r="H637" s="3">
        <v>915.72000000000014</v>
      </c>
      <c r="I637" s="4" t="s">
        <v>42</v>
      </c>
      <c r="R637" s="101" t="s">
        <v>94</v>
      </c>
      <c r="S637" s="101">
        <v>2020</v>
      </c>
      <c r="T637" s="101" t="s">
        <v>0</v>
      </c>
      <c r="U637" s="101" t="s">
        <v>97</v>
      </c>
      <c r="V637" s="101" t="s">
        <v>99</v>
      </c>
      <c r="W637" s="101" t="s">
        <v>100</v>
      </c>
      <c r="X637" s="101" t="s">
        <v>96</v>
      </c>
      <c r="Y637" s="101" t="s">
        <v>89</v>
      </c>
      <c r="Z637" s="101" t="s">
        <v>101</v>
      </c>
      <c r="AA637" s="101">
        <v>852</v>
      </c>
      <c r="AB637" s="101">
        <v>1218.3600000000001</v>
      </c>
    </row>
    <row r="638" spans="1:28" ht="18" customHeight="1" x14ac:dyDescent="0.25">
      <c r="A638" s="1">
        <v>2023</v>
      </c>
      <c r="B638" s="1" t="s">
        <v>6</v>
      </c>
      <c r="C638" s="1" t="s">
        <v>12</v>
      </c>
      <c r="D638" s="5" t="s">
        <v>28</v>
      </c>
      <c r="E638" s="7">
        <v>345</v>
      </c>
      <c r="F638" s="7">
        <v>7000</v>
      </c>
      <c r="G638" s="7">
        <v>7840</v>
      </c>
      <c r="H638" s="3">
        <v>1400</v>
      </c>
      <c r="I638" s="4" t="s">
        <v>42</v>
      </c>
      <c r="R638" s="101" t="s">
        <v>95</v>
      </c>
      <c r="S638" s="101">
        <v>2020</v>
      </c>
      <c r="T638" s="101" t="s">
        <v>0</v>
      </c>
      <c r="U638" s="101" t="s">
        <v>97</v>
      </c>
      <c r="V638" s="101" t="s">
        <v>99</v>
      </c>
      <c r="W638" s="101" t="s">
        <v>100</v>
      </c>
      <c r="X638" s="101" t="s">
        <v>96</v>
      </c>
      <c r="Y638" s="101" t="s">
        <v>89</v>
      </c>
      <c r="Z638" s="101" t="s">
        <v>101</v>
      </c>
      <c r="AA638" s="101">
        <v>149</v>
      </c>
      <c r="AB638" s="101">
        <v>213.07</v>
      </c>
    </row>
    <row r="639" spans="1:28" ht="18" customHeight="1" x14ac:dyDescent="0.25">
      <c r="A639" s="1">
        <v>2023</v>
      </c>
      <c r="B639" s="1" t="s">
        <v>6</v>
      </c>
      <c r="C639" s="1" t="s">
        <v>13</v>
      </c>
      <c r="D639" s="2" t="s">
        <v>33</v>
      </c>
      <c r="E639" s="3">
        <v>122</v>
      </c>
      <c r="F639" s="3">
        <v>100</v>
      </c>
      <c r="G639" s="3">
        <v>112</v>
      </c>
      <c r="H639" s="3">
        <v>20</v>
      </c>
      <c r="I639" s="4" t="s">
        <v>42</v>
      </c>
      <c r="R639" s="101" t="s">
        <v>91</v>
      </c>
      <c r="S639" s="101">
        <v>2020</v>
      </c>
      <c r="T639" s="101" t="s">
        <v>6</v>
      </c>
      <c r="U639" s="101" t="s">
        <v>97</v>
      </c>
      <c r="V639" s="101" t="s">
        <v>99</v>
      </c>
      <c r="W639" s="101" t="s">
        <v>100</v>
      </c>
      <c r="X639" s="101" t="s">
        <v>96</v>
      </c>
      <c r="Y639" s="101" t="s">
        <v>89</v>
      </c>
      <c r="Z639" s="101" t="s">
        <v>101</v>
      </c>
      <c r="AA639" s="101">
        <v>146</v>
      </c>
      <c r="AB639" s="101">
        <v>208.78</v>
      </c>
    </row>
    <row r="640" spans="1:28" ht="18" customHeight="1" x14ac:dyDescent="0.25">
      <c r="A640" s="1">
        <v>2023</v>
      </c>
      <c r="B640" s="1" t="s">
        <v>6</v>
      </c>
      <c r="C640" s="1" t="s">
        <v>15</v>
      </c>
      <c r="D640" s="5" t="s">
        <v>26</v>
      </c>
      <c r="E640" s="6">
        <v>78</v>
      </c>
      <c r="F640" s="6">
        <v>2288.6</v>
      </c>
      <c r="G640" s="6">
        <v>5126.4639999999999</v>
      </c>
      <c r="H640" s="3">
        <v>457.72</v>
      </c>
      <c r="I640" s="4" t="s">
        <v>42</v>
      </c>
      <c r="R640" s="101" t="s">
        <v>84</v>
      </c>
      <c r="S640" s="101">
        <v>2020</v>
      </c>
      <c r="T640" s="101" t="s">
        <v>6</v>
      </c>
      <c r="U640" s="101" t="s">
        <v>97</v>
      </c>
      <c r="V640" s="101" t="s">
        <v>99</v>
      </c>
      <c r="W640" s="101" t="s">
        <v>100</v>
      </c>
      <c r="X640" s="101" t="s">
        <v>96</v>
      </c>
      <c r="Y640" s="101" t="s">
        <v>89</v>
      </c>
      <c r="Z640" s="101" t="s">
        <v>101</v>
      </c>
      <c r="AA640" s="101">
        <v>362</v>
      </c>
      <c r="AB640" s="101">
        <v>517.66</v>
      </c>
    </row>
    <row r="641" spans="1:28" ht="18" customHeight="1" x14ac:dyDescent="0.25">
      <c r="A641" s="1">
        <v>2023</v>
      </c>
      <c r="B641" s="1" t="s">
        <v>6</v>
      </c>
      <c r="C641" s="1" t="s">
        <v>15</v>
      </c>
      <c r="D641" s="5" t="s">
        <v>24</v>
      </c>
      <c r="E641" s="6">
        <v>76</v>
      </c>
      <c r="F641" s="6">
        <v>2288.4499999999998</v>
      </c>
      <c r="G641" s="6">
        <v>5126.1279999999997</v>
      </c>
      <c r="H641" s="3">
        <v>457.69</v>
      </c>
      <c r="I641" s="4" t="s">
        <v>42</v>
      </c>
      <c r="R641" s="101" t="s">
        <v>91</v>
      </c>
      <c r="S641" s="101">
        <v>2020</v>
      </c>
      <c r="T641" s="101" t="s">
        <v>6</v>
      </c>
      <c r="U641" s="101" t="s">
        <v>97</v>
      </c>
      <c r="V641" s="101" t="s">
        <v>99</v>
      </c>
      <c r="W641" s="101" t="s">
        <v>100</v>
      </c>
      <c r="X641" s="101" t="s">
        <v>96</v>
      </c>
      <c r="Y641" s="101" t="s">
        <v>89</v>
      </c>
      <c r="Z641" s="101" t="s">
        <v>101</v>
      </c>
      <c r="AA641" s="101">
        <v>142</v>
      </c>
      <c r="AB641" s="101">
        <v>203.06</v>
      </c>
    </row>
    <row r="642" spans="1:28" ht="18" customHeight="1" x14ac:dyDescent="0.25">
      <c r="A642" s="1">
        <v>2023</v>
      </c>
      <c r="B642" s="1" t="s">
        <v>6</v>
      </c>
      <c r="C642" s="1" t="s">
        <v>15</v>
      </c>
      <c r="D642" s="5" t="s">
        <v>25</v>
      </c>
      <c r="E642" s="6">
        <v>46</v>
      </c>
      <c r="F642" s="6">
        <v>100</v>
      </c>
      <c r="G642" s="6">
        <v>224</v>
      </c>
      <c r="H642" s="3">
        <v>20</v>
      </c>
      <c r="I642" s="4" t="s">
        <v>42</v>
      </c>
      <c r="R642" s="101" t="s">
        <v>91</v>
      </c>
      <c r="S642" s="101">
        <v>2020</v>
      </c>
      <c r="T642" s="101" t="s">
        <v>6</v>
      </c>
      <c r="U642" s="101" t="s">
        <v>97</v>
      </c>
      <c r="V642" s="101" t="s">
        <v>99</v>
      </c>
      <c r="W642" s="101" t="s">
        <v>100</v>
      </c>
      <c r="X642" s="101" t="s">
        <v>96</v>
      </c>
      <c r="Y642" s="101" t="s">
        <v>89</v>
      </c>
      <c r="Z642" s="101" t="s">
        <v>101</v>
      </c>
      <c r="AA642" s="101">
        <v>190</v>
      </c>
      <c r="AB642" s="101">
        <v>271.7</v>
      </c>
    </row>
    <row r="643" spans="1:28" ht="18" customHeight="1" x14ac:dyDescent="0.25">
      <c r="A643" s="1">
        <v>2023</v>
      </c>
      <c r="B643" s="1" t="s">
        <v>6</v>
      </c>
      <c r="C643" s="1" t="s">
        <v>15</v>
      </c>
      <c r="D643" s="5" t="s">
        <v>23</v>
      </c>
      <c r="E643" s="6">
        <v>34</v>
      </c>
      <c r="F643" s="6">
        <v>2288.4</v>
      </c>
      <c r="G643" s="6">
        <v>5126.0160000000005</v>
      </c>
      <c r="H643" s="3">
        <v>457.68000000000006</v>
      </c>
      <c r="I643" s="4" t="s">
        <v>42</v>
      </c>
      <c r="R643" s="101" t="s">
        <v>84</v>
      </c>
      <c r="S643" s="101">
        <v>2020</v>
      </c>
      <c r="T643" s="101" t="s">
        <v>6</v>
      </c>
      <c r="U643" s="101" t="s">
        <v>97</v>
      </c>
      <c r="V643" s="101" t="s">
        <v>99</v>
      </c>
      <c r="W643" s="101" t="s">
        <v>100</v>
      </c>
      <c r="X643" s="101" t="s">
        <v>96</v>
      </c>
      <c r="Y643" s="101" t="s">
        <v>89</v>
      </c>
      <c r="Z643" s="101" t="s">
        <v>101</v>
      </c>
      <c r="AA643" s="101">
        <v>364</v>
      </c>
      <c r="AB643" s="101">
        <v>520.52</v>
      </c>
    </row>
    <row r="644" spans="1:28" ht="18" customHeight="1" x14ac:dyDescent="0.25">
      <c r="A644" s="1">
        <v>2023</v>
      </c>
      <c r="B644" s="1" t="s">
        <v>6</v>
      </c>
      <c r="C644" s="1" t="s">
        <v>13</v>
      </c>
      <c r="D644" s="2" t="s">
        <v>34</v>
      </c>
      <c r="E644" s="3">
        <v>7</v>
      </c>
      <c r="F644" s="3">
        <v>200</v>
      </c>
      <c r="G644" s="3">
        <v>224</v>
      </c>
      <c r="H644" s="3">
        <v>40</v>
      </c>
      <c r="I644" s="4" t="s">
        <v>42</v>
      </c>
      <c r="R644" s="101" t="s">
        <v>84</v>
      </c>
      <c r="S644" s="101">
        <v>2020</v>
      </c>
      <c r="T644" s="101" t="s">
        <v>6</v>
      </c>
      <c r="U644" s="101" t="s">
        <v>97</v>
      </c>
      <c r="V644" s="101" t="s">
        <v>99</v>
      </c>
      <c r="W644" s="101" t="s">
        <v>100</v>
      </c>
      <c r="X644" s="101" t="s">
        <v>96</v>
      </c>
      <c r="Y644" s="101" t="s">
        <v>89</v>
      </c>
      <c r="Z644" s="101" t="s">
        <v>101</v>
      </c>
      <c r="AA644" s="101">
        <v>815</v>
      </c>
      <c r="AB644" s="101">
        <v>1165.45</v>
      </c>
    </row>
    <row r="645" spans="1:28" ht="18" customHeight="1" x14ac:dyDescent="0.25">
      <c r="A645" s="1">
        <v>2023</v>
      </c>
      <c r="B645" s="1" t="s">
        <v>6</v>
      </c>
      <c r="C645" s="1" t="s">
        <v>15</v>
      </c>
      <c r="D645" s="5" t="s">
        <v>27</v>
      </c>
      <c r="E645" s="6">
        <v>3</v>
      </c>
      <c r="F645" s="6">
        <v>2288.65</v>
      </c>
      <c r="G645" s="6">
        <v>5126.576</v>
      </c>
      <c r="H645" s="3">
        <v>457.73</v>
      </c>
      <c r="I645" s="4" t="s">
        <v>42</v>
      </c>
      <c r="R645" s="101" t="s">
        <v>93</v>
      </c>
      <c r="S645" s="101">
        <v>2020</v>
      </c>
      <c r="T645" s="101" t="s">
        <v>6</v>
      </c>
      <c r="U645" s="101" t="s">
        <v>97</v>
      </c>
      <c r="V645" s="101" t="s">
        <v>99</v>
      </c>
      <c r="W645" s="101" t="s">
        <v>100</v>
      </c>
      <c r="X645" s="101" t="s">
        <v>96</v>
      </c>
      <c r="Y645" s="101" t="s">
        <v>89</v>
      </c>
      <c r="Z645" s="101" t="s">
        <v>101</v>
      </c>
      <c r="AA645" s="101">
        <v>848</v>
      </c>
      <c r="AB645" s="101">
        <v>1212.6399999999999</v>
      </c>
    </row>
    <row r="646" spans="1:28" ht="18" customHeight="1" x14ac:dyDescent="0.25">
      <c r="A646" s="1">
        <v>2023</v>
      </c>
      <c r="B646" s="1" t="s">
        <v>6</v>
      </c>
      <c r="C646" s="1" t="s">
        <v>32</v>
      </c>
      <c r="D646" s="5" t="s">
        <v>32</v>
      </c>
      <c r="E646" s="6">
        <v>2</v>
      </c>
      <c r="F646" s="6">
        <v>6600</v>
      </c>
      <c r="G646" s="6">
        <v>7392</v>
      </c>
      <c r="H646" s="3">
        <v>1320</v>
      </c>
      <c r="I646" s="4" t="s">
        <v>40</v>
      </c>
      <c r="R646" s="101" t="s">
        <v>84</v>
      </c>
      <c r="S646" s="101">
        <v>2020</v>
      </c>
      <c r="T646" s="101" t="s">
        <v>6</v>
      </c>
      <c r="U646" s="101" t="s">
        <v>97</v>
      </c>
      <c r="V646" s="101" t="s">
        <v>99</v>
      </c>
      <c r="W646" s="101" t="s">
        <v>100</v>
      </c>
      <c r="X646" s="101" t="s">
        <v>96</v>
      </c>
      <c r="Y646" s="101" t="s">
        <v>89</v>
      </c>
      <c r="Z646" s="101" t="s">
        <v>101</v>
      </c>
      <c r="AA646" s="101">
        <v>901</v>
      </c>
      <c r="AB646" s="101">
        <v>1288.43</v>
      </c>
    </row>
    <row r="647" spans="1:28" ht="18" customHeight="1" x14ac:dyDescent="0.25">
      <c r="A647" s="1">
        <v>2023</v>
      </c>
      <c r="B647" s="1" t="s">
        <v>7</v>
      </c>
      <c r="C647" s="1" t="s">
        <v>14</v>
      </c>
      <c r="D647" s="2" t="s">
        <v>36</v>
      </c>
      <c r="E647" s="3">
        <v>3566</v>
      </c>
      <c r="F647" s="3">
        <v>4577.3</v>
      </c>
      <c r="G647" s="3">
        <v>5126.576</v>
      </c>
      <c r="H647" s="3">
        <v>915.46</v>
      </c>
      <c r="I647" s="4" t="s">
        <v>40</v>
      </c>
      <c r="R647" s="101" t="s">
        <v>84</v>
      </c>
      <c r="S647" s="101">
        <v>2020</v>
      </c>
      <c r="T647" s="101" t="s">
        <v>6</v>
      </c>
      <c r="U647" s="101" t="s">
        <v>97</v>
      </c>
      <c r="V647" s="101" t="s">
        <v>99</v>
      </c>
      <c r="W647" s="101" t="s">
        <v>100</v>
      </c>
      <c r="X647" s="101" t="s">
        <v>96</v>
      </c>
      <c r="Y647" s="101" t="s">
        <v>89</v>
      </c>
      <c r="Z647" s="101" t="s">
        <v>101</v>
      </c>
      <c r="AA647" s="101">
        <v>854</v>
      </c>
      <c r="AB647" s="101">
        <v>526.24</v>
      </c>
    </row>
    <row r="648" spans="1:28" ht="18" customHeight="1" x14ac:dyDescent="0.25">
      <c r="A648" s="1">
        <v>2023</v>
      </c>
      <c r="B648" s="1" t="s">
        <v>7</v>
      </c>
      <c r="C648" s="1" t="s">
        <v>14</v>
      </c>
      <c r="D648" s="2" t="s">
        <v>37</v>
      </c>
      <c r="E648" s="3">
        <v>2498</v>
      </c>
      <c r="F648" s="3">
        <v>8000</v>
      </c>
      <c r="G648" s="3">
        <v>8960</v>
      </c>
      <c r="H648" s="3">
        <v>1600</v>
      </c>
      <c r="I648" s="4" t="s">
        <v>40</v>
      </c>
      <c r="R648" s="101" t="s">
        <v>91</v>
      </c>
      <c r="S648" s="101">
        <v>2020</v>
      </c>
      <c r="T648" s="101" t="s">
        <v>6</v>
      </c>
      <c r="U648" s="101" t="s">
        <v>97</v>
      </c>
      <c r="V648" s="101" t="s">
        <v>99</v>
      </c>
      <c r="W648" s="101" t="s">
        <v>100</v>
      </c>
      <c r="X648" s="101" t="s">
        <v>96</v>
      </c>
      <c r="Y648" s="101" t="s">
        <v>89</v>
      </c>
      <c r="Z648" s="101" t="s">
        <v>101</v>
      </c>
      <c r="AA648" s="101">
        <v>189</v>
      </c>
      <c r="AB648" s="101">
        <v>526.24</v>
      </c>
    </row>
    <row r="649" spans="1:28" ht="18" customHeight="1" x14ac:dyDescent="0.25">
      <c r="A649" s="1">
        <v>2023</v>
      </c>
      <c r="B649" s="1" t="s">
        <v>7</v>
      </c>
      <c r="C649" s="1" t="s">
        <v>13</v>
      </c>
      <c r="D649" s="2" t="s">
        <v>35</v>
      </c>
      <c r="E649" s="3">
        <v>1245</v>
      </c>
      <c r="F649" s="3">
        <v>4577.2</v>
      </c>
      <c r="G649" s="3">
        <v>5126.4639999999999</v>
      </c>
      <c r="H649" s="3">
        <v>915.44</v>
      </c>
      <c r="I649" s="4" t="s">
        <v>40</v>
      </c>
      <c r="R649" s="101" t="s">
        <v>84</v>
      </c>
      <c r="S649" s="101">
        <v>2020</v>
      </c>
      <c r="T649" s="101" t="s">
        <v>6</v>
      </c>
      <c r="U649" s="101" t="s">
        <v>97</v>
      </c>
      <c r="V649" s="101" t="s">
        <v>99</v>
      </c>
      <c r="W649" s="101" t="s">
        <v>100</v>
      </c>
      <c r="X649" s="101" t="s">
        <v>96</v>
      </c>
      <c r="Y649" s="101" t="s">
        <v>89</v>
      </c>
      <c r="Z649" s="101" t="s">
        <v>101</v>
      </c>
      <c r="AA649" s="101">
        <v>363</v>
      </c>
      <c r="AB649" s="101">
        <v>519.09</v>
      </c>
    </row>
    <row r="650" spans="1:28" ht="18" customHeight="1" x14ac:dyDescent="0.25">
      <c r="A650" s="1">
        <v>2023</v>
      </c>
      <c r="B650" s="1" t="s">
        <v>7</v>
      </c>
      <c r="C650" s="1" t="s">
        <v>38</v>
      </c>
      <c r="D650" s="5" t="s">
        <v>30</v>
      </c>
      <c r="E650" s="6">
        <v>644</v>
      </c>
      <c r="F650" s="6">
        <v>5743.5</v>
      </c>
      <c r="G650" s="6">
        <v>6432.72</v>
      </c>
      <c r="H650" s="3">
        <v>1148.7</v>
      </c>
      <c r="I650" s="4" t="s">
        <v>40</v>
      </c>
      <c r="R650" s="101" t="s">
        <v>84</v>
      </c>
      <c r="S650" s="101">
        <v>2020</v>
      </c>
      <c r="T650" s="101" t="s">
        <v>6</v>
      </c>
      <c r="U650" s="101" t="s">
        <v>97</v>
      </c>
      <c r="V650" s="101" t="s">
        <v>99</v>
      </c>
      <c r="W650" s="101" t="s">
        <v>100</v>
      </c>
      <c r="X650" s="101" t="s">
        <v>96</v>
      </c>
      <c r="Y650" s="101" t="s">
        <v>89</v>
      </c>
      <c r="Z650" s="101" t="s">
        <v>101</v>
      </c>
      <c r="AA650" s="101">
        <v>145</v>
      </c>
      <c r="AB650" s="101">
        <v>207.35</v>
      </c>
    </row>
    <row r="651" spans="1:28" ht="18" customHeight="1" x14ac:dyDescent="0.25">
      <c r="A651" s="1">
        <v>2023</v>
      </c>
      <c r="B651" s="1" t="s">
        <v>7</v>
      </c>
      <c r="C651" s="1" t="s">
        <v>12</v>
      </c>
      <c r="D651" s="5" t="s">
        <v>29</v>
      </c>
      <c r="E651" s="6">
        <v>643</v>
      </c>
      <c r="F651" s="6">
        <v>7000</v>
      </c>
      <c r="G651" s="6">
        <v>7840</v>
      </c>
      <c r="H651" s="3">
        <v>1400</v>
      </c>
      <c r="I651" s="4" t="s">
        <v>42</v>
      </c>
      <c r="R651" s="101" t="s">
        <v>84</v>
      </c>
      <c r="S651" s="101">
        <v>2020</v>
      </c>
      <c r="T651" s="101" t="s">
        <v>6</v>
      </c>
      <c r="U651" s="101" t="s">
        <v>97</v>
      </c>
      <c r="V651" s="101" t="s">
        <v>99</v>
      </c>
      <c r="W651" s="101" t="s">
        <v>100</v>
      </c>
      <c r="X651" s="101" t="s">
        <v>96</v>
      </c>
      <c r="Y651" s="101" t="s">
        <v>89</v>
      </c>
      <c r="Z651" s="101" t="s">
        <v>101</v>
      </c>
      <c r="AA651" s="101">
        <v>193</v>
      </c>
      <c r="AB651" s="101">
        <v>275.99</v>
      </c>
    </row>
    <row r="652" spans="1:28" ht="18" customHeight="1" x14ac:dyDescent="0.25">
      <c r="A652" s="1">
        <v>2023</v>
      </c>
      <c r="B652" s="1" t="s">
        <v>7</v>
      </c>
      <c r="C652" s="1" t="s">
        <v>38</v>
      </c>
      <c r="D652" s="5" t="s">
        <v>31</v>
      </c>
      <c r="E652" s="6">
        <v>455</v>
      </c>
      <c r="F652" s="6">
        <v>5036.46</v>
      </c>
      <c r="G652" s="6">
        <v>5128.0320000000002</v>
      </c>
      <c r="H652" s="3">
        <v>1007.292</v>
      </c>
      <c r="I652" s="4" t="s">
        <v>42</v>
      </c>
      <c r="R652" s="101" t="s">
        <v>91</v>
      </c>
      <c r="S652" s="101">
        <v>2020</v>
      </c>
      <c r="T652" s="101" t="s">
        <v>6</v>
      </c>
      <c r="U652" s="101" t="s">
        <v>97</v>
      </c>
      <c r="V652" s="101" t="s">
        <v>99</v>
      </c>
      <c r="W652" s="101" t="s">
        <v>100</v>
      </c>
      <c r="X652" s="101" t="s">
        <v>96</v>
      </c>
      <c r="Y652" s="101" t="s">
        <v>89</v>
      </c>
      <c r="Z652" s="101" t="s">
        <v>101</v>
      </c>
      <c r="AA652" s="101">
        <v>361</v>
      </c>
      <c r="AB652" s="101">
        <v>516.23</v>
      </c>
    </row>
    <row r="653" spans="1:28" ht="18" customHeight="1" x14ac:dyDescent="0.25">
      <c r="A653" s="1">
        <v>2023</v>
      </c>
      <c r="B653" s="1" t="s">
        <v>7</v>
      </c>
      <c r="C653" s="1" t="s">
        <v>12</v>
      </c>
      <c r="D653" s="5" t="s">
        <v>28</v>
      </c>
      <c r="E653" s="7">
        <v>345</v>
      </c>
      <c r="F653" s="7">
        <v>7700</v>
      </c>
      <c r="G653" s="7">
        <v>7840</v>
      </c>
      <c r="H653" s="3">
        <v>1540</v>
      </c>
      <c r="I653" s="4" t="s">
        <v>42</v>
      </c>
      <c r="R653" s="101" t="s">
        <v>84</v>
      </c>
      <c r="S653" s="101">
        <v>2020</v>
      </c>
      <c r="T653" s="101" t="s">
        <v>6</v>
      </c>
      <c r="U653" s="101" t="s">
        <v>97</v>
      </c>
      <c r="V653" s="101" t="s">
        <v>99</v>
      </c>
      <c r="W653" s="101" t="s">
        <v>100</v>
      </c>
      <c r="X653" s="101" t="s">
        <v>96</v>
      </c>
      <c r="Y653" s="101" t="s">
        <v>89</v>
      </c>
      <c r="Z653" s="101" t="s">
        <v>101</v>
      </c>
      <c r="AA653" s="101">
        <v>824</v>
      </c>
      <c r="AB653" s="101">
        <v>1178.32</v>
      </c>
    </row>
    <row r="654" spans="1:28" ht="18" customHeight="1" x14ac:dyDescent="0.25">
      <c r="A654" s="1">
        <v>2023</v>
      </c>
      <c r="B654" s="1" t="s">
        <v>7</v>
      </c>
      <c r="C654" s="1" t="s">
        <v>13</v>
      </c>
      <c r="D654" s="2" t="s">
        <v>33</v>
      </c>
      <c r="E654" s="3">
        <v>122</v>
      </c>
      <c r="F654" s="3">
        <v>110</v>
      </c>
      <c r="G654" s="3">
        <v>112</v>
      </c>
      <c r="H654" s="3">
        <v>22</v>
      </c>
      <c r="I654" s="4" t="s">
        <v>42</v>
      </c>
      <c r="R654" s="101" t="s">
        <v>91</v>
      </c>
      <c r="S654" s="101">
        <v>2020</v>
      </c>
      <c r="T654" s="101" t="s">
        <v>6</v>
      </c>
      <c r="U654" s="101" t="s">
        <v>97</v>
      </c>
      <c r="V654" s="101" t="s">
        <v>99</v>
      </c>
      <c r="W654" s="101" t="s">
        <v>100</v>
      </c>
      <c r="X654" s="101" t="s">
        <v>96</v>
      </c>
      <c r="Y654" s="101" t="s">
        <v>89</v>
      </c>
      <c r="Z654" s="101" t="s">
        <v>101</v>
      </c>
      <c r="AA654" s="101">
        <v>857</v>
      </c>
      <c r="AB654" s="101">
        <v>1225.51</v>
      </c>
    </row>
    <row r="655" spans="1:28" ht="18" customHeight="1" x14ac:dyDescent="0.25">
      <c r="A655" s="1">
        <v>2023</v>
      </c>
      <c r="B655" s="1" t="s">
        <v>7</v>
      </c>
      <c r="C655" s="1" t="s">
        <v>15</v>
      </c>
      <c r="D655" s="5" t="s">
        <v>26</v>
      </c>
      <c r="E655" s="6">
        <v>78</v>
      </c>
      <c r="F655" s="6">
        <v>2517.46</v>
      </c>
      <c r="G655" s="6">
        <v>5126.4639999999999</v>
      </c>
      <c r="H655" s="3">
        <v>503.49200000000002</v>
      </c>
      <c r="I655" s="4" t="s">
        <v>42</v>
      </c>
      <c r="R655" s="101" t="s">
        <v>91</v>
      </c>
      <c r="S655" s="101">
        <v>2020</v>
      </c>
      <c r="T655" s="101" t="s">
        <v>6</v>
      </c>
      <c r="U655" s="101" t="s">
        <v>97</v>
      </c>
      <c r="V655" s="101" t="s">
        <v>99</v>
      </c>
      <c r="W655" s="101" t="s">
        <v>100</v>
      </c>
      <c r="X655" s="101" t="s">
        <v>96</v>
      </c>
      <c r="Y655" s="101" t="s">
        <v>89</v>
      </c>
      <c r="Z655" s="101" t="s">
        <v>101</v>
      </c>
      <c r="AA655" s="101">
        <v>365</v>
      </c>
      <c r="AB655" s="101">
        <v>521.95000000000005</v>
      </c>
    </row>
    <row r="656" spans="1:28" ht="18" customHeight="1" x14ac:dyDescent="0.25">
      <c r="A656" s="1">
        <v>2023</v>
      </c>
      <c r="B656" s="1" t="s">
        <v>7</v>
      </c>
      <c r="C656" s="1" t="s">
        <v>15</v>
      </c>
      <c r="D656" s="5" t="s">
        <v>24</v>
      </c>
      <c r="E656" s="6">
        <v>76</v>
      </c>
      <c r="F656" s="6">
        <v>2517.2949999999996</v>
      </c>
      <c r="G656" s="6">
        <v>5126.1279999999997</v>
      </c>
      <c r="H656" s="3">
        <v>503.45899999999995</v>
      </c>
      <c r="I656" s="4" t="s">
        <v>42</v>
      </c>
      <c r="R656" s="101" t="s">
        <v>91</v>
      </c>
      <c r="S656" s="101">
        <v>2020</v>
      </c>
      <c r="T656" s="101" t="s">
        <v>5</v>
      </c>
      <c r="U656" s="101" t="s">
        <v>97</v>
      </c>
      <c r="V656" s="101" t="s">
        <v>99</v>
      </c>
      <c r="W656" s="101" t="s">
        <v>100</v>
      </c>
      <c r="X656" s="101" t="s">
        <v>96</v>
      </c>
      <c r="Y656" s="101" t="s">
        <v>89</v>
      </c>
      <c r="Z656" s="101" t="s">
        <v>101</v>
      </c>
      <c r="AA656" s="101">
        <v>152</v>
      </c>
      <c r="AB656" s="101">
        <v>217.36</v>
      </c>
    </row>
    <row r="657" spans="1:28" ht="18" customHeight="1" x14ac:dyDescent="0.25">
      <c r="A657" s="1">
        <v>2023</v>
      </c>
      <c r="B657" s="1" t="s">
        <v>7</v>
      </c>
      <c r="C657" s="1" t="s">
        <v>15</v>
      </c>
      <c r="D657" s="5" t="s">
        <v>25</v>
      </c>
      <c r="E657" s="6">
        <v>46</v>
      </c>
      <c r="F657" s="6">
        <v>115</v>
      </c>
      <c r="G657" s="6">
        <v>224</v>
      </c>
      <c r="H657" s="3">
        <v>23</v>
      </c>
      <c r="I657" s="4" t="s">
        <v>42</v>
      </c>
      <c r="R657" s="101" t="s">
        <v>91</v>
      </c>
      <c r="S657" s="101">
        <v>2020</v>
      </c>
      <c r="T657" s="101" t="s">
        <v>5</v>
      </c>
      <c r="U657" s="101" t="s">
        <v>97</v>
      </c>
      <c r="V657" s="101" t="s">
        <v>99</v>
      </c>
      <c r="W657" s="101" t="s">
        <v>100</v>
      </c>
      <c r="X657" s="101" t="s">
        <v>96</v>
      </c>
      <c r="Y657" s="101" t="s">
        <v>89</v>
      </c>
      <c r="Z657" s="101" t="s">
        <v>101</v>
      </c>
      <c r="AA657" s="101">
        <v>194</v>
      </c>
      <c r="AB657" s="101">
        <v>277.42</v>
      </c>
    </row>
    <row r="658" spans="1:28" ht="18" customHeight="1" x14ac:dyDescent="0.25">
      <c r="A658" s="1">
        <v>2023</v>
      </c>
      <c r="B658" s="1" t="s">
        <v>7</v>
      </c>
      <c r="C658" s="1" t="s">
        <v>15</v>
      </c>
      <c r="D658" s="5" t="s">
        <v>23</v>
      </c>
      <c r="E658" s="6">
        <v>34</v>
      </c>
      <c r="F658" s="6">
        <v>2631.66</v>
      </c>
      <c r="G658" s="6">
        <v>5126.0160000000005</v>
      </c>
      <c r="H658" s="3">
        <v>526.33199999999999</v>
      </c>
      <c r="I658" s="4" t="s">
        <v>42</v>
      </c>
      <c r="R658" s="101" t="s">
        <v>95</v>
      </c>
      <c r="S658" s="101">
        <v>2020</v>
      </c>
      <c r="T658" s="101" t="s">
        <v>5</v>
      </c>
      <c r="U658" s="101" t="s">
        <v>97</v>
      </c>
      <c r="V658" s="101" t="s">
        <v>99</v>
      </c>
      <c r="W658" s="101" t="s">
        <v>100</v>
      </c>
      <c r="X658" s="101" t="s">
        <v>96</v>
      </c>
      <c r="Y658" s="101" t="s">
        <v>89</v>
      </c>
      <c r="Z658" s="101" t="s">
        <v>101</v>
      </c>
      <c r="AA658" s="101">
        <v>368</v>
      </c>
      <c r="AB658" s="101">
        <v>526.24</v>
      </c>
    </row>
    <row r="659" spans="1:28" ht="18" customHeight="1" x14ac:dyDescent="0.25">
      <c r="A659" s="1">
        <v>2023</v>
      </c>
      <c r="B659" s="1" t="s">
        <v>7</v>
      </c>
      <c r="C659" s="1" t="s">
        <v>13</v>
      </c>
      <c r="D659" s="2" t="s">
        <v>34</v>
      </c>
      <c r="E659" s="3">
        <v>7</v>
      </c>
      <c r="F659" s="3">
        <v>230</v>
      </c>
      <c r="G659" s="3">
        <v>224</v>
      </c>
      <c r="H659" s="3">
        <v>46</v>
      </c>
      <c r="I659" s="4" t="s">
        <v>42</v>
      </c>
      <c r="R659" s="101" t="s">
        <v>93</v>
      </c>
      <c r="S659" s="101">
        <v>2020</v>
      </c>
      <c r="T659" s="101" t="s">
        <v>5</v>
      </c>
      <c r="U659" s="101" t="s">
        <v>97</v>
      </c>
      <c r="V659" s="101" t="s">
        <v>99</v>
      </c>
      <c r="W659" s="101" t="s">
        <v>100</v>
      </c>
      <c r="X659" s="101" t="s">
        <v>96</v>
      </c>
      <c r="Y659" s="101" t="s">
        <v>89</v>
      </c>
      <c r="Z659" s="101" t="s">
        <v>101</v>
      </c>
      <c r="AA659" s="101">
        <v>148</v>
      </c>
      <c r="AB659" s="101">
        <v>211.64</v>
      </c>
    </row>
    <row r="660" spans="1:28" ht="18" customHeight="1" x14ac:dyDescent="0.25">
      <c r="A660" s="1">
        <v>2023</v>
      </c>
      <c r="B660" s="1" t="s">
        <v>7</v>
      </c>
      <c r="C660" s="1" t="s">
        <v>15</v>
      </c>
      <c r="D660" s="5" t="s">
        <v>27</v>
      </c>
      <c r="E660" s="6">
        <v>3</v>
      </c>
      <c r="F660" s="6">
        <v>2631.9475000000002</v>
      </c>
      <c r="G660" s="6">
        <v>5126.576</v>
      </c>
      <c r="H660" s="3">
        <v>526.38950000000011</v>
      </c>
      <c r="I660" s="4" t="s">
        <v>40</v>
      </c>
      <c r="R660" s="101" t="s">
        <v>91</v>
      </c>
      <c r="S660" s="101">
        <v>2020</v>
      </c>
      <c r="T660" s="101" t="s">
        <v>5</v>
      </c>
      <c r="U660" s="101" t="s">
        <v>97</v>
      </c>
      <c r="V660" s="101" t="s">
        <v>99</v>
      </c>
      <c r="W660" s="101" t="s">
        <v>100</v>
      </c>
      <c r="X660" s="101" t="s">
        <v>96</v>
      </c>
      <c r="Y660" s="101" t="s">
        <v>89</v>
      </c>
      <c r="Z660" s="101" t="s">
        <v>101</v>
      </c>
      <c r="AA660" s="101">
        <v>196</v>
      </c>
      <c r="AB660" s="101">
        <v>280.27999999999997</v>
      </c>
    </row>
    <row r="661" spans="1:28" ht="18" customHeight="1" x14ac:dyDescent="0.25">
      <c r="A661" s="1">
        <v>2023</v>
      </c>
      <c r="B661" s="1" t="s">
        <v>7</v>
      </c>
      <c r="C661" s="1" t="s">
        <v>32</v>
      </c>
      <c r="D661" s="5" t="s">
        <v>32</v>
      </c>
      <c r="E661" s="6">
        <v>2</v>
      </c>
      <c r="F661" s="6">
        <v>7590</v>
      </c>
      <c r="G661" s="6">
        <v>7392</v>
      </c>
      <c r="H661" s="3">
        <v>1518</v>
      </c>
      <c r="I661" s="4" t="s">
        <v>42</v>
      </c>
      <c r="R661" s="101" t="s">
        <v>95</v>
      </c>
      <c r="S661" s="101">
        <v>2020</v>
      </c>
      <c r="T661" s="101" t="s">
        <v>5</v>
      </c>
      <c r="U661" s="101" t="s">
        <v>97</v>
      </c>
      <c r="V661" s="101" t="s">
        <v>99</v>
      </c>
      <c r="W661" s="101" t="s">
        <v>100</v>
      </c>
      <c r="X661" s="101" t="s">
        <v>96</v>
      </c>
      <c r="Y661" s="101" t="s">
        <v>89</v>
      </c>
      <c r="Z661" s="101" t="s">
        <v>101</v>
      </c>
      <c r="AA661" s="101">
        <v>370</v>
      </c>
      <c r="AB661" s="101">
        <v>529.1</v>
      </c>
    </row>
    <row r="662" spans="1:28" ht="18" customHeight="1" x14ac:dyDescent="0.25">
      <c r="A662" s="1">
        <v>2023</v>
      </c>
      <c r="B662" s="1" t="s">
        <v>8</v>
      </c>
      <c r="C662" s="1" t="s">
        <v>14</v>
      </c>
      <c r="D662" s="2" t="s">
        <v>36</v>
      </c>
      <c r="E662" s="3">
        <v>3566</v>
      </c>
      <c r="F662" s="3">
        <v>4577.3</v>
      </c>
      <c r="G662" s="3">
        <v>5126.576</v>
      </c>
      <c r="H662" s="3">
        <v>915.46</v>
      </c>
      <c r="I662" s="4" t="s">
        <v>42</v>
      </c>
      <c r="R662" s="101" t="s">
        <v>91</v>
      </c>
      <c r="S662" s="101">
        <v>2020</v>
      </c>
      <c r="T662" s="101" t="s">
        <v>5</v>
      </c>
      <c r="U662" s="101" t="s">
        <v>97</v>
      </c>
      <c r="V662" s="101" t="s">
        <v>99</v>
      </c>
      <c r="W662" s="101" t="s">
        <v>100</v>
      </c>
      <c r="X662" s="101" t="s">
        <v>96</v>
      </c>
      <c r="Y662" s="101" t="s">
        <v>89</v>
      </c>
      <c r="Z662" s="101" t="s">
        <v>101</v>
      </c>
      <c r="AA662" s="101">
        <v>814</v>
      </c>
      <c r="AB662" s="101">
        <v>1164.02</v>
      </c>
    </row>
    <row r="663" spans="1:28" ht="18" customHeight="1" x14ac:dyDescent="0.25">
      <c r="A663" s="1">
        <v>2023</v>
      </c>
      <c r="B663" s="1" t="s">
        <v>8</v>
      </c>
      <c r="C663" s="1" t="s">
        <v>14</v>
      </c>
      <c r="D663" s="2" t="s">
        <v>37</v>
      </c>
      <c r="E663" s="3">
        <v>2498</v>
      </c>
      <c r="F663" s="3">
        <v>8000</v>
      </c>
      <c r="G663" s="3">
        <v>8960</v>
      </c>
      <c r="H663" s="3">
        <v>1600</v>
      </c>
      <c r="I663" s="4" t="s">
        <v>42</v>
      </c>
      <c r="R663" s="101" t="s">
        <v>84</v>
      </c>
      <c r="S663" s="101">
        <v>2020</v>
      </c>
      <c r="T663" s="101" t="s">
        <v>5</v>
      </c>
      <c r="U663" s="101" t="s">
        <v>97</v>
      </c>
      <c r="V663" s="101" t="s">
        <v>99</v>
      </c>
      <c r="W663" s="101" t="s">
        <v>100</v>
      </c>
      <c r="X663" s="101" t="s">
        <v>96</v>
      </c>
      <c r="Y663" s="101" t="s">
        <v>89</v>
      </c>
      <c r="Z663" s="101" t="s">
        <v>101</v>
      </c>
      <c r="AA663" s="101">
        <v>847</v>
      </c>
      <c r="AB663" s="101">
        <v>1211.21</v>
      </c>
    </row>
    <row r="664" spans="1:28" ht="18" customHeight="1" x14ac:dyDescent="0.25">
      <c r="A664" s="1">
        <v>2023</v>
      </c>
      <c r="B664" s="1" t="s">
        <v>8</v>
      </c>
      <c r="C664" s="1" t="s">
        <v>13</v>
      </c>
      <c r="D664" s="2" t="s">
        <v>35</v>
      </c>
      <c r="E664" s="3">
        <v>1245</v>
      </c>
      <c r="F664" s="3">
        <v>4577.2</v>
      </c>
      <c r="G664" s="3">
        <v>5126.4639999999999</v>
      </c>
      <c r="H664" s="3">
        <v>915.44</v>
      </c>
      <c r="I664" s="4" t="s">
        <v>42</v>
      </c>
      <c r="R664" s="101" t="s">
        <v>93</v>
      </c>
      <c r="S664" s="101">
        <v>2020</v>
      </c>
      <c r="T664" s="101" t="s">
        <v>5</v>
      </c>
      <c r="U664" s="101" t="s">
        <v>97</v>
      </c>
      <c r="V664" s="101" t="s">
        <v>99</v>
      </c>
      <c r="W664" s="101" t="s">
        <v>100</v>
      </c>
      <c r="X664" s="101" t="s">
        <v>96</v>
      </c>
      <c r="Y664" s="101" t="s">
        <v>89</v>
      </c>
      <c r="Z664" s="101" t="s">
        <v>101</v>
      </c>
      <c r="AA664" s="101">
        <v>195</v>
      </c>
      <c r="AB664" s="101">
        <v>526.24</v>
      </c>
    </row>
    <row r="665" spans="1:28" ht="18" customHeight="1" x14ac:dyDescent="0.25">
      <c r="A665" s="1">
        <v>2023</v>
      </c>
      <c r="B665" s="1" t="s">
        <v>8</v>
      </c>
      <c r="C665" s="1" t="s">
        <v>38</v>
      </c>
      <c r="D665" s="5" t="s">
        <v>30</v>
      </c>
      <c r="E665" s="6">
        <v>644</v>
      </c>
      <c r="F665" s="6">
        <v>5743.5</v>
      </c>
      <c r="G665" s="6">
        <v>6432.72</v>
      </c>
      <c r="H665" s="3">
        <v>1148.7</v>
      </c>
      <c r="I665" s="4" t="s">
        <v>42</v>
      </c>
      <c r="R665" s="101" t="s">
        <v>91</v>
      </c>
      <c r="S665" s="101">
        <v>2020</v>
      </c>
      <c r="T665" s="101" t="s">
        <v>5</v>
      </c>
      <c r="U665" s="101" t="s">
        <v>97</v>
      </c>
      <c r="V665" s="101" t="s">
        <v>99</v>
      </c>
      <c r="W665" s="101" t="s">
        <v>100</v>
      </c>
      <c r="X665" s="101" t="s">
        <v>96</v>
      </c>
      <c r="Y665" s="101" t="s">
        <v>89</v>
      </c>
      <c r="Z665" s="101" t="s">
        <v>101</v>
      </c>
      <c r="AA665" s="101">
        <v>369</v>
      </c>
      <c r="AB665" s="101">
        <v>527.66999999999996</v>
      </c>
    </row>
    <row r="666" spans="1:28" ht="18" customHeight="1" x14ac:dyDescent="0.25">
      <c r="A666" s="1">
        <v>2023</v>
      </c>
      <c r="B666" s="1" t="s">
        <v>8</v>
      </c>
      <c r="C666" s="1" t="s">
        <v>12</v>
      </c>
      <c r="D666" s="5" t="s">
        <v>29</v>
      </c>
      <c r="E666" s="6">
        <v>643</v>
      </c>
      <c r="F666" s="6">
        <v>7000</v>
      </c>
      <c r="G666" s="6">
        <v>7840</v>
      </c>
      <c r="H666" s="3">
        <v>1400</v>
      </c>
      <c r="I666" s="4" t="s">
        <v>42</v>
      </c>
      <c r="R666" s="101" t="s">
        <v>95</v>
      </c>
      <c r="S666" s="101">
        <v>2020</v>
      </c>
      <c r="T666" s="101" t="s">
        <v>5</v>
      </c>
      <c r="U666" s="101" t="s">
        <v>97</v>
      </c>
      <c r="V666" s="101" t="s">
        <v>99</v>
      </c>
      <c r="W666" s="101" t="s">
        <v>100</v>
      </c>
      <c r="X666" s="101" t="s">
        <v>96</v>
      </c>
      <c r="Y666" s="101" t="s">
        <v>89</v>
      </c>
      <c r="Z666" s="101" t="s">
        <v>101</v>
      </c>
      <c r="AA666" s="101">
        <v>151</v>
      </c>
      <c r="AB666" s="101">
        <v>215.93</v>
      </c>
    </row>
    <row r="667" spans="1:28" ht="18" customHeight="1" x14ac:dyDescent="0.25">
      <c r="A667" s="1">
        <v>2023</v>
      </c>
      <c r="B667" s="1" t="s">
        <v>8</v>
      </c>
      <c r="C667" s="1" t="s">
        <v>38</v>
      </c>
      <c r="D667" s="5" t="s">
        <v>31</v>
      </c>
      <c r="E667" s="6">
        <v>455</v>
      </c>
      <c r="F667" s="6">
        <v>4578.6000000000004</v>
      </c>
      <c r="G667" s="6">
        <v>5128.0320000000002</v>
      </c>
      <c r="H667" s="3">
        <v>915.72000000000014</v>
      </c>
      <c r="I667" s="4" t="s">
        <v>42</v>
      </c>
      <c r="R667" s="101" t="s">
        <v>91</v>
      </c>
      <c r="S667" s="101">
        <v>2020</v>
      </c>
      <c r="T667" s="101" t="s">
        <v>5</v>
      </c>
      <c r="U667" s="101" t="s">
        <v>97</v>
      </c>
      <c r="V667" s="101" t="s">
        <v>99</v>
      </c>
      <c r="W667" s="101" t="s">
        <v>100</v>
      </c>
      <c r="X667" s="101" t="s">
        <v>96</v>
      </c>
      <c r="Y667" s="101" t="s">
        <v>89</v>
      </c>
      <c r="Z667" s="101" t="s">
        <v>101</v>
      </c>
      <c r="AA667" s="101">
        <v>199</v>
      </c>
      <c r="AB667" s="101">
        <v>284.57</v>
      </c>
    </row>
    <row r="668" spans="1:28" ht="18" customHeight="1" x14ac:dyDescent="0.25">
      <c r="A668" s="1">
        <v>2023</v>
      </c>
      <c r="B668" s="1" t="s">
        <v>8</v>
      </c>
      <c r="C668" s="1" t="s">
        <v>12</v>
      </c>
      <c r="D668" s="5" t="s">
        <v>28</v>
      </c>
      <c r="E668" s="7">
        <v>345</v>
      </c>
      <c r="F668" s="7">
        <v>7000</v>
      </c>
      <c r="G668" s="7">
        <v>7840</v>
      </c>
      <c r="H668" s="3">
        <v>1400</v>
      </c>
      <c r="I668" s="4" t="s">
        <v>42</v>
      </c>
      <c r="R668" s="101" t="s">
        <v>93</v>
      </c>
      <c r="S668" s="101">
        <v>2020</v>
      </c>
      <c r="T668" s="101" t="s">
        <v>5</v>
      </c>
      <c r="U668" s="101" t="s">
        <v>97</v>
      </c>
      <c r="V668" s="101" t="s">
        <v>99</v>
      </c>
      <c r="W668" s="101" t="s">
        <v>100</v>
      </c>
      <c r="X668" s="101" t="s">
        <v>96</v>
      </c>
      <c r="Y668" s="101" t="s">
        <v>89</v>
      </c>
      <c r="Z668" s="101" t="s">
        <v>101</v>
      </c>
      <c r="AA668" s="101">
        <v>367</v>
      </c>
      <c r="AB668" s="101">
        <v>524.80999999999995</v>
      </c>
    </row>
    <row r="669" spans="1:28" ht="18" customHeight="1" x14ac:dyDescent="0.25">
      <c r="A669" s="1">
        <v>2023</v>
      </c>
      <c r="B669" s="1" t="s">
        <v>8</v>
      </c>
      <c r="C669" s="1" t="s">
        <v>13</v>
      </c>
      <c r="D669" s="2" t="s">
        <v>33</v>
      </c>
      <c r="E669" s="3">
        <v>122</v>
      </c>
      <c r="F669" s="3">
        <v>100</v>
      </c>
      <c r="G669" s="3">
        <v>112</v>
      </c>
      <c r="H669" s="3">
        <v>20</v>
      </c>
      <c r="I669" s="4" t="s">
        <v>42</v>
      </c>
      <c r="R669" s="101" t="s">
        <v>95</v>
      </c>
      <c r="S669" s="101">
        <v>2020</v>
      </c>
      <c r="T669" s="101" t="s">
        <v>5</v>
      </c>
      <c r="U669" s="101" t="s">
        <v>97</v>
      </c>
      <c r="V669" s="101" t="s">
        <v>99</v>
      </c>
      <c r="W669" s="101" t="s">
        <v>100</v>
      </c>
      <c r="X669" s="101" t="s">
        <v>96</v>
      </c>
      <c r="Y669" s="101" t="s">
        <v>89</v>
      </c>
      <c r="Z669" s="101" t="s">
        <v>101</v>
      </c>
      <c r="AA669" s="101">
        <v>823</v>
      </c>
      <c r="AB669" s="101">
        <v>1176.8899999999999</v>
      </c>
    </row>
    <row r="670" spans="1:28" ht="18" customHeight="1" x14ac:dyDescent="0.25">
      <c r="A670" s="1">
        <v>2023</v>
      </c>
      <c r="B670" s="1" t="s">
        <v>8</v>
      </c>
      <c r="C670" s="1" t="s">
        <v>15</v>
      </c>
      <c r="D670" s="5" t="s">
        <v>26</v>
      </c>
      <c r="E670" s="6">
        <v>78</v>
      </c>
      <c r="F670" s="6">
        <v>2288.6</v>
      </c>
      <c r="G670" s="6">
        <v>5126.4639999999999</v>
      </c>
      <c r="H670" s="3">
        <v>457.72</v>
      </c>
      <c r="I670" s="4" t="s">
        <v>42</v>
      </c>
      <c r="R670" s="101" t="s">
        <v>84</v>
      </c>
      <c r="S670" s="101">
        <v>2020</v>
      </c>
      <c r="T670" s="101" t="s">
        <v>5</v>
      </c>
      <c r="U670" s="101" t="s">
        <v>97</v>
      </c>
      <c r="V670" s="101" t="s">
        <v>99</v>
      </c>
      <c r="W670" s="101" t="s">
        <v>100</v>
      </c>
      <c r="X670" s="101" t="s">
        <v>96</v>
      </c>
      <c r="Y670" s="101" t="s">
        <v>89</v>
      </c>
      <c r="Z670" s="101" t="s">
        <v>101</v>
      </c>
      <c r="AA670" s="101">
        <v>856</v>
      </c>
      <c r="AB670" s="101">
        <v>1224.08</v>
      </c>
    </row>
    <row r="671" spans="1:28" ht="18" customHeight="1" x14ac:dyDescent="0.25">
      <c r="A671" s="1">
        <v>2023</v>
      </c>
      <c r="B671" s="1" t="s">
        <v>8</v>
      </c>
      <c r="C671" s="1" t="s">
        <v>15</v>
      </c>
      <c r="D671" s="5" t="s">
        <v>24</v>
      </c>
      <c r="E671" s="6">
        <v>76</v>
      </c>
      <c r="F671" s="6">
        <v>2288.4499999999998</v>
      </c>
      <c r="G671" s="6">
        <v>5126.1279999999997</v>
      </c>
      <c r="H671" s="3">
        <v>457.69</v>
      </c>
      <c r="I671" s="4" t="s">
        <v>42</v>
      </c>
      <c r="R671" s="101" t="s">
        <v>91</v>
      </c>
      <c r="S671" s="101">
        <v>2020</v>
      </c>
      <c r="T671" s="101" t="s">
        <v>5</v>
      </c>
      <c r="U671" s="101" t="s">
        <v>97</v>
      </c>
      <c r="V671" s="101" t="s">
        <v>99</v>
      </c>
      <c r="W671" s="101" t="s">
        <v>100</v>
      </c>
      <c r="X671" s="101" t="s">
        <v>96</v>
      </c>
      <c r="Y671" s="101" t="s">
        <v>89</v>
      </c>
      <c r="Z671" s="101" t="s">
        <v>101</v>
      </c>
      <c r="AA671" s="101">
        <v>371</v>
      </c>
      <c r="AB671" s="101">
        <v>530.53</v>
      </c>
    </row>
    <row r="672" spans="1:28" ht="18" customHeight="1" x14ac:dyDescent="0.25">
      <c r="A672" s="1">
        <v>2023</v>
      </c>
      <c r="B672" s="1" t="s">
        <v>8</v>
      </c>
      <c r="C672" s="1" t="s">
        <v>15</v>
      </c>
      <c r="D672" s="5" t="s">
        <v>25</v>
      </c>
      <c r="E672" s="6">
        <v>46</v>
      </c>
      <c r="F672" s="6">
        <v>100</v>
      </c>
      <c r="G672" s="6">
        <v>224</v>
      </c>
      <c r="H672" s="3">
        <v>20</v>
      </c>
      <c r="I672" s="4" t="s">
        <v>42</v>
      </c>
      <c r="R672" s="101" t="s">
        <v>91</v>
      </c>
      <c r="S672" s="101">
        <v>2020</v>
      </c>
      <c r="T672" s="101" t="s">
        <v>2</v>
      </c>
      <c r="U672" s="101" t="s">
        <v>97</v>
      </c>
      <c r="V672" s="101" t="s">
        <v>99</v>
      </c>
      <c r="W672" s="101" t="s">
        <v>100</v>
      </c>
      <c r="X672" s="101" t="s">
        <v>96</v>
      </c>
      <c r="Y672" s="101" t="s">
        <v>89</v>
      </c>
      <c r="Z672" s="101" t="s">
        <v>101</v>
      </c>
      <c r="AA672" s="101">
        <v>164</v>
      </c>
      <c r="AB672" s="101">
        <v>234.51999999999998</v>
      </c>
    </row>
    <row r="673" spans="1:28" ht="18" customHeight="1" x14ac:dyDescent="0.25">
      <c r="A673" s="1">
        <v>2023</v>
      </c>
      <c r="B673" s="1" t="s">
        <v>8</v>
      </c>
      <c r="C673" s="1" t="s">
        <v>15</v>
      </c>
      <c r="D673" s="5" t="s">
        <v>23</v>
      </c>
      <c r="E673" s="6">
        <v>34</v>
      </c>
      <c r="F673" s="6">
        <v>2746.08</v>
      </c>
      <c r="G673" s="6">
        <v>5126.0160000000005</v>
      </c>
      <c r="H673" s="3">
        <v>549.21600000000001</v>
      </c>
      <c r="I673" s="4" t="s">
        <v>42</v>
      </c>
      <c r="R673" s="101" t="s">
        <v>95</v>
      </c>
      <c r="S673" s="101">
        <v>2020</v>
      </c>
      <c r="T673" s="101" t="s">
        <v>2</v>
      </c>
      <c r="U673" s="101" t="s">
        <v>97</v>
      </c>
      <c r="V673" s="101" t="s">
        <v>99</v>
      </c>
      <c r="W673" s="101" t="s">
        <v>100</v>
      </c>
      <c r="X673" s="101" t="s">
        <v>96</v>
      </c>
      <c r="Y673" s="101" t="s">
        <v>89</v>
      </c>
      <c r="Z673" s="101" t="s">
        <v>101</v>
      </c>
      <c r="AA673" s="101">
        <v>212</v>
      </c>
      <c r="AB673" s="101">
        <v>303.15999999999997</v>
      </c>
    </row>
    <row r="674" spans="1:28" ht="18" customHeight="1" x14ac:dyDescent="0.25">
      <c r="A674" s="1">
        <v>2023</v>
      </c>
      <c r="B674" s="1" t="s">
        <v>8</v>
      </c>
      <c r="C674" s="1" t="s">
        <v>13</v>
      </c>
      <c r="D674" s="2" t="s">
        <v>34</v>
      </c>
      <c r="E674" s="3">
        <v>7</v>
      </c>
      <c r="F674" s="3">
        <v>240</v>
      </c>
      <c r="G674" s="3">
        <v>224</v>
      </c>
      <c r="H674" s="3">
        <v>48</v>
      </c>
      <c r="I674" s="4" t="s">
        <v>42</v>
      </c>
      <c r="R674" s="101" t="s">
        <v>91</v>
      </c>
      <c r="S674" s="101">
        <v>2020</v>
      </c>
      <c r="T674" s="101" t="s">
        <v>2</v>
      </c>
      <c r="U674" s="101" t="s">
        <v>97</v>
      </c>
      <c r="V674" s="101" t="s">
        <v>99</v>
      </c>
      <c r="W674" s="101" t="s">
        <v>100</v>
      </c>
      <c r="X674" s="101" t="s">
        <v>96</v>
      </c>
      <c r="Y674" s="101" t="s">
        <v>89</v>
      </c>
      <c r="Z674" s="101" t="s">
        <v>101</v>
      </c>
      <c r="AA674" s="101">
        <v>140</v>
      </c>
      <c r="AB674" s="101">
        <v>200.2</v>
      </c>
    </row>
    <row r="675" spans="1:28" ht="18" customHeight="1" x14ac:dyDescent="0.25">
      <c r="A675" s="1">
        <v>2023</v>
      </c>
      <c r="B675" s="1" t="s">
        <v>8</v>
      </c>
      <c r="C675" s="1" t="s">
        <v>15</v>
      </c>
      <c r="D675" s="5" t="s">
        <v>27</v>
      </c>
      <c r="E675" s="6">
        <v>3</v>
      </c>
      <c r="F675" s="6">
        <v>2746.38</v>
      </c>
      <c r="G675" s="6">
        <v>5126.576</v>
      </c>
      <c r="H675" s="3">
        <v>549.27600000000007</v>
      </c>
      <c r="I675" s="4" t="s">
        <v>42</v>
      </c>
      <c r="R675" s="101" t="s">
        <v>91</v>
      </c>
      <c r="S675" s="101">
        <v>2020</v>
      </c>
      <c r="T675" s="101" t="s">
        <v>2</v>
      </c>
      <c r="U675" s="101" t="s">
        <v>97</v>
      </c>
      <c r="V675" s="101" t="s">
        <v>99</v>
      </c>
      <c r="W675" s="101" t="s">
        <v>100</v>
      </c>
      <c r="X675" s="101" t="s">
        <v>96</v>
      </c>
      <c r="Y675" s="101" t="s">
        <v>89</v>
      </c>
      <c r="Z675" s="101" t="s">
        <v>101</v>
      </c>
      <c r="AA675" s="101">
        <v>166</v>
      </c>
      <c r="AB675" s="101">
        <v>237.38</v>
      </c>
    </row>
    <row r="676" spans="1:28" ht="18" customHeight="1" x14ac:dyDescent="0.25">
      <c r="A676" s="1">
        <v>2023</v>
      </c>
      <c r="B676" s="1" t="s">
        <v>8</v>
      </c>
      <c r="C676" s="1" t="s">
        <v>32</v>
      </c>
      <c r="D676" s="5" t="s">
        <v>32</v>
      </c>
      <c r="E676" s="6">
        <v>2</v>
      </c>
      <c r="F676" s="6">
        <v>7920</v>
      </c>
      <c r="G676" s="6">
        <v>7392</v>
      </c>
      <c r="H676" s="3">
        <v>1584</v>
      </c>
      <c r="I676" s="4" t="s">
        <v>42</v>
      </c>
      <c r="R676" s="101" t="s">
        <v>84</v>
      </c>
      <c r="S676" s="101">
        <v>2020</v>
      </c>
      <c r="T676" s="101" t="s">
        <v>2</v>
      </c>
      <c r="U676" s="101" t="s">
        <v>97</v>
      </c>
      <c r="V676" s="101" t="s">
        <v>99</v>
      </c>
      <c r="W676" s="101" t="s">
        <v>100</v>
      </c>
      <c r="X676" s="101" t="s">
        <v>96</v>
      </c>
      <c r="Y676" s="101" t="s">
        <v>89</v>
      </c>
      <c r="Z676" s="101" t="s">
        <v>101</v>
      </c>
      <c r="AA676" s="101">
        <v>214</v>
      </c>
      <c r="AB676" s="101">
        <v>306.02</v>
      </c>
    </row>
    <row r="677" spans="1:28" ht="18" customHeight="1" x14ac:dyDescent="0.25">
      <c r="A677" s="1">
        <v>2023</v>
      </c>
      <c r="B677" s="1" t="s">
        <v>9</v>
      </c>
      <c r="C677" s="1" t="s">
        <v>14</v>
      </c>
      <c r="D677" s="2" t="s">
        <v>36</v>
      </c>
      <c r="E677" s="3">
        <v>3566</v>
      </c>
      <c r="F677" s="3">
        <v>5035.0300000000007</v>
      </c>
      <c r="G677" s="3">
        <v>5126.576</v>
      </c>
      <c r="H677" s="3">
        <v>1007.0060000000002</v>
      </c>
      <c r="I677" s="4" t="s">
        <v>42</v>
      </c>
      <c r="R677" s="101" t="s">
        <v>84</v>
      </c>
      <c r="S677" s="101">
        <v>2020</v>
      </c>
      <c r="T677" s="101" t="s">
        <v>2</v>
      </c>
      <c r="U677" s="101" t="s">
        <v>97</v>
      </c>
      <c r="V677" s="101" t="s">
        <v>99</v>
      </c>
      <c r="W677" s="101" t="s">
        <v>100</v>
      </c>
      <c r="X677" s="101" t="s">
        <v>96</v>
      </c>
      <c r="Y677" s="101" t="s">
        <v>89</v>
      </c>
      <c r="Z677" s="101" t="s">
        <v>101</v>
      </c>
      <c r="AA677" s="101">
        <v>811</v>
      </c>
      <c r="AB677" s="101">
        <v>1159.73</v>
      </c>
    </row>
    <row r="678" spans="1:28" ht="18" customHeight="1" x14ac:dyDescent="0.25">
      <c r="A678" s="1">
        <v>2023</v>
      </c>
      <c r="B678" s="1" t="s">
        <v>9</v>
      </c>
      <c r="C678" s="1" t="s">
        <v>14</v>
      </c>
      <c r="D678" s="2" t="s">
        <v>37</v>
      </c>
      <c r="E678" s="3">
        <v>2498</v>
      </c>
      <c r="F678" s="3">
        <v>9200</v>
      </c>
      <c r="G678" s="3">
        <v>8960</v>
      </c>
      <c r="H678" s="3">
        <v>1840</v>
      </c>
      <c r="I678" s="4" t="s">
        <v>42</v>
      </c>
      <c r="R678" s="101" t="s">
        <v>84</v>
      </c>
      <c r="S678" s="101">
        <v>2020</v>
      </c>
      <c r="T678" s="101" t="s">
        <v>2</v>
      </c>
      <c r="U678" s="101" t="s">
        <v>97</v>
      </c>
      <c r="V678" s="101" t="s">
        <v>99</v>
      </c>
      <c r="W678" s="101" t="s">
        <v>100</v>
      </c>
      <c r="X678" s="101" t="s">
        <v>96</v>
      </c>
      <c r="Y678" s="101" t="s">
        <v>89</v>
      </c>
      <c r="Z678" s="101" t="s">
        <v>101</v>
      </c>
      <c r="AA678" s="101">
        <v>845</v>
      </c>
      <c r="AB678" s="101">
        <v>1208.3499999999999</v>
      </c>
    </row>
    <row r="679" spans="1:28" ht="18" customHeight="1" x14ac:dyDescent="0.25">
      <c r="A679" s="1">
        <v>2023</v>
      </c>
      <c r="B679" s="1" t="s">
        <v>9</v>
      </c>
      <c r="C679" s="1" t="s">
        <v>13</v>
      </c>
      <c r="D679" s="2" t="s">
        <v>35</v>
      </c>
      <c r="E679" s="3">
        <v>1245</v>
      </c>
      <c r="F679" s="3">
        <v>5263.78</v>
      </c>
      <c r="G679" s="3">
        <v>5126.4639999999999</v>
      </c>
      <c r="H679" s="3">
        <v>1052.7560000000001</v>
      </c>
      <c r="I679" s="4" t="s">
        <v>42</v>
      </c>
      <c r="R679" s="101" t="s">
        <v>91</v>
      </c>
      <c r="S679" s="101">
        <v>2020</v>
      </c>
      <c r="T679" s="101" t="s">
        <v>2</v>
      </c>
      <c r="U679" s="101" t="s">
        <v>97</v>
      </c>
      <c r="V679" s="101" t="s">
        <v>99</v>
      </c>
      <c r="W679" s="101" t="s">
        <v>100</v>
      </c>
      <c r="X679" s="101" t="s">
        <v>96</v>
      </c>
      <c r="Y679" s="101" t="s">
        <v>89</v>
      </c>
      <c r="Z679" s="101" t="s">
        <v>101</v>
      </c>
      <c r="AA679" s="101">
        <v>898</v>
      </c>
      <c r="AB679" s="101">
        <v>1284.1399999999999</v>
      </c>
    </row>
    <row r="680" spans="1:28" ht="18" customHeight="1" x14ac:dyDescent="0.25">
      <c r="A680" s="1">
        <v>2023</v>
      </c>
      <c r="B680" s="1" t="s">
        <v>9</v>
      </c>
      <c r="C680" s="1" t="s">
        <v>38</v>
      </c>
      <c r="D680" s="5" t="s">
        <v>30</v>
      </c>
      <c r="E680" s="6">
        <v>644</v>
      </c>
      <c r="F680" s="6">
        <v>6605.0249999999996</v>
      </c>
      <c r="G680" s="6">
        <v>6432.72</v>
      </c>
      <c r="H680" s="3">
        <v>1321.0050000000001</v>
      </c>
      <c r="I680" s="4" t="s">
        <v>42</v>
      </c>
      <c r="R680" s="101" t="s">
        <v>91</v>
      </c>
      <c r="S680" s="101">
        <v>2020</v>
      </c>
      <c r="T680" s="101" t="s">
        <v>2</v>
      </c>
      <c r="U680" s="101" t="s">
        <v>97</v>
      </c>
      <c r="V680" s="101" t="s">
        <v>99</v>
      </c>
      <c r="W680" s="101" t="s">
        <v>100</v>
      </c>
      <c r="X680" s="101" t="s">
        <v>96</v>
      </c>
      <c r="Y680" s="101" t="s">
        <v>89</v>
      </c>
      <c r="Z680" s="101" t="s">
        <v>101</v>
      </c>
      <c r="AA680" s="101">
        <v>851</v>
      </c>
      <c r="AB680" s="101">
        <v>526.24</v>
      </c>
    </row>
    <row r="681" spans="1:28" ht="18" customHeight="1" x14ac:dyDescent="0.25">
      <c r="A681" s="1">
        <v>2023</v>
      </c>
      <c r="B681" s="1" t="s">
        <v>9</v>
      </c>
      <c r="C681" s="1" t="s">
        <v>12</v>
      </c>
      <c r="D681" s="5" t="s">
        <v>29</v>
      </c>
      <c r="E681" s="6">
        <v>643</v>
      </c>
      <c r="F681" s="6">
        <v>8400</v>
      </c>
      <c r="G681" s="6">
        <v>7840</v>
      </c>
      <c r="H681" s="3">
        <v>1680</v>
      </c>
      <c r="I681" s="4" t="s">
        <v>42</v>
      </c>
      <c r="R681" s="101" t="s">
        <v>84</v>
      </c>
      <c r="S681" s="101">
        <v>2020</v>
      </c>
      <c r="T681" s="101" t="s">
        <v>2</v>
      </c>
      <c r="U681" s="101" t="s">
        <v>97</v>
      </c>
      <c r="V681" s="101" t="s">
        <v>99</v>
      </c>
      <c r="W681" s="101" t="s">
        <v>100</v>
      </c>
      <c r="X681" s="101" t="s">
        <v>96</v>
      </c>
      <c r="Y681" s="101" t="s">
        <v>89</v>
      </c>
      <c r="Z681" s="101" t="s">
        <v>101</v>
      </c>
      <c r="AA681" s="101">
        <v>884</v>
      </c>
      <c r="AB681" s="101">
        <v>526.24</v>
      </c>
    </row>
    <row r="682" spans="1:28" ht="18" customHeight="1" x14ac:dyDescent="0.25">
      <c r="A682" s="1">
        <v>2023</v>
      </c>
      <c r="B682" s="1" t="s">
        <v>9</v>
      </c>
      <c r="C682" s="1" t="s">
        <v>38</v>
      </c>
      <c r="D682" s="5" t="s">
        <v>31</v>
      </c>
      <c r="E682" s="6">
        <v>455</v>
      </c>
      <c r="F682" s="6">
        <v>5494.3200000000006</v>
      </c>
      <c r="G682" s="6">
        <v>5128.0320000000002</v>
      </c>
      <c r="H682" s="3">
        <v>1098.8640000000003</v>
      </c>
      <c r="I682" s="4" t="s">
        <v>42</v>
      </c>
      <c r="R682" s="101" t="s">
        <v>84</v>
      </c>
      <c r="S682" s="101">
        <v>2020</v>
      </c>
      <c r="T682" s="101" t="s">
        <v>2</v>
      </c>
      <c r="U682" s="101" t="s">
        <v>97</v>
      </c>
      <c r="V682" s="101" t="s">
        <v>99</v>
      </c>
      <c r="W682" s="101" t="s">
        <v>100</v>
      </c>
      <c r="X682" s="101" t="s">
        <v>96</v>
      </c>
      <c r="Y682" s="101" t="s">
        <v>89</v>
      </c>
      <c r="Z682" s="101" t="s">
        <v>101</v>
      </c>
      <c r="AA682" s="101">
        <v>141</v>
      </c>
      <c r="AB682" s="101">
        <v>201.63</v>
      </c>
    </row>
    <row r="683" spans="1:28" ht="18" customHeight="1" x14ac:dyDescent="0.25">
      <c r="A683" s="1">
        <v>2023</v>
      </c>
      <c r="B683" s="1" t="s">
        <v>9</v>
      </c>
      <c r="C683" s="1" t="s">
        <v>12</v>
      </c>
      <c r="D683" s="5" t="s">
        <v>28</v>
      </c>
      <c r="E683" s="7">
        <v>345</v>
      </c>
      <c r="F683" s="7">
        <v>8400</v>
      </c>
      <c r="G683" s="7">
        <v>7840</v>
      </c>
      <c r="H683" s="3">
        <v>1680</v>
      </c>
      <c r="I683" s="4" t="s">
        <v>42</v>
      </c>
      <c r="R683" s="101" t="s">
        <v>91</v>
      </c>
      <c r="S683" s="101">
        <v>2020</v>
      </c>
      <c r="T683" s="101" t="s">
        <v>2</v>
      </c>
      <c r="U683" s="101" t="s">
        <v>97</v>
      </c>
      <c r="V683" s="101" t="s">
        <v>99</v>
      </c>
      <c r="W683" s="101" t="s">
        <v>100</v>
      </c>
      <c r="X683" s="101" t="s">
        <v>96</v>
      </c>
      <c r="Y683" s="101" t="s">
        <v>89</v>
      </c>
      <c r="Z683" s="101" t="s">
        <v>101</v>
      </c>
      <c r="AA683" s="101">
        <v>211</v>
      </c>
      <c r="AB683" s="101">
        <v>301.73</v>
      </c>
    </row>
    <row r="684" spans="1:28" ht="18" customHeight="1" x14ac:dyDescent="0.25">
      <c r="A684" s="1">
        <v>2023</v>
      </c>
      <c r="B684" s="1" t="s">
        <v>9</v>
      </c>
      <c r="C684" s="1" t="s">
        <v>13</v>
      </c>
      <c r="D684" s="2" t="s">
        <v>33</v>
      </c>
      <c r="E684" s="3">
        <v>122</v>
      </c>
      <c r="F684" s="3">
        <v>120</v>
      </c>
      <c r="G684" s="3">
        <v>112</v>
      </c>
      <c r="H684" s="3">
        <v>24</v>
      </c>
      <c r="I684" s="4" t="s">
        <v>42</v>
      </c>
      <c r="R684" s="101" t="s">
        <v>91</v>
      </c>
      <c r="S684" s="101">
        <v>2020</v>
      </c>
      <c r="T684" s="101" t="s">
        <v>2</v>
      </c>
      <c r="U684" s="101" t="s">
        <v>97</v>
      </c>
      <c r="V684" s="101" t="s">
        <v>99</v>
      </c>
      <c r="W684" s="101" t="s">
        <v>100</v>
      </c>
      <c r="X684" s="101" t="s">
        <v>96</v>
      </c>
      <c r="Y684" s="101" t="s">
        <v>89</v>
      </c>
      <c r="Z684" s="101" t="s">
        <v>101</v>
      </c>
      <c r="AA684" s="101">
        <v>139</v>
      </c>
      <c r="AB684" s="101">
        <v>198.76999999999998</v>
      </c>
    </row>
    <row r="685" spans="1:28" ht="18" customHeight="1" x14ac:dyDescent="0.25">
      <c r="A685" s="1">
        <v>2023</v>
      </c>
      <c r="B685" s="1" t="s">
        <v>9</v>
      </c>
      <c r="C685" s="1" t="s">
        <v>15</v>
      </c>
      <c r="D685" s="5" t="s">
        <v>26</v>
      </c>
      <c r="E685" s="6">
        <v>78</v>
      </c>
      <c r="F685" s="6">
        <v>2517.46</v>
      </c>
      <c r="G685" s="6">
        <v>5126.4639999999999</v>
      </c>
      <c r="H685" s="3">
        <v>503.49200000000002</v>
      </c>
      <c r="I685" s="4" t="s">
        <v>42</v>
      </c>
      <c r="R685" s="101" t="s">
        <v>91</v>
      </c>
      <c r="S685" s="101">
        <v>2020</v>
      </c>
      <c r="T685" s="101" t="s">
        <v>2</v>
      </c>
      <c r="U685" s="101" t="s">
        <v>97</v>
      </c>
      <c r="V685" s="101" t="s">
        <v>99</v>
      </c>
      <c r="W685" s="101" t="s">
        <v>100</v>
      </c>
      <c r="X685" s="101" t="s">
        <v>96</v>
      </c>
      <c r="Y685" s="101" t="s">
        <v>89</v>
      </c>
      <c r="Z685" s="101" t="s">
        <v>101</v>
      </c>
      <c r="AA685" s="101">
        <v>820</v>
      </c>
      <c r="AB685" s="101">
        <v>1172.5999999999999</v>
      </c>
    </row>
    <row r="686" spans="1:28" ht="18" customHeight="1" x14ac:dyDescent="0.25">
      <c r="A686" s="1">
        <v>2023</v>
      </c>
      <c r="B686" s="1" t="s">
        <v>9</v>
      </c>
      <c r="C686" s="1" t="s">
        <v>15</v>
      </c>
      <c r="D686" s="5" t="s">
        <v>24</v>
      </c>
      <c r="E686" s="6">
        <v>76</v>
      </c>
      <c r="F686" s="6">
        <v>2517.2949999999996</v>
      </c>
      <c r="G686" s="6">
        <v>5126.1279999999997</v>
      </c>
      <c r="H686" s="3">
        <v>503.45899999999995</v>
      </c>
      <c r="I686" s="4" t="s">
        <v>42</v>
      </c>
      <c r="R686" s="101" t="s">
        <v>91</v>
      </c>
      <c r="S686" s="101">
        <v>2020</v>
      </c>
      <c r="T686" s="101" t="s">
        <v>2</v>
      </c>
      <c r="U686" s="101" t="s">
        <v>97</v>
      </c>
      <c r="V686" s="101" t="s">
        <v>99</v>
      </c>
      <c r="W686" s="101" t="s">
        <v>100</v>
      </c>
      <c r="X686" s="101" t="s">
        <v>96</v>
      </c>
      <c r="Y686" s="101" t="s">
        <v>89</v>
      </c>
      <c r="Z686" s="101" t="s">
        <v>101</v>
      </c>
      <c r="AA686" s="101">
        <v>853</v>
      </c>
      <c r="AB686" s="101">
        <v>1219.79</v>
      </c>
    </row>
    <row r="687" spans="1:28" ht="18" customHeight="1" x14ac:dyDescent="0.25">
      <c r="A687" s="1">
        <v>2023</v>
      </c>
      <c r="B687" s="1" t="s">
        <v>9</v>
      </c>
      <c r="C687" s="1" t="s">
        <v>15</v>
      </c>
      <c r="D687" s="5" t="s">
        <v>25</v>
      </c>
      <c r="E687" s="6">
        <v>46</v>
      </c>
      <c r="F687" s="6">
        <v>110</v>
      </c>
      <c r="G687" s="6">
        <v>224</v>
      </c>
      <c r="H687" s="3">
        <v>22</v>
      </c>
      <c r="I687" s="4" t="s">
        <v>42</v>
      </c>
      <c r="R687" s="101" t="s">
        <v>91</v>
      </c>
      <c r="S687" s="101">
        <v>2020</v>
      </c>
      <c r="T687" s="101" t="s">
        <v>2</v>
      </c>
      <c r="U687" s="101" t="s">
        <v>97</v>
      </c>
      <c r="V687" s="101" t="s">
        <v>99</v>
      </c>
      <c r="W687" s="101" t="s">
        <v>100</v>
      </c>
      <c r="X687" s="101" t="s">
        <v>96</v>
      </c>
      <c r="Y687" s="101" t="s">
        <v>89</v>
      </c>
      <c r="Z687" s="101" t="s">
        <v>101</v>
      </c>
      <c r="AA687" s="101">
        <v>137</v>
      </c>
      <c r="AB687" s="101">
        <v>195.91</v>
      </c>
    </row>
    <row r="688" spans="1:28" ht="18" customHeight="1" x14ac:dyDescent="0.25">
      <c r="A688" s="1">
        <v>2023</v>
      </c>
      <c r="B688" s="1" t="s">
        <v>9</v>
      </c>
      <c r="C688" s="1" t="s">
        <v>15</v>
      </c>
      <c r="D688" s="5" t="s">
        <v>23</v>
      </c>
      <c r="E688" s="6">
        <v>34</v>
      </c>
      <c r="F688" s="6">
        <v>2517.2400000000002</v>
      </c>
      <c r="G688" s="6">
        <v>5126.0160000000005</v>
      </c>
      <c r="H688" s="3">
        <v>503.44800000000009</v>
      </c>
      <c r="I688" s="4" t="s">
        <v>42</v>
      </c>
      <c r="R688" s="101" t="s">
        <v>94</v>
      </c>
      <c r="S688" s="101">
        <v>2020</v>
      </c>
      <c r="T688" s="101" t="s">
        <v>4</v>
      </c>
      <c r="U688" s="101" t="s">
        <v>97</v>
      </c>
      <c r="V688" s="101" t="s">
        <v>99</v>
      </c>
      <c r="W688" s="101" t="s">
        <v>100</v>
      </c>
      <c r="X688" s="101" t="s">
        <v>96</v>
      </c>
      <c r="Y688" s="101" t="s">
        <v>89</v>
      </c>
      <c r="Z688" s="101" t="s">
        <v>101</v>
      </c>
      <c r="AA688" s="101">
        <v>200</v>
      </c>
      <c r="AB688" s="101">
        <v>286</v>
      </c>
    </row>
    <row r="689" spans="1:28" ht="18" customHeight="1" x14ac:dyDescent="0.25">
      <c r="A689" s="1">
        <v>2023</v>
      </c>
      <c r="B689" s="1" t="s">
        <v>9</v>
      </c>
      <c r="C689" s="1" t="s">
        <v>13</v>
      </c>
      <c r="D689" s="2" t="s">
        <v>34</v>
      </c>
      <c r="E689" s="3">
        <v>7</v>
      </c>
      <c r="F689" s="3">
        <v>220</v>
      </c>
      <c r="G689" s="3">
        <v>224</v>
      </c>
      <c r="H689" s="3">
        <v>44</v>
      </c>
      <c r="I689" s="4" t="s">
        <v>42</v>
      </c>
      <c r="R689" s="101" t="s">
        <v>91</v>
      </c>
      <c r="S689" s="101">
        <v>2020</v>
      </c>
      <c r="T689" s="101" t="s">
        <v>4</v>
      </c>
      <c r="U689" s="101" t="s">
        <v>97</v>
      </c>
      <c r="V689" s="101" t="s">
        <v>99</v>
      </c>
      <c r="W689" s="101" t="s">
        <v>100</v>
      </c>
      <c r="X689" s="101" t="s">
        <v>96</v>
      </c>
      <c r="Y689" s="101" t="s">
        <v>89</v>
      </c>
      <c r="Z689" s="101" t="s">
        <v>101</v>
      </c>
      <c r="AA689" s="101">
        <v>128</v>
      </c>
      <c r="AB689" s="101">
        <v>183.04</v>
      </c>
    </row>
    <row r="690" spans="1:28" ht="18" customHeight="1" x14ac:dyDescent="0.25">
      <c r="A690" s="1">
        <v>2023</v>
      </c>
      <c r="B690" s="1" t="s">
        <v>9</v>
      </c>
      <c r="C690" s="1" t="s">
        <v>15</v>
      </c>
      <c r="D690" s="5" t="s">
        <v>27</v>
      </c>
      <c r="E690" s="6">
        <v>3</v>
      </c>
      <c r="F690" s="6">
        <v>2517.5150000000003</v>
      </c>
      <c r="G690" s="6">
        <v>5126.576</v>
      </c>
      <c r="H690" s="3">
        <v>503.5030000000001</v>
      </c>
      <c r="I690" s="4" t="s">
        <v>42</v>
      </c>
      <c r="R690" s="101" t="s">
        <v>91</v>
      </c>
      <c r="S690" s="101">
        <v>2020</v>
      </c>
      <c r="T690" s="101" t="s">
        <v>4</v>
      </c>
      <c r="U690" s="101" t="s">
        <v>97</v>
      </c>
      <c r="V690" s="101" t="s">
        <v>99</v>
      </c>
      <c r="W690" s="101" t="s">
        <v>100</v>
      </c>
      <c r="X690" s="101" t="s">
        <v>96</v>
      </c>
      <c r="Y690" s="101" t="s">
        <v>89</v>
      </c>
      <c r="Z690" s="101" t="s">
        <v>101</v>
      </c>
      <c r="AA690" s="101">
        <v>154</v>
      </c>
      <c r="AB690" s="101">
        <v>220.22</v>
      </c>
    </row>
    <row r="691" spans="1:28" ht="18" customHeight="1" x14ac:dyDescent="0.25">
      <c r="A691" s="1">
        <v>2023</v>
      </c>
      <c r="B691" s="1" t="s">
        <v>9</v>
      </c>
      <c r="C691" s="1" t="s">
        <v>32</v>
      </c>
      <c r="D691" s="5" t="s">
        <v>32</v>
      </c>
      <c r="E691" s="6">
        <v>2</v>
      </c>
      <c r="F691" s="6">
        <v>7260</v>
      </c>
      <c r="G691" s="6">
        <v>7392</v>
      </c>
      <c r="H691" s="3">
        <v>1452</v>
      </c>
      <c r="I691" s="4" t="s">
        <v>42</v>
      </c>
      <c r="R691" s="101" t="s">
        <v>91</v>
      </c>
      <c r="S691" s="101">
        <v>2020</v>
      </c>
      <c r="T691" s="101" t="s">
        <v>4</v>
      </c>
      <c r="U691" s="101" t="s">
        <v>97</v>
      </c>
      <c r="V691" s="101" t="s">
        <v>99</v>
      </c>
      <c r="W691" s="101" t="s">
        <v>100</v>
      </c>
      <c r="X691" s="101" t="s">
        <v>96</v>
      </c>
      <c r="Y691" s="101" t="s">
        <v>89</v>
      </c>
      <c r="Z691" s="101" t="s">
        <v>101</v>
      </c>
      <c r="AA691" s="101">
        <v>202</v>
      </c>
      <c r="AB691" s="101">
        <v>288.86</v>
      </c>
    </row>
    <row r="692" spans="1:28" ht="18" customHeight="1" x14ac:dyDescent="0.25">
      <c r="A692" s="1">
        <v>2023</v>
      </c>
      <c r="B692" s="1" t="s">
        <v>10</v>
      </c>
      <c r="C692" s="1" t="s">
        <v>14</v>
      </c>
      <c r="D692" s="2" t="s">
        <v>36</v>
      </c>
      <c r="E692" s="3">
        <v>3566</v>
      </c>
      <c r="F692" s="3">
        <v>5263.8950000000004</v>
      </c>
      <c r="G692" s="3">
        <v>5126.576</v>
      </c>
      <c r="H692" s="3">
        <v>1052.7790000000002</v>
      </c>
      <c r="I692" s="4" t="s">
        <v>42</v>
      </c>
      <c r="R692" s="101" t="s">
        <v>91</v>
      </c>
      <c r="S692" s="101">
        <v>2020</v>
      </c>
      <c r="T692" s="101" t="s">
        <v>4</v>
      </c>
      <c r="U692" s="101" t="s">
        <v>97</v>
      </c>
      <c r="V692" s="101" t="s">
        <v>99</v>
      </c>
      <c r="W692" s="101" t="s">
        <v>100</v>
      </c>
      <c r="X692" s="101" t="s">
        <v>96</v>
      </c>
      <c r="Y692" s="101" t="s">
        <v>89</v>
      </c>
      <c r="Z692" s="101" t="s">
        <v>101</v>
      </c>
      <c r="AA692" s="101">
        <v>130</v>
      </c>
      <c r="AB692" s="101">
        <v>185.9</v>
      </c>
    </row>
    <row r="693" spans="1:28" ht="18" customHeight="1" x14ac:dyDescent="0.25">
      <c r="A693" s="1">
        <v>2023</v>
      </c>
      <c r="B693" s="1" t="s">
        <v>10</v>
      </c>
      <c r="C693" s="1" t="s">
        <v>14</v>
      </c>
      <c r="D693" s="2" t="s">
        <v>37</v>
      </c>
      <c r="E693" s="3">
        <v>2498</v>
      </c>
      <c r="F693" s="3">
        <v>8800</v>
      </c>
      <c r="G693" s="3">
        <v>8960</v>
      </c>
      <c r="H693" s="3">
        <v>1760</v>
      </c>
      <c r="I693" s="4" t="s">
        <v>42</v>
      </c>
      <c r="R693" s="101" t="s">
        <v>94</v>
      </c>
      <c r="S693" s="101">
        <v>2020</v>
      </c>
      <c r="T693" s="101" t="s">
        <v>4</v>
      </c>
      <c r="U693" s="101" t="s">
        <v>97</v>
      </c>
      <c r="V693" s="101" t="s">
        <v>99</v>
      </c>
      <c r="W693" s="101" t="s">
        <v>100</v>
      </c>
      <c r="X693" s="101" t="s">
        <v>96</v>
      </c>
      <c r="Y693" s="101" t="s">
        <v>89</v>
      </c>
      <c r="Z693" s="101" t="s">
        <v>101</v>
      </c>
      <c r="AA693" s="101">
        <v>813</v>
      </c>
      <c r="AB693" s="101">
        <v>1162.5899999999999</v>
      </c>
    </row>
    <row r="694" spans="1:28" ht="18" customHeight="1" x14ac:dyDescent="0.25">
      <c r="A694" s="1">
        <v>2023</v>
      </c>
      <c r="B694" s="1" t="s">
        <v>10</v>
      </c>
      <c r="C694" s="1" t="s">
        <v>13</v>
      </c>
      <c r="D694" s="2" t="s">
        <v>35</v>
      </c>
      <c r="E694" s="3">
        <v>1245</v>
      </c>
      <c r="F694" s="3">
        <v>5034.92</v>
      </c>
      <c r="G694" s="3">
        <v>5126.4639999999999</v>
      </c>
      <c r="H694" s="3">
        <v>1006.984</v>
      </c>
      <c r="I694" s="4" t="s">
        <v>42</v>
      </c>
      <c r="R694" s="101" t="s">
        <v>93</v>
      </c>
      <c r="S694" s="101">
        <v>2020</v>
      </c>
      <c r="T694" s="101" t="s">
        <v>4</v>
      </c>
      <c r="U694" s="101" t="s">
        <v>97</v>
      </c>
      <c r="V694" s="101" t="s">
        <v>99</v>
      </c>
      <c r="W694" s="101" t="s">
        <v>100</v>
      </c>
      <c r="X694" s="101" t="s">
        <v>96</v>
      </c>
      <c r="Y694" s="101" t="s">
        <v>89</v>
      </c>
      <c r="Z694" s="101" t="s">
        <v>101</v>
      </c>
      <c r="AA694" s="101">
        <v>846</v>
      </c>
      <c r="AB694" s="101">
        <v>1209.78</v>
      </c>
    </row>
    <row r="695" spans="1:28" ht="18" customHeight="1" x14ac:dyDescent="0.25">
      <c r="A695" s="1">
        <v>2023</v>
      </c>
      <c r="B695" s="1" t="s">
        <v>10</v>
      </c>
      <c r="C695" s="1" t="s">
        <v>38</v>
      </c>
      <c r="D695" s="5" t="s">
        <v>30</v>
      </c>
      <c r="E695" s="6">
        <v>644</v>
      </c>
      <c r="F695" s="6">
        <v>22000</v>
      </c>
      <c r="G695" s="6">
        <v>6432.72</v>
      </c>
      <c r="H695" s="3">
        <v>4400</v>
      </c>
      <c r="I695" s="4" t="s">
        <v>42</v>
      </c>
      <c r="R695" s="101" t="s">
        <v>84</v>
      </c>
      <c r="S695" s="101">
        <v>2020</v>
      </c>
      <c r="T695" s="101" t="s">
        <v>4</v>
      </c>
      <c r="U695" s="101" t="s">
        <v>97</v>
      </c>
      <c r="V695" s="101" t="s">
        <v>99</v>
      </c>
      <c r="W695" s="101" t="s">
        <v>100</v>
      </c>
      <c r="X695" s="101" t="s">
        <v>96</v>
      </c>
      <c r="Y695" s="101" t="s">
        <v>89</v>
      </c>
      <c r="Z695" s="101" t="s">
        <v>101</v>
      </c>
      <c r="AA695" s="101">
        <v>900</v>
      </c>
      <c r="AB695" s="101">
        <v>1287</v>
      </c>
    </row>
    <row r="696" spans="1:28" ht="18" customHeight="1" x14ac:dyDescent="0.25">
      <c r="A696" s="1">
        <v>2023</v>
      </c>
      <c r="B696" s="1" t="s">
        <v>10</v>
      </c>
      <c r="C696" s="1" t="s">
        <v>12</v>
      </c>
      <c r="D696" s="5" t="s">
        <v>29</v>
      </c>
      <c r="E696" s="6">
        <v>643</v>
      </c>
      <c r="F696" s="6">
        <v>7700</v>
      </c>
      <c r="G696" s="6">
        <v>7840</v>
      </c>
      <c r="H696" s="3">
        <v>1540</v>
      </c>
      <c r="I696" s="4" t="s">
        <v>42</v>
      </c>
      <c r="R696" s="101" t="s">
        <v>84</v>
      </c>
      <c r="S696" s="101">
        <v>2020</v>
      </c>
      <c r="T696" s="101" t="s">
        <v>4</v>
      </c>
      <c r="U696" s="101" t="s">
        <v>97</v>
      </c>
      <c r="V696" s="101" t="s">
        <v>99</v>
      </c>
      <c r="W696" s="101" t="s">
        <v>100</v>
      </c>
      <c r="X696" s="101" t="s">
        <v>96</v>
      </c>
      <c r="Y696" s="101" t="s">
        <v>98</v>
      </c>
      <c r="Z696" s="101" t="s">
        <v>101</v>
      </c>
      <c r="AA696" s="101">
        <v>853</v>
      </c>
      <c r="AB696" s="101">
        <v>526.24</v>
      </c>
    </row>
    <row r="697" spans="1:28" ht="18" customHeight="1" x14ac:dyDescent="0.25">
      <c r="A697" s="1">
        <v>2023</v>
      </c>
      <c r="B697" s="1" t="s">
        <v>10</v>
      </c>
      <c r="C697" s="1" t="s">
        <v>38</v>
      </c>
      <c r="D697" s="5" t="s">
        <v>31</v>
      </c>
      <c r="E697" s="6">
        <v>455</v>
      </c>
      <c r="F697" s="6">
        <v>11111</v>
      </c>
      <c r="G697" s="6">
        <v>5128.0320000000002</v>
      </c>
      <c r="H697" s="3">
        <v>2222.2000000000003</v>
      </c>
      <c r="I697" s="4" t="s">
        <v>42</v>
      </c>
      <c r="R697" s="101" t="s">
        <v>91</v>
      </c>
      <c r="S697" s="101">
        <v>2020</v>
      </c>
      <c r="T697" s="101" t="s">
        <v>4</v>
      </c>
      <c r="U697" s="101" t="s">
        <v>97</v>
      </c>
      <c r="V697" s="101" t="s">
        <v>99</v>
      </c>
      <c r="W697" s="101" t="s">
        <v>100</v>
      </c>
      <c r="X697" s="101" t="s">
        <v>96</v>
      </c>
      <c r="Y697" s="101" t="s">
        <v>98</v>
      </c>
      <c r="Z697" s="101" t="s">
        <v>101</v>
      </c>
      <c r="AA697" s="101">
        <v>886</v>
      </c>
      <c r="AB697" s="101">
        <v>526.24</v>
      </c>
    </row>
    <row r="698" spans="1:28" ht="18" customHeight="1" x14ac:dyDescent="0.25">
      <c r="A698" s="1">
        <v>2023</v>
      </c>
      <c r="B698" s="1" t="s">
        <v>10</v>
      </c>
      <c r="C698" s="1" t="s">
        <v>12</v>
      </c>
      <c r="D698" s="5" t="s">
        <v>28</v>
      </c>
      <c r="E698" s="7">
        <v>345</v>
      </c>
      <c r="F698" s="7">
        <v>7700</v>
      </c>
      <c r="G698" s="7">
        <v>7840</v>
      </c>
      <c r="H698" s="3">
        <v>1540</v>
      </c>
      <c r="I698" s="4" t="s">
        <v>42</v>
      </c>
      <c r="R698" s="101" t="s">
        <v>94</v>
      </c>
      <c r="S698" s="101">
        <v>2020</v>
      </c>
      <c r="T698" s="101" t="s">
        <v>4</v>
      </c>
      <c r="U698" s="101" t="s">
        <v>97</v>
      </c>
      <c r="V698" s="101" t="s">
        <v>99</v>
      </c>
      <c r="W698" s="101" t="s">
        <v>100</v>
      </c>
      <c r="X698" s="101" t="s">
        <v>96</v>
      </c>
      <c r="Y698" s="101" t="s">
        <v>98</v>
      </c>
      <c r="Z698" s="101" t="s">
        <v>101</v>
      </c>
      <c r="AA698" s="101">
        <v>129</v>
      </c>
      <c r="AB698" s="101">
        <v>184.47</v>
      </c>
    </row>
    <row r="699" spans="1:28" ht="18" customHeight="1" x14ac:dyDescent="0.25">
      <c r="A699" s="1">
        <v>2023</v>
      </c>
      <c r="B699" s="1" t="s">
        <v>10</v>
      </c>
      <c r="C699" s="1" t="s">
        <v>13</v>
      </c>
      <c r="D699" s="2" t="s">
        <v>33</v>
      </c>
      <c r="E699" s="3">
        <v>122</v>
      </c>
      <c r="F699" s="3">
        <v>110</v>
      </c>
      <c r="G699" s="3">
        <v>112</v>
      </c>
      <c r="H699" s="3">
        <v>22</v>
      </c>
      <c r="I699" s="4" t="s">
        <v>42</v>
      </c>
      <c r="R699" s="101" t="s">
        <v>91</v>
      </c>
      <c r="S699" s="101">
        <v>2020</v>
      </c>
      <c r="T699" s="101" t="s">
        <v>4</v>
      </c>
      <c r="U699" s="101" t="s">
        <v>97</v>
      </c>
      <c r="V699" s="101" t="s">
        <v>99</v>
      </c>
      <c r="W699" s="101" t="s">
        <v>100</v>
      </c>
      <c r="X699" s="101" t="s">
        <v>96</v>
      </c>
      <c r="Y699" s="101" t="s">
        <v>98</v>
      </c>
      <c r="Z699" s="101" t="s">
        <v>101</v>
      </c>
      <c r="AA699" s="101">
        <v>157</v>
      </c>
      <c r="AB699" s="101">
        <v>224.51</v>
      </c>
    </row>
    <row r="700" spans="1:28" ht="18" customHeight="1" x14ac:dyDescent="0.25">
      <c r="A700" s="1">
        <v>2023</v>
      </c>
      <c r="B700" s="1" t="s">
        <v>10</v>
      </c>
      <c r="C700" s="1" t="s">
        <v>15</v>
      </c>
      <c r="D700" s="5" t="s">
        <v>26</v>
      </c>
      <c r="E700" s="6">
        <v>78</v>
      </c>
      <c r="F700" s="6">
        <v>2517.46</v>
      </c>
      <c r="G700" s="6">
        <v>5126.4639999999999</v>
      </c>
      <c r="H700" s="3">
        <v>503.49200000000002</v>
      </c>
      <c r="I700" s="4" t="s">
        <v>42</v>
      </c>
      <c r="R700" s="101" t="s">
        <v>91</v>
      </c>
      <c r="S700" s="101">
        <v>2020</v>
      </c>
      <c r="T700" s="101" t="s">
        <v>4</v>
      </c>
      <c r="U700" s="101" t="s">
        <v>97</v>
      </c>
      <c r="V700" s="101" t="s">
        <v>99</v>
      </c>
      <c r="W700" s="101" t="s">
        <v>100</v>
      </c>
      <c r="X700" s="101" t="s">
        <v>96</v>
      </c>
      <c r="Y700" s="101" t="s">
        <v>98</v>
      </c>
      <c r="Z700" s="101" t="s">
        <v>101</v>
      </c>
      <c r="AA700" s="101">
        <v>127</v>
      </c>
      <c r="AB700" s="101">
        <v>181.61</v>
      </c>
    </row>
    <row r="701" spans="1:28" ht="18" customHeight="1" x14ac:dyDescent="0.25">
      <c r="A701" s="1">
        <v>2023</v>
      </c>
      <c r="B701" s="1" t="s">
        <v>10</v>
      </c>
      <c r="C701" s="1" t="s">
        <v>15</v>
      </c>
      <c r="D701" s="5" t="s">
        <v>24</v>
      </c>
      <c r="E701" s="6">
        <v>76</v>
      </c>
      <c r="F701" s="6">
        <v>2288.4499999999998</v>
      </c>
      <c r="G701" s="6">
        <v>5126.1279999999997</v>
      </c>
      <c r="H701" s="3">
        <v>457.69</v>
      </c>
      <c r="I701" s="4" t="s">
        <v>42</v>
      </c>
      <c r="R701" s="101" t="s">
        <v>91</v>
      </c>
      <c r="S701" s="101">
        <v>2020</v>
      </c>
      <c r="T701" s="101" t="s">
        <v>4</v>
      </c>
      <c r="U701" s="101" t="s">
        <v>97</v>
      </c>
      <c r="V701" s="101" t="s">
        <v>99</v>
      </c>
      <c r="W701" s="101" t="s">
        <v>100</v>
      </c>
      <c r="X701" s="101" t="s">
        <v>96</v>
      </c>
      <c r="Y701" s="101" t="s">
        <v>98</v>
      </c>
      <c r="Z701" s="101" t="s">
        <v>101</v>
      </c>
      <c r="AA701" s="101">
        <v>822</v>
      </c>
      <c r="AB701" s="101">
        <v>1175.46</v>
      </c>
    </row>
    <row r="702" spans="1:28" ht="18" customHeight="1" x14ac:dyDescent="0.25">
      <c r="A702" s="1">
        <v>2023</v>
      </c>
      <c r="B702" s="1" t="s">
        <v>10</v>
      </c>
      <c r="C702" s="1" t="s">
        <v>15</v>
      </c>
      <c r="D702" s="5" t="s">
        <v>25</v>
      </c>
      <c r="E702" s="6">
        <v>46</v>
      </c>
      <c r="F702" s="6">
        <v>100</v>
      </c>
      <c r="G702" s="6">
        <v>224</v>
      </c>
      <c r="H702" s="3">
        <v>20</v>
      </c>
      <c r="I702" s="4" t="s">
        <v>42</v>
      </c>
      <c r="R702" s="101" t="s">
        <v>84</v>
      </c>
      <c r="S702" s="101">
        <v>2020</v>
      </c>
      <c r="T702" s="101" t="s">
        <v>4</v>
      </c>
      <c r="U702" s="101" t="s">
        <v>97</v>
      </c>
      <c r="V702" s="101" t="s">
        <v>99</v>
      </c>
      <c r="W702" s="101" t="s">
        <v>100</v>
      </c>
      <c r="X702" s="101" t="s">
        <v>96</v>
      </c>
      <c r="Y702" s="101" t="s">
        <v>98</v>
      </c>
      <c r="Z702" s="101" t="s">
        <v>101</v>
      </c>
      <c r="AA702" s="101">
        <v>855</v>
      </c>
      <c r="AB702" s="101">
        <v>1222.6500000000001</v>
      </c>
    </row>
    <row r="703" spans="1:28" ht="18" customHeight="1" x14ac:dyDescent="0.25">
      <c r="A703" s="1">
        <v>2023</v>
      </c>
      <c r="B703" s="1" t="s">
        <v>10</v>
      </c>
      <c r="C703" s="1" t="s">
        <v>15</v>
      </c>
      <c r="D703" s="5" t="s">
        <v>23</v>
      </c>
      <c r="E703" s="6">
        <v>34</v>
      </c>
      <c r="F703" s="6">
        <v>2288.4</v>
      </c>
      <c r="G703" s="6">
        <v>5126.0160000000005</v>
      </c>
      <c r="H703" s="3">
        <v>457.68000000000006</v>
      </c>
      <c r="I703" s="4" t="s">
        <v>42</v>
      </c>
      <c r="R703" s="101" t="s">
        <v>84</v>
      </c>
      <c r="S703" s="101">
        <v>2020</v>
      </c>
      <c r="T703" s="101" t="s">
        <v>10</v>
      </c>
      <c r="U703" s="101" t="s">
        <v>97</v>
      </c>
      <c r="V703" s="101" t="s">
        <v>99</v>
      </c>
      <c r="W703" s="101" t="s">
        <v>100</v>
      </c>
      <c r="X703" s="101" t="s">
        <v>96</v>
      </c>
      <c r="Y703" s="101" t="s">
        <v>98</v>
      </c>
      <c r="Z703" s="101" t="s">
        <v>101</v>
      </c>
      <c r="AA703" s="101">
        <v>368</v>
      </c>
      <c r="AB703" s="101">
        <v>526.24</v>
      </c>
    </row>
    <row r="704" spans="1:28" ht="18" customHeight="1" x14ac:dyDescent="0.25">
      <c r="A704" s="1">
        <v>2023</v>
      </c>
      <c r="B704" s="1" t="s">
        <v>10</v>
      </c>
      <c r="C704" s="1" t="s">
        <v>13</v>
      </c>
      <c r="D704" s="2" t="s">
        <v>34</v>
      </c>
      <c r="E704" s="3">
        <v>7</v>
      </c>
      <c r="F704" s="3">
        <v>200</v>
      </c>
      <c r="G704" s="3">
        <v>224</v>
      </c>
      <c r="H704" s="3">
        <v>40</v>
      </c>
      <c r="I704" s="4" t="s">
        <v>42</v>
      </c>
      <c r="R704" s="101" t="s">
        <v>84</v>
      </c>
      <c r="S704" s="101">
        <v>2020</v>
      </c>
      <c r="T704" s="101" t="s">
        <v>10</v>
      </c>
      <c r="U704" s="101" t="s">
        <v>97</v>
      </c>
      <c r="V704" s="101" t="s">
        <v>99</v>
      </c>
      <c r="W704" s="101" t="s">
        <v>100</v>
      </c>
      <c r="X704" s="101" t="s">
        <v>96</v>
      </c>
      <c r="Y704" s="101" t="s">
        <v>98</v>
      </c>
      <c r="Z704" s="101" t="s">
        <v>101</v>
      </c>
      <c r="AA704" s="101">
        <v>170</v>
      </c>
      <c r="AB704" s="101">
        <v>243.1</v>
      </c>
    </row>
    <row r="705" spans="1:28" ht="18" customHeight="1" x14ac:dyDescent="0.25">
      <c r="A705" s="1">
        <v>2023</v>
      </c>
      <c r="B705" s="1" t="s">
        <v>10</v>
      </c>
      <c r="C705" s="1" t="s">
        <v>15</v>
      </c>
      <c r="D705" s="5" t="s">
        <v>27</v>
      </c>
      <c r="E705" s="6">
        <v>3</v>
      </c>
      <c r="F705" s="6">
        <v>2288.65</v>
      </c>
      <c r="G705" s="6">
        <v>5126.576</v>
      </c>
      <c r="H705" s="3">
        <v>457.73</v>
      </c>
      <c r="I705" s="4" t="s">
        <v>42</v>
      </c>
      <c r="R705" s="101" t="s">
        <v>91</v>
      </c>
      <c r="S705" s="101">
        <v>2020</v>
      </c>
      <c r="T705" s="101" t="s">
        <v>10</v>
      </c>
      <c r="U705" s="101" t="s">
        <v>97</v>
      </c>
      <c r="V705" s="101" t="s">
        <v>99</v>
      </c>
      <c r="W705" s="101" t="s">
        <v>100</v>
      </c>
      <c r="X705" s="101" t="s">
        <v>96</v>
      </c>
      <c r="Y705" s="101" t="s">
        <v>98</v>
      </c>
      <c r="Z705" s="101" t="s">
        <v>101</v>
      </c>
      <c r="AA705" s="101">
        <v>344</v>
      </c>
      <c r="AB705" s="101">
        <v>491.91999999999996</v>
      </c>
    </row>
    <row r="706" spans="1:28" ht="18" customHeight="1" x14ac:dyDescent="0.25">
      <c r="A706" s="1">
        <v>2023</v>
      </c>
      <c r="B706" s="1" t="s">
        <v>10</v>
      </c>
      <c r="C706" s="1" t="s">
        <v>32</v>
      </c>
      <c r="D706" s="5" t="s">
        <v>32</v>
      </c>
      <c r="E706" s="6">
        <v>2</v>
      </c>
      <c r="F706" s="6">
        <v>6600</v>
      </c>
      <c r="G706" s="6">
        <v>7392</v>
      </c>
      <c r="H706" s="3">
        <v>1320</v>
      </c>
      <c r="I706" s="4" t="s">
        <v>42</v>
      </c>
      <c r="R706" s="101" t="s">
        <v>91</v>
      </c>
      <c r="S706" s="101">
        <v>2020</v>
      </c>
      <c r="T706" s="101" t="s">
        <v>10</v>
      </c>
      <c r="U706" s="101" t="s">
        <v>97</v>
      </c>
      <c r="V706" s="101" t="s">
        <v>99</v>
      </c>
      <c r="W706" s="101" t="s">
        <v>100</v>
      </c>
      <c r="X706" s="101" t="s">
        <v>96</v>
      </c>
      <c r="Y706" s="101" t="s">
        <v>98</v>
      </c>
      <c r="Z706" s="101" t="s">
        <v>101</v>
      </c>
      <c r="AA706" s="101">
        <v>370</v>
      </c>
      <c r="AB706" s="101">
        <v>529.1</v>
      </c>
    </row>
    <row r="707" spans="1:28" ht="18" customHeight="1" x14ac:dyDescent="0.25">
      <c r="A707" s="1">
        <v>2023</v>
      </c>
      <c r="B707" s="1" t="s">
        <v>11</v>
      </c>
      <c r="C707" s="1" t="s">
        <v>14</v>
      </c>
      <c r="D707" s="2" t="s">
        <v>36</v>
      </c>
      <c r="E707" s="3">
        <v>3566</v>
      </c>
      <c r="F707" s="3">
        <v>4577.3</v>
      </c>
      <c r="G707" s="3">
        <v>5126.576</v>
      </c>
      <c r="H707" s="3">
        <v>915.46</v>
      </c>
      <c r="I707" s="4" t="s">
        <v>42</v>
      </c>
      <c r="R707" s="101" t="s">
        <v>95</v>
      </c>
      <c r="S707" s="101">
        <v>2020</v>
      </c>
      <c r="T707" s="101" t="s">
        <v>10</v>
      </c>
      <c r="U707" s="101" t="s">
        <v>97</v>
      </c>
      <c r="V707" s="101" t="s">
        <v>99</v>
      </c>
      <c r="W707" s="101" t="s">
        <v>100</v>
      </c>
      <c r="X707" s="101" t="s">
        <v>96</v>
      </c>
      <c r="Y707" s="101" t="s">
        <v>98</v>
      </c>
      <c r="Z707" s="101" t="s">
        <v>101</v>
      </c>
      <c r="AA707" s="101">
        <v>172</v>
      </c>
      <c r="AB707" s="101">
        <v>245.95999999999998</v>
      </c>
    </row>
    <row r="708" spans="1:28" ht="18" customHeight="1" x14ac:dyDescent="0.25">
      <c r="A708" s="1">
        <v>2023</v>
      </c>
      <c r="B708" s="1" t="s">
        <v>11</v>
      </c>
      <c r="C708" s="1" t="s">
        <v>14</v>
      </c>
      <c r="D708" s="2" t="s">
        <v>37</v>
      </c>
      <c r="E708" s="3">
        <v>2498</v>
      </c>
      <c r="F708" s="3">
        <v>8000</v>
      </c>
      <c r="G708" s="3">
        <v>8960</v>
      </c>
      <c r="H708" s="3">
        <v>1600</v>
      </c>
      <c r="I708" s="4" t="s">
        <v>42</v>
      </c>
      <c r="R708" s="101" t="s">
        <v>93</v>
      </c>
      <c r="S708" s="101">
        <v>2020</v>
      </c>
      <c r="T708" s="101" t="s">
        <v>10</v>
      </c>
      <c r="U708" s="101" t="s">
        <v>97</v>
      </c>
      <c r="V708" s="101" t="s">
        <v>99</v>
      </c>
      <c r="W708" s="101" t="s">
        <v>100</v>
      </c>
      <c r="X708" s="101" t="s">
        <v>96</v>
      </c>
      <c r="Y708" s="101" t="s">
        <v>98</v>
      </c>
      <c r="Z708" s="101" t="s">
        <v>101</v>
      </c>
      <c r="AA708" s="101">
        <v>340</v>
      </c>
      <c r="AB708" s="101">
        <v>486.2</v>
      </c>
    </row>
    <row r="709" spans="1:28" ht="18" customHeight="1" x14ac:dyDescent="0.25">
      <c r="A709" s="1">
        <v>2023</v>
      </c>
      <c r="B709" s="1" t="s">
        <v>11</v>
      </c>
      <c r="C709" s="1" t="s">
        <v>13</v>
      </c>
      <c r="D709" s="2" t="s">
        <v>35</v>
      </c>
      <c r="E709" s="3">
        <v>1245</v>
      </c>
      <c r="F709" s="3">
        <v>4577.2</v>
      </c>
      <c r="G709" s="3">
        <v>5126.4639999999999</v>
      </c>
      <c r="H709" s="3">
        <v>915.44</v>
      </c>
      <c r="I709" s="4" t="s">
        <v>42</v>
      </c>
      <c r="R709" s="101" t="s">
        <v>91</v>
      </c>
      <c r="S709" s="101">
        <v>2020</v>
      </c>
      <c r="T709" s="101" t="s">
        <v>10</v>
      </c>
      <c r="U709" s="101" t="s">
        <v>97</v>
      </c>
      <c r="V709" s="101" t="s">
        <v>99</v>
      </c>
      <c r="W709" s="101" t="s">
        <v>100</v>
      </c>
      <c r="X709" s="101" t="s">
        <v>96</v>
      </c>
      <c r="Y709" s="101" t="s">
        <v>98</v>
      </c>
      <c r="Z709" s="101" t="s">
        <v>101</v>
      </c>
      <c r="AA709" s="101">
        <v>852</v>
      </c>
      <c r="AB709" s="101">
        <v>1218.3600000000001</v>
      </c>
    </row>
    <row r="710" spans="1:28" ht="18" customHeight="1" x14ac:dyDescent="0.25">
      <c r="A710" s="1">
        <v>2023</v>
      </c>
      <c r="B710" s="1" t="s">
        <v>11</v>
      </c>
      <c r="C710" s="1" t="s">
        <v>38</v>
      </c>
      <c r="D710" s="5" t="s">
        <v>30</v>
      </c>
      <c r="E710" s="6">
        <v>644</v>
      </c>
      <c r="F710" s="6">
        <v>5743.5</v>
      </c>
      <c r="G710" s="6">
        <v>6432.72</v>
      </c>
      <c r="H710" s="3">
        <v>1148.7</v>
      </c>
      <c r="I710" s="4" t="s">
        <v>42</v>
      </c>
      <c r="R710" s="101" t="s">
        <v>91</v>
      </c>
      <c r="S710" s="101">
        <v>2020</v>
      </c>
      <c r="T710" s="101" t="s">
        <v>10</v>
      </c>
      <c r="U710" s="101" t="s">
        <v>97</v>
      </c>
      <c r="V710" s="101" t="s">
        <v>99</v>
      </c>
      <c r="W710" s="101" t="s">
        <v>100</v>
      </c>
      <c r="X710" s="101" t="s">
        <v>96</v>
      </c>
      <c r="Y710" s="101" t="s">
        <v>98</v>
      </c>
      <c r="Z710" s="101" t="s">
        <v>101</v>
      </c>
      <c r="AA710" s="101">
        <v>905</v>
      </c>
      <c r="AB710" s="101">
        <v>1294.1500000000001</v>
      </c>
    </row>
    <row r="711" spans="1:28" ht="18" customHeight="1" x14ac:dyDescent="0.25">
      <c r="A711" s="1">
        <v>2023</v>
      </c>
      <c r="B711" s="1" t="s">
        <v>11</v>
      </c>
      <c r="C711" s="1" t="s">
        <v>12</v>
      </c>
      <c r="D711" s="5" t="s">
        <v>29</v>
      </c>
      <c r="E711" s="6">
        <v>643</v>
      </c>
      <c r="F711" s="6">
        <v>7000</v>
      </c>
      <c r="G711" s="6">
        <v>7840</v>
      </c>
      <c r="H711" s="3">
        <v>1400</v>
      </c>
      <c r="I711" s="4" t="s">
        <v>42</v>
      </c>
      <c r="R711" s="101" t="s">
        <v>91</v>
      </c>
      <c r="S711" s="101">
        <v>2020</v>
      </c>
      <c r="T711" s="101" t="s">
        <v>10</v>
      </c>
      <c r="U711" s="101" t="s">
        <v>97</v>
      </c>
      <c r="V711" s="101" t="s">
        <v>99</v>
      </c>
      <c r="W711" s="101" t="s">
        <v>100</v>
      </c>
      <c r="X711" s="101" t="s">
        <v>96</v>
      </c>
      <c r="Y711" s="101" t="s">
        <v>98</v>
      </c>
      <c r="Z711" s="101" t="s">
        <v>101</v>
      </c>
      <c r="AA711" s="101">
        <v>858</v>
      </c>
      <c r="AB711" s="101">
        <v>526.24</v>
      </c>
    </row>
    <row r="712" spans="1:28" ht="18" customHeight="1" x14ac:dyDescent="0.25">
      <c r="A712" s="1">
        <v>2023</v>
      </c>
      <c r="B712" s="1" t="s">
        <v>11</v>
      </c>
      <c r="C712" s="1" t="s">
        <v>38</v>
      </c>
      <c r="D712" s="5" t="s">
        <v>31</v>
      </c>
      <c r="E712" s="6">
        <v>455</v>
      </c>
      <c r="F712" s="6">
        <v>4578.6000000000004</v>
      </c>
      <c r="G712" s="6">
        <v>5128.0320000000002</v>
      </c>
      <c r="H712" s="3">
        <v>915.72000000000014</v>
      </c>
      <c r="I712" s="4" t="s">
        <v>42</v>
      </c>
      <c r="R712" s="101" t="s">
        <v>84</v>
      </c>
      <c r="S712" s="101">
        <v>2020</v>
      </c>
      <c r="T712" s="101" t="s">
        <v>10</v>
      </c>
      <c r="U712" s="101" t="s">
        <v>97</v>
      </c>
      <c r="V712" s="101" t="s">
        <v>99</v>
      </c>
      <c r="W712" s="101" t="s">
        <v>100</v>
      </c>
      <c r="X712" s="101" t="s">
        <v>96</v>
      </c>
      <c r="Y712" s="101" t="s">
        <v>98</v>
      </c>
      <c r="Z712" s="101" t="s">
        <v>101</v>
      </c>
      <c r="AA712" s="101">
        <v>171</v>
      </c>
      <c r="AB712" s="101">
        <v>526.24</v>
      </c>
    </row>
    <row r="713" spans="1:28" ht="18" customHeight="1" x14ac:dyDescent="0.25">
      <c r="A713" s="1">
        <v>2023</v>
      </c>
      <c r="B713" s="1" t="s">
        <v>11</v>
      </c>
      <c r="C713" s="1" t="s">
        <v>12</v>
      </c>
      <c r="D713" s="5" t="s">
        <v>28</v>
      </c>
      <c r="E713" s="7">
        <v>345</v>
      </c>
      <c r="F713" s="7">
        <v>7000</v>
      </c>
      <c r="G713" s="7">
        <v>7840</v>
      </c>
      <c r="H713" s="3">
        <v>1400</v>
      </c>
      <c r="I713" s="4" t="s">
        <v>42</v>
      </c>
      <c r="R713" s="101" t="s">
        <v>93</v>
      </c>
      <c r="S713" s="101">
        <v>2020</v>
      </c>
      <c r="T713" s="101" t="s">
        <v>10</v>
      </c>
      <c r="U713" s="101" t="s">
        <v>97</v>
      </c>
      <c r="V713" s="101" t="s">
        <v>99</v>
      </c>
      <c r="W713" s="101" t="s">
        <v>100</v>
      </c>
      <c r="X713" s="101" t="s">
        <v>96</v>
      </c>
      <c r="Y713" s="101" t="s">
        <v>98</v>
      </c>
      <c r="Z713" s="101" t="s">
        <v>101</v>
      </c>
      <c r="AA713" s="101">
        <v>367</v>
      </c>
      <c r="AB713" s="101">
        <v>524.80999999999995</v>
      </c>
    </row>
    <row r="714" spans="1:28" ht="18" customHeight="1" x14ac:dyDescent="0.25">
      <c r="A714" s="1">
        <v>2023</v>
      </c>
      <c r="B714" s="1" t="s">
        <v>11</v>
      </c>
      <c r="C714" s="1" t="s">
        <v>13</v>
      </c>
      <c r="D714" s="2" t="s">
        <v>33</v>
      </c>
      <c r="E714" s="3">
        <v>122</v>
      </c>
      <c r="F714" s="3">
        <v>100</v>
      </c>
      <c r="G714" s="3">
        <v>112</v>
      </c>
      <c r="H714" s="3">
        <v>20</v>
      </c>
      <c r="I714" s="4" t="s">
        <v>42</v>
      </c>
      <c r="R714" s="101" t="s">
        <v>84</v>
      </c>
      <c r="S714" s="101">
        <v>2020</v>
      </c>
      <c r="T714" s="101" t="s">
        <v>10</v>
      </c>
      <c r="U714" s="101" t="s">
        <v>97</v>
      </c>
      <c r="V714" s="101" t="s">
        <v>99</v>
      </c>
      <c r="W714" s="101" t="s">
        <v>100</v>
      </c>
      <c r="X714" s="101" t="s">
        <v>96</v>
      </c>
      <c r="Y714" s="101" t="s">
        <v>98</v>
      </c>
      <c r="Z714" s="101" t="s">
        <v>101</v>
      </c>
      <c r="AA714" s="101">
        <v>169</v>
      </c>
      <c r="AB714" s="101">
        <v>241.67000000000002</v>
      </c>
    </row>
    <row r="715" spans="1:28" ht="18" customHeight="1" x14ac:dyDescent="0.25">
      <c r="A715" s="1">
        <v>2023</v>
      </c>
      <c r="B715" s="1" t="s">
        <v>11</v>
      </c>
      <c r="C715" s="1" t="s">
        <v>15</v>
      </c>
      <c r="D715" s="5" t="s">
        <v>26</v>
      </c>
      <c r="E715" s="6">
        <v>78</v>
      </c>
      <c r="F715" s="6">
        <v>2288.6</v>
      </c>
      <c r="G715" s="6">
        <v>5126.4639999999999</v>
      </c>
      <c r="H715" s="3">
        <v>457.72</v>
      </c>
      <c r="I715" s="4" t="s">
        <v>42</v>
      </c>
      <c r="R715" s="101" t="s">
        <v>91</v>
      </c>
      <c r="S715" s="101">
        <v>2020</v>
      </c>
      <c r="T715" s="101" t="s">
        <v>10</v>
      </c>
      <c r="U715" s="101" t="s">
        <v>97</v>
      </c>
      <c r="V715" s="101" t="s">
        <v>99</v>
      </c>
      <c r="W715" s="101" t="s">
        <v>100</v>
      </c>
      <c r="X715" s="101" t="s">
        <v>96</v>
      </c>
      <c r="Y715" s="101" t="s">
        <v>98</v>
      </c>
      <c r="Z715" s="101" t="s">
        <v>101</v>
      </c>
      <c r="AA715" s="101">
        <v>343</v>
      </c>
      <c r="AB715" s="101">
        <v>490.49</v>
      </c>
    </row>
    <row r="716" spans="1:28" ht="18" customHeight="1" x14ac:dyDescent="0.25">
      <c r="A716" s="1">
        <v>2023</v>
      </c>
      <c r="B716" s="1" t="s">
        <v>11</v>
      </c>
      <c r="C716" s="1" t="s">
        <v>15</v>
      </c>
      <c r="D716" s="5" t="s">
        <v>24</v>
      </c>
      <c r="E716" s="6">
        <v>76</v>
      </c>
      <c r="F716" s="6">
        <v>2288.4499999999998</v>
      </c>
      <c r="G716" s="6">
        <v>5126.1279999999997</v>
      </c>
      <c r="H716" s="3">
        <v>457.69</v>
      </c>
      <c r="I716" s="4" t="s">
        <v>42</v>
      </c>
      <c r="R716" s="101" t="s">
        <v>91</v>
      </c>
      <c r="S716" s="101">
        <v>2020</v>
      </c>
      <c r="T716" s="101" t="s">
        <v>10</v>
      </c>
      <c r="U716" s="101" t="s">
        <v>97</v>
      </c>
      <c r="V716" s="101" t="s">
        <v>99</v>
      </c>
      <c r="W716" s="101" t="s">
        <v>100</v>
      </c>
      <c r="X716" s="101" t="s">
        <v>96</v>
      </c>
      <c r="Y716" s="101" t="s">
        <v>98</v>
      </c>
      <c r="Z716" s="101" t="s">
        <v>101</v>
      </c>
      <c r="AA716" s="101">
        <v>827</v>
      </c>
      <c r="AB716" s="101">
        <v>1182.6100000000001</v>
      </c>
    </row>
    <row r="717" spans="1:28" ht="18" customHeight="1" x14ac:dyDescent="0.25">
      <c r="A717" s="1">
        <v>2023</v>
      </c>
      <c r="B717" s="1" t="s">
        <v>11</v>
      </c>
      <c r="C717" s="1" t="s">
        <v>15</v>
      </c>
      <c r="D717" s="5" t="s">
        <v>25</v>
      </c>
      <c r="E717" s="6">
        <v>46</v>
      </c>
      <c r="F717" s="6">
        <v>100</v>
      </c>
      <c r="G717" s="6">
        <v>224</v>
      </c>
      <c r="H717" s="3">
        <v>20</v>
      </c>
      <c r="I717" s="4" t="s">
        <v>42</v>
      </c>
      <c r="R717" s="101" t="s">
        <v>84</v>
      </c>
      <c r="S717" s="101">
        <v>2020</v>
      </c>
      <c r="T717" s="101" t="s">
        <v>10</v>
      </c>
      <c r="U717" s="101" t="s">
        <v>97</v>
      </c>
      <c r="V717" s="101" t="s">
        <v>99</v>
      </c>
      <c r="W717" s="101" t="s">
        <v>100</v>
      </c>
      <c r="X717" s="101" t="s">
        <v>96</v>
      </c>
      <c r="Y717" s="101" t="s">
        <v>98</v>
      </c>
      <c r="Z717" s="101" t="s">
        <v>101</v>
      </c>
      <c r="AA717" s="101">
        <v>341</v>
      </c>
      <c r="AB717" s="101">
        <v>487.63</v>
      </c>
    </row>
    <row r="718" spans="1:28" ht="18" customHeight="1" x14ac:dyDescent="0.25">
      <c r="A718" s="1">
        <v>2023</v>
      </c>
      <c r="B718" s="1" t="s">
        <v>11</v>
      </c>
      <c r="C718" s="1" t="s">
        <v>15</v>
      </c>
      <c r="D718" s="5" t="s">
        <v>23</v>
      </c>
      <c r="E718" s="6">
        <v>34</v>
      </c>
      <c r="F718" s="6">
        <v>2288.4</v>
      </c>
      <c r="G718" s="6">
        <v>5126.0160000000005</v>
      </c>
      <c r="H718" s="3">
        <v>457.68000000000006</v>
      </c>
      <c r="I718" s="4" t="s">
        <v>42</v>
      </c>
      <c r="R718" s="101" t="s">
        <v>91</v>
      </c>
      <c r="S718" s="101">
        <v>2020</v>
      </c>
      <c r="T718" s="101" t="s">
        <v>9</v>
      </c>
      <c r="U718" s="101" t="s">
        <v>97</v>
      </c>
      <c r="V718" s="101" t="s">
        <v>99</v>
      </c>
      <c r="W718" s="101" t="s">
        <v>100</v>
      </c>
      <c r="X718" s="101" t="s">
        <v>96</v>
      </c>
      <c r="Y718" s="101" t="s">
        <v>98</v>
      </c>
      <c r="Z718" s="101" t="s">
        <v>101</v>
      </c>
      <c r="AA718" s="101">
        <v>128</v>
      </c>
      <c r="AB718" s="101">
        <v>183.04</v>
      </c>
    </row>
    <row r="719" spans="1:28" ht="18" customHeight="1" x14ac:dyDescent="0.25">
      <c r="A719" s="1">
        <v>2023</v>
      </c>
      <c r="B719" s="1" t="s">
        <v>11</v>
      </c>
      <c r="C719" s="1" t="s">
        <v>13</v>
      </c>
      <c r="D719" s="2" t="s">
        <v>34</v>
      </c>
      <c r="E719" s="3">
        <v>7</v>
      </c>
      <c r="F719" s="3">
        <v>200</v>
      </c>
      <c r="G719" s="3">
        <v>224</v>
      </c>
      <c r="H719" s="3">
        <v>40</v>
      </c>
      <c r="I719" s="4" t="s">
        <v>42</v>
      </c>
      <c r="R719" s="101" t="s">
        <v>91</v>
      </c>
      <c r="S719" s="101">
        <v>2020</v>
      </c>
      <c r="T719" s="101" t="s">
        <v>9</v>
      </c>
      <c r="U719" s="101" t="s">
        <v>97</v>
      </c>
      <c r="V719" s="101" t="s">
        <v>99</v>
      </c>
      <c r="W719" s="101" t="s">
        <v>100</v>
      </c>
      <c r="X719" s="101" t="s">
        <v>96</v>
      </c>
      <c r="Y719" s="101" t="s">
        <v>98</v>
      </c>
      <c r="Z719" s="101" t="s">
        <v>101</v>
      </c>
      <c r="AA719" s="101">
        <v>176</v>
      </c>
      <c r="AB719" s="101">
        <v>251.68</v>
      </c>
    </row>
    <row r="720" spans="1:28" ht="18" customHeight="1" x14ac:dyDescent="0.25">
      <c r="A720" s="1">
        <v>2023</v>
      </c>
      <c r="B720" s="1" t="s">
        <v>11</v>
      </c>
      <c r="C720" s="1" t="s">
        <v>15</v>
      </c>
      <c r="D720" s="5" t="s">
        <v>27</v>
      </c>
      <c r="E720" s="6">
        <v>3</v>
      </c>
      <c r="F720" s="6">
        <v>2288.65</v>
      </c>
      <c r="G720" s="6">
        <v>5126.576</v>
      </c>
      <c r="H720" s="3">
        <v>457.73</v>
      </c>
      <c r="I720" s="4" t="s">
        <v>42</v>
      </c>
      <c r="R720" s="101" t="s">
        <v>91</v>
      </c>
      <c r="S720" s="101">
        <v>2020</v>
      </c>
      <c r="T720" s="101" t="s">
        <v>9</v>
      </c>
      <c r="U720" s="101" t="s">
        <v>97</v>
      </c>
      <c r="V720" s="101" t="s">
        <v>99</v>
      </c>
      <c r="W720" s="101" t="s">
        <v>100</v>
      </c>
      <c r="X720" s="101" t="s">
        <v>96</v>
      </c>
      <c r="Y720" s="101" t="s">
        <v>98</v>
      </c>
      <c r="Z720" s="101" t="s">
        <v>101</v>
      </c>
      <c r="AA720" s="101">
        <v>350</v>
      </c>
      <c r="AB720" s="101">
        <v>500.5</v>
      </c>
    </row>
    <row r="721" spans="1:28" ht="18" customHeight="1" x14ac:dyDescent="0.25">
      <c r="A721" s="1">
        <v>2023</v>
      </c>
      <c r="B721" s="1" t="s">
        <v>11</v>
      </c>
      <c r="C721" s="1" t="s">
        <v>32</v>
      </c>
      <c r="D721" s="5" t="s">
        <v>32</v>
      </c>
      <c r="E721" s="6">
        <v>2</v>
      </c>
      <c r="F721" s="6">
        <v>6600</v>
      </c>
      <c r="G721" s="6">
        <v>7392</v>
      </c>
      <c r="H721" s="3">
        <v>1320</v>
      </c>
      <c r="I721" s="4" t="s">
        <v>42</v>
      </c>
      <c r="R721" s="101" t="s">
        <v>91</v>
      </c>
      <c r="S721" s="101">
        <v>2020</v>
      </c>
      <c r="T721" s="101" t="s">
        <v>9</v>
      </c>
      <c r="U721" s="101" t="s">
        <v>97</v>
      </c>
      <c r="V721" s="101" t="s">
        <v>99</v>
      </c>
      <c r="W721" s="101" t="s">
        <v>100</v>
      </c>
      <c r="X721" s="101" t="s">
        <v>96</v>
      </c>
      <c r="Y721" s="101" t="s">
        <v>98</v>
      </c>
      <c r="Z721" s="101" t="s">
        <v>101</v>
      </c>
      <c r="AA721" s="101">
        <v>130</v>
      </c>
      <c r="AB721" s="101">
        <v>185.9</v>
      </c>
    </row>
    <row r="722" spans="1:28" ht="18" customHeight="1" x14ac:dyDescent="0.25">
      <c r="A722" s="1">
        <v>2024</v>
      </c>
      <c r="B722" s="1" t="s">
        <v>0</v>
      </c>
      <c r="C722" s="1" t="s">
        <v>14</v>
      </c>
      <c r="D722" s="2" t="s">
        <v>36</v>
      </c>
      <c r="E722" s="3">
        <v>3566</v>
      </c>
      <c r="F722" s="3">
        <v>4577.3</v>
      </c>
      <c r="G722" s="3">
        <v>5126.576</v>
      </c>
      <c r="H722" s="3">
        <v>915.46</v>
      </c>
      <c r="I722" s="4" t="s">
        <v>42</v>
      </c>
      <c r="R722" s="101" t="s">
        <v>94</v>
      </c>
      <c r="S722" s="101">
        <v>2020</v>
      </c>
      <c r="T722" s="101" t="s">
        <v>9</v>
      </c>
      <c r="U722" s="101" t="s">
        <v>97</v>
      </c>
      <c r="V722" s="101" t="s">
        <v>99</v>
      </c>
      <c r="W722" s="101" t="s">
        <v>100</v>
      </c>
      <c r="X722" s="101" t="s">
        <v>96</v>
      </c>
      <c r="Y722" s="101" t="s">
        <v>98</v>
      </c>
      <c r="Z722" s="101" t="s">
        <v>101</v>
      </c>
      <c r="AA722" s="101">
        <v>346</v>
      </c>
      <c r="AB722" s="101">
        <v>494.78</v>
      </c>
    </row>
    <row r="723" spans="1:28" ht="18" customHeight="1" x14ac:dyDescent="0.25">
      <c r="A723" s="1">
        <v>2024</v>
      </c>
      <c r="B723" s="1" t="s">
        <v>0</v>
      </c>
      <c r="C723" s="1" t="s">
        <v>14</v>
      </c>
      <c r="D723" s="2" t="s">
        <v>37</v>
      </c>
      <c r="E723" s="3">
        <v>2498</v>
      </c>
      <c r="F723" s="3">
        <v>8000</v>
      </c>
      <c r="G723" s="3">
        <v>8960</v>
      </c>
      <c r="H723" s="3">
        <v>1600</v>
      </c>
      <c r="I723" s="4" t="s">
        <v>42</v>
      </c>
      <c r="R723" s="101" t="s">
        <v>91</v>
      </c>
      <c r="S723" s="101">
        <v>2020</v>
      </c>
      <c r="T723" s="101" t="s">
        <v>9</v>
      </c>
      <c r="U723" s="101" t="s">
        <v>97</v>
      </c>
      <c r="V723" s="101" t="s">
        <v>99</v>
      </c>
      <c r="W723" s="101" t="s">
        <v>100</v>
      </c>
      <c r="X723" s="101" t="s">
        <v>96</v>
      </c>
      <c r="Y723" s="101" t="s">
        <v>98</v>
      </c>
      <c r="Z723" s="101" t="s">
        <v>101</v>
      </c>
      <c r="AA723" s="101">
        <v>818</v>
      </c>
      <c r="AB723" s="101">
        <v>1169.74</v>
      </c>
    </row>
    <row r="724" spans="1:28" ht="18" customHeight="1" x14ac:dyDescent="0.25">
      <c r="A724" s="1">
        <v>2024</v>
      </c>
      <c r="B724" s="1" t="s">
        <v>0</v>
      </c>
      <c r="C724" s="1" t="s">
        <v>13</v>
      </c>
      <c r="D724" s="2" t="s">
        <v>35</v>
      </c>
      <c r="E724" s="3">
        <v>1245</v>
      </c>
      <c r="F724" s="3">
        <v>4577.2</v>
      </c>
      <c r="G724" s="3">
        <v>5126.4639999999999</v>
      </c>
      <c r="H724" s="3">
        <v>915.44</v>
      </c>
      <c r="I724" s="4" t="s">
        <v>42</v>
      </c>
      <c r="R724" s="101" t="s">
        <v>84</v>
      </c>
      <c r="S724" s="101">
        <v>2020</v>
      </c>
      <c r="T724" s="101" t="s">
        <v>9</v>
      </c>
      <c r="U724" s="101" t="s">
        <v>97</v>
      </c>
      <c r="V724" s="101" t="s">
        <v>99</v>
      </c>
      <c r="W724" s="101" t="s">
        <v>100</v>
      </c>
      <c r="X724" s="101" t="s">
        <v>96</v>
      </c>
      <c r="Y724" s="101" t="s">
        <v>98</v>
      </c>
      <c r="Z724" s="101" t="s">
        <v>101</v>
      </c>
      <c r="AA724" s="101">
        <v>851</v>
      </c>
      <c r="AB724" s="101">
        <v>1216.93</v>
      </c>
    </row>
    <row r="725" spans="1:28" ht="18" customHeight="1" x14ac:dyDescent="0.25">
      <c r="A725" s="1">
        <v>2024</v>
      </c>
      <c r="B725" s="1" t="s">
        <v>0</v>
      </c>
      <c r="C725" s="1" t="s">
        <v>38</v>
      </c>
      <c r="D725" s="5" t="s">
        <v>30</v>
      </c>
      <c r="E725" s="6">
        <v>644</v>
      </c>
      <c r="F725" s="6">
        <v>5743.5</v>
      </c>
      <c r="G725" s="6">
        <v>6432.72</v>
      </c>
      <c r="H725" s="3">
        <v>1148.7</v>
      </c>
      <c r="I725" s="4" t="s">
        <v>42</v>
      </c>
      <c r="R725" s="101" t="s">
        <v>93</v>
      </c>
      <c r="S725" s="101">
        <v>2020</v>
      </c>
      <c r="T725" s="101" t="s">
        <v>9</v>
      </c>
      <c r="U725" s="101" t="s">
        <v>97</v>
      </c>
      <c r="V725" s="101" t="s">
        <v>99</v>
      </c>
      <c r="W725" s="101" t="s">
        <v>100</v>
      </c>
      <c r="X725" s="101" t="s">
        <v>96</v>
      </c>
      <c r="Y725" s="101" t="s">
        <v>98</v>
      </c>
      <c r="Z725" s="101" t="s">
        <v>101</v>
      </c>
      <c r="AA725" s="101">
        <v>904</v>
      </c>
      <c r="AB725" s="101">
        <v>1292.72</v>
      </c>
    </row>
    <row r="726" spans="1:28" ht="18" customHeight="1" x14ac:dyDescent="0.25">
      <c r="A726" s="1">
        <v>2024</v>
      </c>
      <c r="B726" s="1" t="s">
        <v>0</v>
      </c>
      <c r="C726" s="1" t="s">
        <v>12</v>
      </c>
      <c r="D726" s="5" t="s">
        <v>29</v>
      </c>
      <c r="E726" s="6">
        <v>643</v>
      </c>
      <c r="F726" s="6">
        <v>7000</v>
      </c>
      <c r="G726" s="6">
        <v>7840</v>
      </c>
      <c r="H726" s="3">
        <v>1400</v>
      </c>
      <c r="I726" s="4" t="s">
        <v>42</v>
      </c>
      <c r="R726" s="101" t="s">
        <v>93</v>
      </c>
      <c r="S726" s="101">
        <v>2020</v>
      </c>
      <c r="T726" s="101" t="s">
        <v>9</v>
      </c>
      <c r="U726" s="101" t="s">
        <v>97</v>
      </c>
      <c r="V726" s="101" t="s">
        <v>99</v>
      </c>
      <c r="W726" s="101" t="s">
        <v>100</v>
      </c>
      <c r="X726" s="101" t="s">
        <v>96</v>
      </c>
      <c r="Y726" s="101" t="s">
        <v>98</v>
      </c>
      <c r="Z726" s="101" t="s">
        <v>101</v>
      </c>
      <c r="AA726" s="101">
        <v>857</v>
      </c>
      <c r="AB726" s="101">
        <v>526.24</v>
      </c>
    </row>
    <row r="727" spans="1:28" ht="18" customHeight="1" x14ac:dyDescent="0.25">
      <c r="A727" s="1">
        <v>2024</v>
      </c>
      <c r="B727" s="1" t="s">
        <v>0</v>
      </c>
      <c r="C727" s="1" t="s">
        <v>38</v>
      </c>
      <c r="D727" s="5" t="s">
        <v>31</v>
      </c>
      <c r="E727" s="6">
        <v>455</v>
      </c>
      <c r="F727" s="6">
        <v>4578.6000000000004</v>
      </c>
      <c r="G727" s="6">
        <v>5128.0320000000002</v>
      </c>
      <c r="H727" s="3">
        <v>915.72000000000014</v>
      </c>
      <c r="I727" s="4" t="s">
        <v>42</v>
      </c>
      <c r="R727" s="101" t="s">
        <v>91</v>
      </c>
      <c r="S727" s="101">
        <v>2020</v>
      </c>
      <c r="T727" s="101" t="s">
        <v>9</v>
      </c>
      <c r="U727" s="101" t="s">
        <v>97</v>
      </c>
      <c r="V727" s="101" t="s">
        <v>99</v>
      </c>
      <c r="W727" s="101" t="s">
        <v>100</v>
      </c>
      <c r="X727" s="101" t="s">
        <v>96</v>
      </c>
      <c r="Y727" s="101" t="s">
        <v>98</v>
      </c>
      <c r="Z727" s="101" t="s">
        <v>101</v>
      </c>
      <c r="AA727" s="101">
        <v>177</v>
      </c>
      <c r="AB727" s="101">
        <v>526.24</v>
      </c>
    </row>
    <row r="728" spans="1:28" ht="18" customHeight="1" x14ac:dyDescent="0.25">
      <c r="A728" s="1">
        <v>2024</v>
      </c>
      <c r="B728" s="1" t="s">
        <v>0</v>
      </c>
      <c r="C728" s="1" t="s">
        <v>12</v>
      </c>
      <c r="D728" s="5" t="s">
        <v>28</v>
      </c>
      <c r="E728" s="7">
        <v>345</v>
      </c>
      <c r="F728" s="7">
        <v>7000</v>
      </c>
      <c r="G728" s="7">
        <v>7840</v>
      </c>
      <c r="H728" s="3">
        <v>1400</v>
      </c>
      <c r="I728" s="4" t="s">
        <v>42</v>
      </c>
      <c r="R728" s="101" t="s">
        <v>91</v>
      </c>
      <c r="S728" s="101">
        <v>2020</v>
      </c>
      <c r="T728" s="101" t="s">
        <v>9</v>
      </c>
      <c r="U728" s="101" t="s">
        <v>97</v>
      </c>
      <c r="V728" s="101" t="s">
        <v>99</v>
      </c>
      <c r="W728" s="101" t="s">
        <v>100</v>
      </c>
      <c r="X728" s="101" t="s">
        <v>96</v>
      </c>
      <c r="Y728" s="101" t="s">
        <v>98</v>
      </c>
      <c r="Z728" s="101" t="s">
        <v>101</v>
      </c>
      <c r="AA728" s="101">
        <v>345</v>
      </c>
      <c r="AB728" s="101">
        <v>493.35</v>
      </c>
    </row>
    <row r="729" spans="1:28" ht="18" customHeight="1" x14ac:dyDescent="0.25">
      <c r="A729" s="1">
        <v>2024</v>
      </c>
      <c r="B729" s="1" t="s">
        <v>0</v>
      </c>
      <c r="C729" s="1" t="s">
        <v>13</v>
      </c>
      <c r="D729" s="2" t="s">
        <v>33</v>
      </c>
      <c r="E729" s="3">
        <v>122</v>
      </c>
      <c r="F729" s="3">
        <v>100</v>
      </c>
      <c r="G729" s="3">
        <v>112</v>
      </c>
      <c r="H729" s="3">
        <v>20</v>
      </c>
      <c r="I729" s="4" t="s">
        <v>42</v>
      </c>
      <c r="R729" s="101" t="s">
        <v>94</v>
      </c>
      <c r="S729" s="101">
        <v>2020</v>
      </c>
      <c r="T729" s="101" t="s">
        <v>9</v>
      </c>
      <c r="U729" s="101" t="s">
        <v>97</v>
      </c>
      <c r="V729" s="101" t="s">
        <v>99</v>
      </c>
      <c r="W729" s="101" t="s">
        <v>100</v>
      </c>
      <c r="X729" s="101" t="s">
        <v>96</v>
      </c>
      <c r="Y729" s="101" t="s">
        <v>98</v>
      </c>
      <c r="Z729" s="101" t="s">
        <v>101</v>
      </c>
      <c r="AA729" s="101">
        <v>127</v>
      </c>
      <c r="AB729" s="101">
        <v>181.61</v>
      </c>
    </row>
    <row r="730" spans="1:28" ht="18" customHeight="1" x14ac:dyDescent="0.25">
      <c r="A730" s="1">
        <v>2024</v>
      </c>
      <c r="B730" s="1" t="s">
        <v>0</v>
      </c>
      <c r="C730" s="1" t="s">
        <v>15</v>
      </c>
      <c r="D730" s="5" t="s">
        <v>26</v>
      </c>
      <c r="E730" s="6">
        <v>78</v>
      </c>
      <c r="F730" s="6">
        <v>4577.2</v>
      </c>
      <c r="G730" s="6">
        <v>5126.4639999999999</v>
      </c>
      <c r="H730" s="3">
        <v>915.44</v>
      </c>
      <c r="I730" s="4" t="s">
        <v>42</v>
      </c>
      <c r="R730" s="101" t="s">
        <v>93</v>
      </c>
      <c r="S730" s="101">
        <v>2020</v>
      </c>
      <c r="T730" s="101" t="s">
        <v>9</v>
      </c>
      <c r="U730" s="101" t="s">
        <v>97</v>
      </c>
      <c r="V730" s="101" t="s">
        <v>99</v>
      </c>
      <c r="W730" s="101" t="s">
        <v>100</v>
      </c>
      <c r="X730" s="101" t="s">
        <v>96</v>
      </c>
      <c r="Y730" s="101" t="s">
        <v>98</v>
      </c>
      <c r="Z730" s="101" t="s">
        <v>101</v>
      </c>
      <c r="AA730" s="101">
        <v>175</v>
      </c>
      <c r="AB730" s="101">
        <v>250.25</v>
      </c>
    </row>
    <row r="731" spans="1:28" ht="18" customHeight="1" x14ac:dyDescent="0.25">
      <c r="A731" s="1">
        <v>2024</v>
      </c>
      <c r="B731" s="1" t="s">
        <v>0</v>
      </c>
      <c r="C731" s="1" t="s">
        <v>15</v>
      </c>
      <c r="D731" s="5" t="s">
        <v>24</v>
      </c>
      <c r="E731" s="6">
        <v>76</v>
      </c>
      <c r="F731" s="6">
        <v>4576.8999999999996</v>
      </c>
      <c r="G731" s="6">
        <v>5126.1279999999997</v>
      </c>
      <c r="H731" s="3">
        <v>915.38</v>
      </c>
      <c r="I731" s="4" t="s">
        <v>42</v>
      </c>
      <c r="R731" s="101" t="s">
        <v>91</v>
      </c>
      <c r="S731" s="101">
        <v>2020</v>
      </c>
      <c r="T731" s="101" t="s">
        <v>9</v>
      </c>
      <c r="U731" s="101" t="s">
        <v>97</v>
      </c>
      <c r="V731" s="101" t="s">
        <v>99</v>
      </c>
      <c r="W731" s="101" t="s">
        <v>100</v>
      </c>
      <c r="X731" s="101" t="s">
        <v>96</v>
      </c>
      <c r="Y731" s="101" t="s">
        <v>98</v>
      </c>
      <c r="Z731" s="101" t="s">
        <v>101</v>
      </c>
      <c r="AA731" s="101">
        <v>349</v>
      </c>
      <c r="AB731" s="101">
        <v>499.07</v>
      </c>
    </row>
    <row r="732" spans="1:28" ht="18" customHeight="1" x14ac:dyDescent="0.25">
      <c r="A732" s="1">
        <v>2024</v>
      </c>
      <c r="B732" s="1" t="s">
        <v>0</v>
      </c>
      <c r="C732" s="1" t="s">
        <v>15</v>
      </c>
      <c r="D732" s="5" t="s">
        <v>25</v>
      </c>
      <c r="E732" s="6">
        <v>46</v>
      </c>
      <c r="F732" s="6">
        <v>200</v>
      </c>
      <c r="G732" s="6">
        <v>224</v>
      </c>
      <c r="H732" s="3">
        <v>40</v>
      </c>
      <c r="I732" s="4" t="s">
        <v>42</v>
      </c>
      <c r="R732" s="101" t="s">
        <v>91</v>
      </c>
      <c r="S732" s="101">
        <v>2020</v>
      </c>
      <c r="T732" s="101" t="s">
        <v>9</v>
      </c>
      <c r="U732" s="101" t="s">
        <v>97</v>
      </c>
      <c r="V732" s="101" t="s">
        <v>99</v>
      </c>
      <c r="W732" s="101" t="s">
        <v>100</v>
      </c>
      <c r="X732" s="101" t="s">
        <v>96</v>
      </c>
      <c r="Y732" s="101" t="s">
        <v>98</v>
      </c>
      <c r="Z732" s="101" t="s">
        <v>101</v>
      </c>
      <c r="AA732" s="101">
        <v>826</v>
      </c>
      <c r="AB732" s="101">
        <v>1181.18</v>
      </c>
    </row>
    <row r="733" spans="1:28" ht="18" customHeight="1" x14ac:dyDescent="0.25">
      <c r="A733" s="1">
        <v>2024</v>
      </c>
      <c r="B733" s="1" t="s">
        <v>0</v>
      </c>
      <c r="C733" s="1" t="s">
        <v>15</v>
      </c>
      <c r="D733" s="5" t="s">
        <v>23</v>
      </c>
      <c r="E733" s="6">
        <v>34</v>
      </c>
      <c r="F733" s="6">
        <v>4576.8</v>
      </c>
      <c r="G733" s="6">
        <v>5126.0160000000005</v>
      </c>
      <c r="H733" s="3">
        <v>915.36000000000013</v>
      </c>
      <c r="I733" s="4" t="s">
        <v>42</v>
      </c>
      <c r="R733" s="101" t="s">
        <v>84</v>
      </c>
      <c r="S733" s="101">
        <v>2020</v>
      </c>
      <c r="T733" s="101" t="s">
        <v>9</v>
      </c>
      <c r="U733" s="101" t="s">
        <v>97</v>
      </c>
      <c r="V733" s="101" t="s">
        <v>99</v>
      </c>
      <c r="W733" s="101" t="s">
        <v>100</v>
      </c>
      <c r="X733" s="101" t="s">
        <v>96</v>
      </c>
      <c r="Y733" s="101" t="s">
        <v>98</v>
      </c>
      <c r="Z733" s="101" t="s">
        <v>101</v>
      </c>
      <c r="AA733" s="101">
        <v>860</v>
      </c>
      <c r="AB733" s="101">
        <v>1229.8</v>
      </c>
    </row>
    <row r="734" spans="1:28" ht="18" customHeight="1" x14ac:dyDescent="0.25">
      <c r="A734" s="1">
        <v>2024</v>
      </c>
      <c r="B734" s="1" t="s">
        <v>0</v>
      </c>
      <c r="C734" s="1" t="s">
        <v>13</v>
      </c>
      <c r="D734" s="2" t="s">
        <v>34</v>
      </c>
      <c r="E734" s="3">
        <v>7</v>
      </c>
      <c r="F734" s="3">
        <v>200</v>
      </c>
      <c r="G734" s="3">
        <v>224</v>
      </c>
      <c r="H734" s="3">
        <v>40</v>
      </c>
      <c r="I734" s="4" t="s">
        <v>42</v>
      </c>
      <c r="R734" s="101" t="s">
        <v>91</v>
      </c>
      <c r="S734" s="101">
        <v>2020</v>
      </c>
      <c r="T734" s="101" t="s">
        <v>9</v>
      </c>
      <c r="U734" s="101" t="s">
        <v>97</v>
      </c>
      <c r="V734" s="101" t="s">
        <v>99</v>
      </c>
      <c r="W734" s="101" t="s">
        <v>100</v>
      </c>
      <c r="X734" s="101" t="s">
        <v>96</v>
      </c>
      <c r="Y734" s="101" t="s">
        <v>98</v>
      </c>
      <c r="Z734" s="101" t="s">
        <v>101</v>
      </c>
      <c r="AA734" s="101">
        <v>347</v>
      </c>
      <c r="AB734" s="101">
        <v>496.21000000000004</v>
      </c>
    </row>
    <row r="735" spans="1:28" ht="18" customHeight="1" x14ac:dyDescent="0.25">
      <c r="A735" s="1">
        <v>2024</v>
      </c>
      <c r="B735" s="1" t="s">
        <v>0</v>
      </c>
      <c r="C735" s="1" t="s">
        <v>32</v>
      </c>
      <c r="D735" s="5" t="s">
        <v>32</v>
      </c>
      <c r="E735" s="6">
        <v>3</v>
      </c>
      <c r="F735" s="6">
        <v>6600</v>
      </c>
      <c r="G735" s="6">
        <v>7392</v>
      </c>
      <c r="H735" s="3">
        <v>1320</v>
      </c>
      <c r="I735" s="4" t="s">
        <v>42</v>
      </c>
      <c r="R735" s="101" t="s">
        <v>94</v>
      </c>
      <c r="S735" s="101">
        <v>2020</v>
      </c>
      <c r="T735" s="101" t="s">
        <v>8</v>
      </c>
      <c r="U735" s="101" t="s">
        <v>97</v>
      </c>
      <c r="V735" s="101" t="s">
        <v>99</v>
      </c>
      <c r="W735" s="101" t="s">
        <v>100</v>
      </c>
      <c r="X735" s="101" t="s">
        <v>96</v>
      </c>
      <c r="Y735" s="101" t="s">
        <v>98</v>
      </c>
      <c r="Z735" s="101" t="s">
        <v>101</v>
      </c>
      <c r="AA735" s="101">
        <v>134</v>
      </c>
      <c r="AB735" s="101">
        <v>191.62</v>
      </c>
    </row>
    <row r="736" spans="1:28" ht="18" customHeight="1" x14ac:dyDescent="0.25">
      <c r="A736" s="1">
        <v>2024</v>
      </c>
      <c r="B736" s="1" t="s">
        <v>0</v>
      </c>
      <c r="C736" s="1" t="s">
        <v>15</v>
      </c>
      <c r="D736" s="5" t="s">
        <v>27</v>
      </c>
      <c r="E736" s="6">
        <v>3</v>
      </c>
      <c r="F736" s="6">
        <v>4577.3</v>
      </c>
      <c r="G736" s="6">
        <v>5126.576</v>
      </c>
      <c r="H736" s="3">
        <v>915.46</v>
      </c>
      <c r="I736" s="4" t="s">
        <v>42</v>
      </c>
      <c r="R736" s="101" t="s">
        <v>91</v>
      </c>
      <c r="S736" s="101">
        <v>2020</v>
      </c>
      <c r="T736" s="101" t="s">
        <v>8</v>
      </c>
      <c r="U736" s="101" t="s">
        <v>97</v>
      </c>
      <c r="V736" s="101" t="s">
        <v>99</v>
      </c>
      <c r="W736" s="101" t="s">
        <v>100</v>
      </c>
      <c r="X736" s="101" t="s">
        <v>96</v>
      </c>
      <c r="Y736" s="101" t="s">
        <v>98</v>
      </c>
      <c r="Z736" s="101" t="s">
        <v>101</v>
      </c>
      <c r="AA736" s="101">
        <v>182</v>
      </c>
      <c r="AB736" s="101">
        <v>260.26</v>
      </c>
    </row>
    <row r="737" spans="1:28" ht="18" customHeight="1" x14ac:dyDescent="0.25">
      <c r="A737" s="1">
        <v>2024</v>
      </c>
      <c r="B737" s="1" t="s">
        <v>1</v>
      </c>
      <c r="C737" s="1" t="s">
        <v>14</v>
      </c>
      <c r="D737" s="2" t="s">
        <v>36</v>
      </c>
      <c r="E737" s="3">
        <v>3566</v>
      </c>
      <c r="F737" s="3">
        <v>4577.3</v>
      </c>
      <c r="G737" s="3">
        <v>5126.576</v>
      </c>
      <c r="H737" s="3">
        <v>915.46</v>
      </c>
      <c r="I737" s="4" t="s">
        <v>42</v>
      </c>
      <c r="R737" s="101" t="s">
        <v>91</v>
      </c>
      <c r="S737" s="101">
        <v>2020</v>
      </c>
      <c r="T737" s="101" t="s">
        <v>8</v>
      </c>
      <c r="U737" s="101" t="s">
        <v>97</v>
      </c>
      <c r="V737" s="101" t="s">
        <v>99</v>
      </c>
      <c r="W737" s="101" t="s">
        <v>100</v>
      </c>
      <c r="X737" s="101" t="s">
        <v>96</v>
      </c>
      <c r="Y737" s="101" t="s">
        <v>98</v>
      </c>
      <c r="Z737" s="101" t="s">
        <v>101</v>
      </c>
      <c r="AA737" s="101">
        <v>136</v>
      </c>
      <c r="AB737" s="101">
        <v>194.48</v>
      </c>
    </row>
    <row r="738" spans="1:28" ht="18" customHeight="1" x14ac:dyDescent="0.25">
      <c r="A738" s="1">
        <v>2024</v>
      </c>
      <c r="B738" s="1" t="s">
        <v>1</v>
      </c>
      <c r="C738" s="1" t="s">
        <v>14</v>
      </c>
      <c r="D738" s="2" t="s">
        <v>37</v>
      </c>
      <c r="E738" s="3">
        <v>2498</v>
      </c>
      <c r="F738" s="3">
        <v>8000</v>
      </c>
      <c r="G738" s="3">
        <v>8960</v>
      </c>
      <c r="H738" s="3">
        <v>1600</v>
      </c>
      <c r="I738" s="4" t="s">
        <v>42</v>
      </c>
      <c r="R738" s="101" t="s">
        <v>84</v>
      </c>
      <c r="S738" s="101">
        <v>2020</v>
      </c>
      <c r="T738" s="101" t="s">
        <v>8</v>
      </c>
      <c r="U738" s="101" t="s">
        <v>97</v>
      </c>
      <c r="V738" s="101" t="s">
        <v>99</v>
      </c>
      <c r="W738" s="101" t="s">
        <v>100</v>
      </c>
      <c r="X738" s="101" t="s">
        <v>96</v>
      </c>
      <c r="Y738" s="101" t="s">
        <v>98</v>
      </c>
      <c r="Z738" s="101" t="s">
        <v>101</v>
      </c>
      <c r="AA738" s="101">
        <v>178</v>
      </c>
      <c r="AB738" s="101">
        <v>254.54</v>
      </c>
    </row>
    <row r="739" spans="1:28" ht="18" customHeight="1" x14ac:dyDescent="0.25">
      <c r="A739" s="1">
        <v>2024</v>
      </c>
      <c r="B739" s="1" t="s">
        <v>1</v>
      </c>
      <c r="C739" s="1" t="s">
        <v>13</v>
      </c>
      <c r="D739" s="2" t="s">
        <v>35</v>
      </c>
      <c r="E739" s="3">
        <v>1245</v>
      </c>
      <c r="F739" s="3">
        <v>4577.2</v>
      </c>
      <c r="G739" s="3">
        <v>5126.4639999999999</v>
      </c>
      <c r="H739" s="3">
        <v>915.44</v>
      </c>
      <c r="I739" s="4" t="s">
        <v>42</v>
      </c>
      <c r="R739" s="101" t="s">
        <v>93</v>
      </c>
      <c r="S739" s="101">
        <v>2020</v>
      </c>
      <c r="T739" s="101" t="s">
        <v>8</v>
      </c>
      <c r="U739" s="101" t="s">
        <v>97</v>
      </c>
      <c r="V739" s="101" t="s">
        <v>99</v>
      </c>
      <c r="W739" s="101" t="s">
        <v>100</v>
      </c>
      <c r="X739" s="101" t="s">
        <v>96</v>
      </c>
      <c r="Y739" s="101" t="s">
        <v>98</v>
      </c>
      <c r="Z739" s="101" t="s">
        <v>101</v>
      </c>
      <c r="AA739" s="101">
        <v>352</v>
      </c>
      <c r="AB739" s="101">
        <v>503.36</v>
      </c>
    </row>
    <row r="740" spans="1:28" ht="18" customHeight="1" x14ac:dyDescent="0.25">
      <c r="A740" s="1">
        <v>2024</v>
      </c>
      <c r="B740" s="1" t="s">
        <v>1</v>
      </c>
      <c r="C740" s="1" t="s">
        <v>38</v>
      </c>
      <c r="D740" s="5" t="s">
        <v>30</v>
      </c>
      <c r="E740" s="6">
        <v>644</v>
      </c>
      <c r="F740" s="6">
        <v>5743.5</v>
      </c>
      <c r="G740" s="6">
        <v>6432.72</v>
      </c>
      <c r="H740" s="3">
        <v>1148.7</v>
      </c>
      <c r="I740" s="4" t="s">
        <v>42</v>
      </c>
      <c r="R740" s="101" t="s">
        <v>91</v>
      </c>
      <c r="S740" s="101">
        <v>2020</v>
      </c>
      <c r="T740" s="101" t="s">
        <v>8</v>
      </c>
      <c r="U740" s="101" t="s">
        <v>97</v>
      </c>
      <c r="V740" s="101" t="s">
        <v>99</v>
      </c>
      <c r="W740" s="101" t="s">
        <v>100</v>
      </c>
      <c r="X740" s="101" t="s">
        <v>96</v>
      </c>
      <c r="Y740" s="101" t="s">
        <v>98</v>
      </c>
      <c r="Z740" s="101" t="s">
        <v>101</v>
      </c>
      <c r="AA740" s="101">
        <v>817</v>
      </c>
      <c r="AB740" s="101">
        <v>1168.31</v>
      </c>
    </row>
    <row r="741" spans="1:28" ht="18" customHeight="1" x14ac:dyDescent="0.25">
      <c r="A741" s="1">
        <v>2024</v>
      </c>
      <c r="B741" s="1" t="s">
        <v>1</v>
      </c>
      <c r="C741" s="1" t="s">
        <v>12</v>
      </c>
      <c r="D741" s="5" t="s">
        <v>29</v>
      </c>
      <c r="E741" s="6">
        <v>643</v>
      </c>
      <c r="F741" s="6">
        <v>7000</v>
      </c>
      <c r="G741" s="6">
        <v>7840</v>
      </c>
      <c r="H741" s="3">
        <v>1400</v>
      </c>
      <c r="I741" s="4" t="s">
        <v>42</v>
      </c>
      <c r="R741" s="101" t="s">
        <v>93</v>
      </c>
      <c r="S741" s="101">
        <v>2020</v>
      </c>
      <c r="T741" s="101" t="s">
        <v>8</v>
      </c>
      <c r="U741" s="101" t="s">
        <v>97</v>
      </c>
      <c r="V741" s="101" t="s">
        <v>99</v>
      </c>
      <c r="W741" s="101" t="s">
        <v>100</v>
      </c>
      <c r="X741" s="101" t="s">
        <v>96</v>
      </c>
      <c r="Y741" s="101" t="s">
        <v>98</v>
      </c>
      <c r="Z741" s="101" t="s">
        <v>101</v>
      </c>
      <c r="AA741" s="101">
        <v>850</v>
      </c>
      <c r="AB741" s="101">
        <v>1215.5</v>
      </c>
    </row>
    <row r="742" spans="1:28" ht="18" customHeight="1" x14ac:dyDescent="0.25">
      <c r="A742" s="1">
        <v>2024</v>
      </c>
      <c r="B742" s="1" t="s">
        <v>1</v>
      </c>
      <c r="C742" s="1" t="s">
        <v>38</v>
      </c>
      <c r="D742" s="5" t="s">
        <v>31</v>
      </c>
      <c r="E742" s="6">
        <v>455</v>
      </c>
      <c r="F742" s="6">
        <v>4578.6000000000004</v>
      </c>
      <c r="G742" s="6">
        <v>5128.0320000000002</v>
      </c>
      <c r="H742" s="3">
        <v>915.72000000000014</v>
      </c>
      <c r="I742" s="4" t="s">
        <v>42</v>
      </c>
      <c r="R742" s="101" t="s">
        <v>93</v>
      </c>
      <c r="S742" s="101">
        <v>2020</v>
      </c>
      <c r="T742" s="101" t="s">
        <v>8</v>
      </c>
      <c r="U742" s="101" t="s">
        <v>97</v>
      </c>
      <c r="V742" s="101" t="s">
        <v>99</v>
      </c>
      <c r="W742" s="101" t="s">
        <v>100</v>
      </c>
      <c r="X742" s="101" t="s">
        <v>96</v>
      </c>
      <c r="Y742" s="101" t="s">
        <v>98</v>
      </c>
      <c r="Z742" s="101" t="s">
        <v>101</v>
      </c>
      <c r="AA742" s="101">
        <v>903</v>
      </c>
      <c r="AB742" s="101">
        <v>1291.29</v>
      </c>
    </row>
    <row r="743" spans="1:28" ht="18" customHeight="1" x14ac:dyDescent="0.25">
      <c r="A743" s="1">
        <v>2024</v>
      </c>
      <c r="B743" s="1" t="s">
        <v>1</v>
      </c>
      <c r="C743" s="1" t="s">
        <v>12</v>
      </c>
      <c r="D743" s="5" t="s">
        <v>28</v>
      </c>
      <c r="E743" s="7">
        <v>345</v>
      </c>
      <c r="F743" s="7">
        <v>7000</v>
      </c>
      <c r="G743" s="7">
        <v>7840</v>
      </c>
      <c r="H743" s="3">
        <v>1400</v>
      </c>
      <c r="I743" s="4" t="s">
        <v>42</v>
      </c>
      <c r="R743" s="101" t="s">
        <v>93</v>
      </c>
      <c r="S743" s="101">
        <v>2020</v>
      </c>
      <c r="T743" s="101" t="s">
        <v>8</v>
      </c>
      <c r="U743" s="101" t="s">
        <v>97</v>
      </c>
      <c r="V743" s="101" t="s">
        <v>99</v>
      </c>
      <c r="W743" s="101" t="s">
        <v>100</v>
      </c>
      <c r="X743" s="101" t="s">
        <v>96</v>
      </c>
      <c r="Y743" s="101" t="s">
        <v>98</v>
      </c>
      <c r="Z743" s="101" t="s">
        <v>101</v>
      </c>
      <c r="AA743" s="101">
        <v>856</v>
      </c>
      <c r="AB743" s="101">
        <v>526.24</v>
      </c>
    </row>
    <row r="744" spans="1:28" ht="18" customHeight="1" x14ac:dyDescent="0.25">
      <c r="A744" s="1">
        <v>2024</v>
      </c>
      <c r="B744" s="1" t="s">
        <v>1</v>
      </c>
      <c r="C744" s="1" t="s">
        <v>13</v>
      </c>
      <c r="D744" s="2" t="s">
        <v>33</v>
      </c>
      <c r="E744" s="3">
        <v>122</v>
      </c>
      <c r="F744" s="3">
        <v>100</v>
      </c>
      <c r="G744" s="3">
        <v>112</v>
      </c>
      <c r="H744" s="3">
        <v>20</v>
      </c>
      <c r="I744" s="4" t="s">
        <v>42</v>
      </c>
      <c r="R744" s="101" t="s">
        <v>91</v>
      </c>
      <c r="S744" s="101">
        <v>2020</v>
      </c>
      <c r="T744" s="101" t="s">
        <v>8</v>
      </c>
      <c r="U744" s="101" t="s">
        <v>97</v>
      </c>
      <c r="V744" s="101" t="s">
        <v>99</v>
      </c>
      <c r="W744" s="101" t="s">
        <v>100</v>
      </c>
      <c r="X744" s="101" t="s">
        <v>96</v>
      </c>
      <c r="Y744" s="101" t="s">
        <v>98</v>
      </c>
      <c r="Z744" s="101" t="s">
        <v>101</v>
      </c>
      <c r="AA744" s="101">
        <v>183</v>
      </c>
      <c r="AB744" s="101">
        <v>526.24</v>
      </c>
    </row>
    <row r="745" spans="1:28" ht="18" customHeight="1" x14ac:dyDescent="0.25">
      <c r="A745" s="1">
        <v>2024</v>
      </c>
      <c r="B745" s="1" t="s">
        <v>1</v>
      </c>
      <c r="C745" s="1" t="s">
        <v>15</v>
      </c>
      <c r="D745" s="5" t="s">
        <v>26</v>
      </c>
      <c r="E745" s="6">
        <v>78</v>
      </c>
      <c r="F745" s="6">
        <v>4577.2</v>
      </c>
      <c r="G745" s="6">
        <v>5126.4639999999999</v>
      </c>
      <c r="H745" s="3">
        <v>915.44</v>
      </c>
      <c r="I745" s="4" t="s">
        <v>42</v>
      </c>
      <c r="R745" s="101" t="s">
        <v>91</v>
      </c>
      <c r="S745" s="101">
        <v>2020</v>
      </c>
      <c r="T745" s="101" t="s">
        <v>8</v>
      </c>
      <c r="U745" s="101" t="s">
        <v>97</v>
      </c>
      <c r="V745" s="101" t="s">
        <v>99</v>
      </c>
      <c r="W745" s="101" t="s">
        <v>100</v>
      </c>
      <c r="X745" s="101" t="s">
        <v>96</v>
      </c>
      <c r="Y745" s="101" t="s">
        <v>98</v>
      </c>
      <c r="Z745" s="101" t="s">
        <v>101</v>
      </c>
      <c r="AA745" s="101">
        <v>351</v>
      </c>
      <c r="AB745" s="101">
        <v>501.93</v>
      </c>
    </row>
    <row r="746" spans="1:28" ht="18" customHeight="1" x14ac:dyDescent="0.25">
      <c r="A746" s="1">
        <v>2024</v>
      </c>
      <c r="B746" s="1" t="s">
        <v>1</v>
      </c>
      <c r="C746" s="1" t="s">
        <v>15</v>
      </c>
      <c r="D746" s="5" t="s">
        <v>24</v>
      </c>
      <c r="E746" s="6">
        <v>76</v>
      </c>
      <c r="F746" s="6">
        <v>4576.8999999999996</v>
      </c>
      <c r="G746" s="6">
        <v>5126.1279999999997</v>
      </c>
      <c r="H746" s="3">
        <v>915.38</v>
      </c>
      <c r="I746" s="4" t="s">
        <v>42</v>
      </c>
      <c r="R746" s="101" t="s">
        <v>93</v>
      </c>
      <c r="S746" s="101">
        <v>2020</v>
      </c>
      <c r="T746" s="101" t="s">
        <v>8</v>
      </c>
      <c r="U746" s="101" t="s">
        <v>97</v>
      </c>
      <c r="V746" s="101" t="s">
        <v>99</v>
      </c>
      <c r="W746" s="101" t="s">
        <v>100</v>
      </c>
      <c r="X746" s="101" t="s">
        <v>96</v>
      </c>
      <c r="Y746" s="101" t="s">
        <v>98</v>
      </c>
      <c r="Z746" s="101" t="s">
        <v>101</v>
      </c>
      <c r="AA746" s="101">
        <v>133</v>
      </c>
      <c r="AB746" s="101">
        <v>190.19</v>
      </c>
    </row>
    <row r="747" spans="1:28" ht="18" customHeight="1" x14ac:dyDescent="0.25">
      <c r="A747" s="1">
        <v>2024</v>
      </c>
      <c r="B747" s="1" t="s">
        <v>1</v>
      </c>
      <c r="C747" s="1" t="s">
        <v>15</v>
      </c>
      <c r="D747" s="5" t="s">
        <v>25</v>
      </c>
      <c r="E747" s="6">
        <v>46</v>
      </c>
      <c r="F747" s="6">
        <v>200</v>
      </c>
      <c r="G747" s="6">
        <v>224</v>
      </c>
      <c r="H747" s="3">
        <v>40</v>
      </c>
      <c r="I747" s="4" t="s">
        <v>42</v>
      </c>
      <c r="R747" s="101" t="s">
        <v>84</v>
      </c>
      <c r="S747" s="101">
        <v>2020</v>
      </c>
      <c r="T747" s="101" t="s">
        <v>8</v>
      </c>
      <c r="U747" s="101" t="s">
        <v>97</v>
      </c>
      <c r="V747" s="101" t="s">
        <v>99</v>
      </c>
      <c r="W747" s="101" t="s">
        <v>100</v>
      </c>
      <c r="X747" s="101" t="s">
        <v>96</v>
      </c>
      <c r="Y747" s="101" t="s">
        <v>98</v>
      </c>
      <c r="Z747" s="101" t="s">
        <v>101</v>
      </c>
      <c r="AA747" s="101">
        <v>181</v>
      </c>
      <c r="AB747" s="101">
        <v>258.83</v>
      </c>
    </row>
    <row r="748" spans="1:28" ht="18" customHeight="1" x14ac:dyDescent="0.25">
      <c r="A748" s="1">
        <v>2024</v>
      </c>
      <c r="B748" s="1" t="s">
        <v>1</v>
      </c>
      <c r="C748" s="1" t="s">
        <v>15</v>
      </c>
      <c r="D748" s="5" t="s">
        <v>23</v>
      </c>
      <c r="E748" s="6">
        <v>34</v>
      </c>
      <c r="F748" s="6">
        <v>4576.8</v>
      </c>
      <c r="G748" s="6">
        <v>5126.0160000000005</v>
      </c>
      <c r="H748" s="3">
        <v>915.36000000000013</v>
      </c>
      <c r="I748" s="4" t="s">
        <v>42</v>
      </c>
      <c r="R748" s="101" t="s">
        <v>91</v>
      </c>
      <c r="S748" s="101">
        <v>2020</v>
      </c>
      <c r="T748" s="101" t="s">
        <v>8</v>
      </c>
      <c r="U748" s="101" t="s">
        <v>97</v>
      </c>
      <c r="V748" s="101" t="s">
        <v>99</v>
      </c>
      <c r="W748" s="101" t="s">
        <v>100</v>
      </c>
      <c r="X748" s="101" t="s">
        <v>96</v>
      </c>
      <c r="Y748" s="101" t="s">
        <v>98</v>
      </c>
      <c r="Z748" s="101" t="s">
        <v>101</v>
      </c>
      <c r="AA748" s="101">
        <v>355</v>
      </c>
      <c r="AB748" s="101">
        <v>507.65</v>
      </c>
    </row>
    <row r="749" spans="1:28" ht="18" customHeight="1" x14ac:dyDescent="0.25">
      <c r="A749" s="1">
        <v>2024</v>
      </c>
      <c r="B749" s="1" t="s">
        <v>1</v>
      </c>
      <c r="C749" s="1" t="s">
        <v>13</v>
      </c>
      <c r="D749" s="2" t="s">
        <v>34</v>
      </c>
      <c r="E749" s="3">
        <v>7</v>
      </c>
      <c r="F749" s="3">
        <v>200</v>
      </c>
      <c r="G749" s="3">
        <v>224</v>
      </c>
      <c r="H749" s="3">
        <v>40</v>
      </c>
      <c r="I749" s="4" t="s">
        <v>42</v>
      </c>
      <c r="R749" s="101" t="s">
        <v>93</v>
      </c>
      <c r="S749" s="101">
        <v>2020</v>
      </c>
      <c r="T749" s="101" t="s">
        <v>8</v>
      </c>
      <c r="U749" s="101" t="s">
        <v>97</v>
      </c>
      <c r="V749" s="101" t="s">
        <v>99</v>
      </c>
      <c r="W749" s="101" t="s">
        <v>100</v>
      </c>
      <c r="X749" s="101" t="s">
        <v>96</v>
      </c>
      <c r="Y749" s="101" t="s">
        <v>98</v>
      </c>
      <c r="Z749" s="101" t="s">
        <v>101</v>
      </c>
      <c r="AA749" s="101">
        <v>859</v>
      </c>
      <c r="AB749" s="101">
        <v>1228.3699999999999</v>
      </c>
    </row>
    <row r="750" spans="1:28" ht="18" customHeight="1" x14ac:dyDescent="0.25">
      <c r="A750" s="1">
        <v>2024</v>
      </c>
      <c r="B750" s="1" t="s">
        <v>1</v>
      </c>
      <c r="C750" s="1" t="s">
        <v>15</v>
      </c>
      <c r="D750" s="5" t="s">
        <v>27</v>
      </c>
      <c r="E750" s="6">
        <v>3</v>
      </c>
      <c r="F750" s="6">
        <v>4577.3</v>
      </c>
      <c r="G750" s="6">
        <v>5126.576</v>
      </c>
      <c r="H750" s="3">
        <v>915.46</v>
      </c>
      <c r="I750" s="4" t="s">
        <v>42</v>
      </c>
      <c r="R750" s="101" t="s">
        <v>94</v>
      </c>
      <c r="S750" s="101">
        <v>2020</v>
      </c>
      <c r="T750" s="101" t="s">
        <v>8</v>
      </c>
      <c r="U750" s="101" t="s">
        <v>97</v>
      </c>
      <c r="V750" s="101" t="s">
        <v>99</v>
      </c>
      <c r="W750" s="101" t="s">
        <v>100</v>
      </c>
      <c r="X750" s="101" t="s">
        <v>96</v>
      </c>
      <c r="Y750" s="101" t="s">
        <v>98</v>
      </c>
      <c r="Z750" s="101" t="s">
        <v>101</v>
      </c>
      <c r="AA750" s="101">
        <v>353</v>
      </c>
      <c r="AB750" s="101">
        <v>504.78999999999996</v>
      </c>
    </row>
    <row r="751" spans="1:28" ht="18" customHeight="1" x14ac:dyDescent="0.25">
      <c r="A751" s="1">
        <v>2024</v>
      </c>
      <c r="B751" s="1" t="s">
        <v>1</v>
      </c>
      <c r="C751" s="1" t="s">
        <v>32</v>
      </c>
      <c r="D751" s="5" t="s">
        <v>32</v>
      </c>
      <c r="E751" s="6">
        <v>2</v>
      </c>
      <c r="F751" s="6">
        <v>6600</v>
      </c>
      <c r="G751" s="6">
        <v>7392</v>
      </c>
      <c r="H751" s="3">
        <v>1320</v>
      </c>
      <c r="I751" s="4" t="s">
        <v>42</v>
      </c>
      <c r="R751" s="101" t="s">
        <v>84</v>
      </c>
      <c r="S751" s="101">
        <v>2020</v>
      </c>
      <c r="T751" s="101" t="s">
        <v>2</v>
      </c>
      <c r="U751" s="101" t="s">
        <v>85</v>
      </c>
      <c r="V751" s="101" t="s">
        <v>99</v>
      </c>
      <c r="W751" s="101" t="s">
        <v>87</v>
      </c>
      <c r="X751" s="101" t="s">
        <v>96</v>
      </c>
      <c r="Y751" s="101" t="s">
        <v>98</v>
      </c>
      <c r="Z751" s="101" t="s">
        <v>92</v>
      </c>
      <c r="AA751" s="101">
        <v>364</v>
      </c>
      <c r="AB751" s="101">
        <v>520.52</v>
      </c>
    </row>
    <row r="752" spans="1:28" ht="18" customHeight="1" x14ac:dyDescent="0.25">
      <c r="A752" s="1">
        <v>2024</v>
      </c>
      <c r="B752" s="1" t="s">
        <v>2</v>
      </c>
      <c r="C752" s="1" t="s">
        <v>14</v>
      </c>
      <c r="D752" s="2" t="s">
        <v>36</v>
      </c>
      <c r="E752" s="3">
        <v>3566</v>
      </c>
      <c r="F752" s="3">
        <v>4577.3</v>
      </c>
      <c r="G752" s="3">
        <v>5126.576</v>
      </c>
      <c r="H752" s="3">
        <v>915.46</v>
      </c>
      <c r="I752" s="4" t="s">
        <v>42</v>
      </c>
      <c r="R752" s="101" t="s">
        <v>91</v>
      </c>
      <c r="S752" s="101">
        <v>2020</v>
      </c>
      <c r="T752" s="101" t="s">
        <v>2</v>
      </c>
      <c r="U752" s="101" t="s">
        <v>85</v>
      </c>
      <c r="V752" s="101" t="s">
        <v>99</v>
      </c>
      <c r="W752" s="101" t="s">
        <v>87</v>
      </c>
      <c r="X752" s="101" t="s">
        <v>96</v>
      </c>
      <c r="Y752" s="101" t="s">
        <v>98</v>
      </c>
      <c r="Z752" s="101" t="s">
        <v>90</v>
      </c>
      <c r="AA752" s="101">
        <v>358</v>
      </c>
      <c r="AB752" s="101">
        <v>511.94</v>
      </c>
    </row>
    <row r="753" spans="1:28" ht="18" customHeight="1" x14ac:dyDescent="0.25">
      <c r="A753" s="1">
        <v>2024</v>
      </c>
      <c r="B753" s="1" t="s">
        <v>2</v>
      </c>
      <c r="C753" s="1" t="s">
        <v>14</v>
      </c>
      <c r="D753" s="2" t="s">
        <v>37</v>
      </c>
      <c r="E753" s="3">
        <v>2498</v>
      </c>
      <c r="F753" s="3">
        <v>8000</v>
      </c>
      <c r="G753" s="3">
        <v>8960</v>
      </c>
      <c r="H753" s="3">
        <v>1600</v>
      </c>
      <c r="I753" s="4" t="s">
        <v>42</v>
      </c>
      <c r="R753" s="101" t="s">
        <v>84</v>
      </c>
      <c r="S753" s="101">
        <v>2020</v>
      </c>
      <c r="T753" s="101" t="s">
        <v>2</v>
      </c>
      <c r="U753" s="101" t="s">
        <v>85</v>
      </c>
      <c r="V753" s="101" t="s">
        <v>99</v>
      </c>
      <c r="W753" s="101" t="s">
        <v>87</v>
      </c>
      <c r="X753" s="101" t="s">
        <v>96</v>
      </c>
      <c r="Y753" s="101" t="s">
        <v>98</v>
      </c>
      <c r="Z753" s="101" t="s">
        <v>92</v>
      </c>
      <c r="AA753" s="101">
        <v>367</v>
      </c>
      <c r="AB753" s="101">
        <v>524.80999999999995</v>
      </c>
    </row>
    <row r="754" spans="1:28" ht="18" customHeight="1" x14ac:dyDescent="0.25">
      <c r="A754" s="1">
        <v>2024</v>
      </c>
      <c r="B754" s="1" t="s">
        <v>2</v>
      </c>
      <c r="C754" s="1" t="s">
        <v>13</v>
      </c>
      <c r="D754" s="2" t="s">
        <v>35</v>
      </c>
      <c r="E754" s="3">
        <v>1245</v>
      </c>
      <c r="F754" s="3">
        <v>4577.2</v>
      </c>
      <c r="G754" s="3">
        <v>5126.4639999999999</v>
      </c>
      <c r="H754" s="3">
        <v>915.44</v>
      </c>
      <c r="I754" s="4" t="s">
        <v>42</v>
      </c>
      <c r="R754" s="101" t="s">
        <v>95</v>
      </c>
      <c r="S754" s="101">
        <v>2020</v>
      </c>
      <c r="T754" s="101" t="s">
        <v>2</v>
      </c>
      <c r="U754" s="101" t="s">
        <v>85</v>
      </c>
      <c r="V754" s="101" t="s">
        <v>99</v>
      </c>
      <c r="W754" s="101" t="s">
        <v>87</v>
      </c>
      <c r="X754" s="101" t="s">
        <v>96</v>
      </c>
      <c r="Y754" s="101" t="s">
        <v>98</v>
      </c>
      <c r="Z754" s="101" t="s">
        <v>90</v>
      </c>
      <c r="AA754" s="101">
        <v>361</v>
      </c>
      <c r="AB754" s="101">
        <v>516.23</v>
      </c>
    </row>
    <row r="755" spans="1:28" ht="18" customHeight="1" x14ac:dyDescent="0.25">
      <c r="A755" s="1">
        <v>2024</v>
      </c>
      <c r="B755" s="1" t="s">
        <v>2</v>
      </c>
      <c r="C755" s="1" t="s">
        <v>38</v>
      </c>
      <c r="D755" s="5" t="s">
        <v>30</v>
      </c>
      <c r="E755" s="6">
        <v>644</v>
      </c>
      <c r="F755" s="6">
        <v>5743.5</v>
      </c>
      <c r="G755" s="6">
        <v>6432.72</v>
      </c>
      <c r="H755" s="3">
        <v>1148.7</v>
      </c>
      <c r="I755" s="4" t="s">
        <v>40</v>
      </c>
      <c r="R755" s="101" t="s">
        <v>84</v>
      </c>
      <c r="S755" s="101">
        <v>2020</v>
      </c>
      <c r="T755" s="101" t="s">
        <v>2</v>
      </c>
      <c r="U755" s="101" t="s">
        <v>85</v>
      </c>
      <c r="V755" s="101" t="s">
        <v>99</v>
      </c>
      <c r="W755" s="101" t="s">
        <v>100</v>
      </c>
      <c r="X755" s="101" t="s">
        <v>96</v>
      </c>
      <c r="Y755" s="101" t="s">
        <v>98</v>
      </c>
      <c r="Z755" s="101" t="s">
        <v>90</v>
      </c>
      <c r="AA755" s="101">
        <v>355</v>
      </c>
      <c r="AB755" s="101">
        <v>507.65</v>
      </c>
    </row>
    <row r="756" spans="1:28" ht="18" customHeight="1" x14ac:dyDescent="0.25">
      <c r="A756" s="1">
        <v>2024</v>
      </c>
      <c r="B756" s="1" t="s">
        <v>2</v>
      </c>
      <c r="C756" s="1" t="s">
        <v>12</v>
      </c>
      <c r="D756" s="5" t="s">
        <v>29</v>
      </c>
      <c r="E756" s="6">
        <v>643</v>
      </c>
      <c r="F756" s="6">
        <v>7000</v>
      </c>
      <c r="G756" s="6">
        <v>7840</v>
      </c>
      <c r="H756" s="3">
        <v>1400</v>
      </c>
      <c r="I756" s="4" t="s">
        <v>40</v>
      </c>
      <c r="R756" s="101" t="s">
        <v>94</v>
      </c>
      <c r="S756" s="101">
        <v>2020</v>
      </c>
      <c r="T756" s="101" t="s">
        <v>1</v>
      </c>
      <c r="U756" s="101" t="s">
        <v>97</v>
      </c>
      <c r="V756" s="101" t="s">
        <v>99</v>
      </c>
      <c r="W756" s="101" t="s">
        <v>87</v>
      </c>
      <c r="X756" s="101" t="s">
        <v>88</v>
      </c>
      <c r="Y756" s="101" t="s">
        <v>98</v>
      </c>
      <c r="Z756" s="101" t="s">
        <v>92</v>
      </c>
      <c r="AA756" s="101">
        <v>780</v>
      </c>
      <c r="AB756" s="101">
        <v>1115.4000000000001</v>
      </c>
    </row>
    <row r="757" spans="1:28" ht="18" customHeight="1" x14ac:dyDescent="0.25">
      <c r="A757" s="1">
        <v>2024</v>
      </c>
      <c r="B757" s="1" t="s">
        <v>2</v>
      </c>
      <c r="C757" s="1" t="s">
        <v>38</v>
      </c>
      <c r="D757" s="5" t="s">
        <v>31</v>
      </c>
      <c r="E757" s="6">
        <v>455</v>
      </c>
      <c r="F757" s="6">
        <v>4578.6000000000004</v>
      </c>
      <c r="G757" s="6">
        <v>5128.0320000000002</v>
      </c>
      <c r="H757" s="3">
        <v>915.72000000000014</v>
      </c>
      <c r="I757" s="4" t="s">
        <v>40</v>
      </c>
      <c r="R757" s="101" t="s">
        <v>93</v>
      </c>
      <c r="S757" s="101">
        <v>2020</v>
      </c>
      <c r="T757" s="101" t="s">
        <v>1</v>
      </c>
      <c r="U757" s="101" t="s">
        <v>97</v>
      </c>
      <c r="V757" s="101" t="s">
        <v>99</v>
      </c>
      <c r="W757" s="101" t="s">
        <v>87</v>
      </c>
      <c r="X757" s="101" t="s">
        <v>88</v>
      </c>
      <c r="Y757" s="101" t="s">
        <v>98</v>
      </c>
      <c r="Z757" s="101" t="s">
        <v>92</v>
      </c>
      <c r="AA757" s="101">
        <v>781</v>
      </c>
      <c r="AB757" s="101">
        <v>1116.83</v>
      </c>
    </row>
    <row r="758" spans="1:28" ht="18" customHeight="1" x14ac:dyDescent="0.25">
      <c r="A758" s="1">
        <v>2024</v>
      </c>
      <c r="B758" s="1" t="s">
        <v>2</v>
      </c>
      <c r="C758" s="1" t="s">
        <v>12</v>
      </c>
      <c r="D758" s="5" t="s">
        <v>28</v>
      </c>
      <c r="E758" s="7">
        <v>345</v>
      </c>
      <c r="F758" s="7">
        <v>7000</v>
      </c>
      <c r="G758" s="7">
        <v>7840</v>
      </c>
      <c r="H758" s="3">
        <v>1400</v>
      </c>
      <c r="I758" s="4" t="s">
        <v>40</v>
      </c>
      <c r="R758" s="101" t="s">
        <v>84</v>
      </c>
      <c r="S758" s="101">
        <v>2020</v>
      </c>
      <c r="T758" s="101" t="s">
        <v>1</v>
      </c>
      <c r="U758" s="101" t="s">
        <v>97</v>
      </c>
      <c r="V758" s="101" t="s">
        <v>99</v>
      </c>
      <c r="W758" s="101" t="s">
        <v>87</v>
      </c>
      <c r="X758" s="101" t="s">
        <v>88</v>
      </c>
      <c r="Y758" s="101" t="s">
        <v>98</v>
      </c>
      <c r="Z758" s="101" t="s">
        <v>92</v>
      </c>
      <c r="AA758" s="101">
        <v>782</v>
      </c>
      <c r="AB758" s="101">
        <v>1118.26</v>
      </c>
    </row>
    <row r="759" spans="1:28" ht="18" customHeight="1" x14ac:dyDescent="0.25">
      <c r="A759" s="1">
        <v>2024</v>
      </c>
      <c r="B759" s="1" t="s">
        <v>2</v>
      </c>
      <c r="C759" s="1" t="s">
        <v>13</v>
      </c>
      <c r="D759" s="2" t="s">
        <v>33</v>
      </c>
      <c r="E759" s="3">
        <v>122</v>
      </c>
      <c r="F759" s="3">
        <v>100</v>
      </c>
      <c r="G759" s="3">
        <v>112</v>
      </c>
      <c r="H759" s="3">
        <v>20</v>
      </c>
      <c r="I759" s="4" t="s">
        <v>40</v>
      </c>
      <c r="R759" s="101" t="s">
        <v>91</v>
      </c>
      <c r="S759" s="101">
        <v>2020</v>
      </c>
      <c r="T759" s="101" t="s">
        <v>1</v>
      </c>
      <c r="U759" s="101" t="s">
        <v>97</v>
      </c>
      <c r="V759" s="101" t="s">
        <v>99</v>
      </c>
      <c r="W759" s="101" t="s">
        <v>87</v>
      </c>
      <c r="X759" s="101" t="s">
        <v>88</v>
      </c>
      <c r="Y759" s="101" t="s">
        <v>98</v>
      </c>
      <c r="Z759" s="101" t="s">
        <v>92</v>
      </c>
      <c r="AA759" s="101">
        <v>820</v>
      </c>
      <c r="AB759" s="101">
        <v>526.24</v>
      </c>
    </row>
    <row r="760" spans="1:28" ht="18" customHeight="1" x14ac:dyDescent="0.25">
      <c r="A760" s="1">
        <v>2024</v>
      </c>
      <c r="B760" s="1" t="s">
        <v>2</v>
      </c>
      <c r="C760" s="1" t="s">
        <v>15</v>
      </c>
      <c r="D760" s="5" t="s">
        <v>26</v>
      </c>
      <c r="E760" s="6">
        <v>78</v>
      </c>
      <c r="F760" s="6">
        <v>4577.2</v>
      </c>
      <c r="G760" s="6">
        <v>5126.4639999999999</v>
      </c>
      <c r="H760" s="3">
        <v>915.44</v>
      </c>
      <c r="I760" s="4" t="s">
        <v>40</v>
      </c>
      <c r="R760" s="101" t="s">
        <v>91</v>
      </c>
      <c r="S760" s="101">
        <v>2020</v>
      </c>
      <c r="T760" s="101" t="s">
        <v>1</v>
      </c>
      <c r="U760" s="101" t="s">
        <v>97</v>
      </c>
      <c r="V760" s="101" t="s">
        <v>99</v>
      </c>
      <c r="W760" s="101" t="s">
        <v>87</v>
      </c>
      <c r="X760" s="101" t="s">
        <v>88</v>
      </c>
      <c r="Y760" s="101" t="s">
        <v>98</v>
      </c>
      <c r="Z760" s="101" t="s">
        <v>92</v>
      </c>
      <c r="AA760" s="101">
        <v>821</v>
      </c>
      <c r="AB760" s="101">
        <v>526.24</v>
      </c>
    </row>
    <row r="761" spans="1:28" ht="18" customHeight="1" x14ac:dyDescent="0.25">
      <c r="A761" s="1">
        <v>2024</v>
      </c>
      <c r="B761" s="1" t="s">
        <v>2</v>
      </c>
      <c r="C761" s="1" t="s">
        <v>15</v>
      </c>
      <c r="D761" s="5" t="s">
        <v>24</v>
      </c>
      <c r="E761" s="6">
        <v>76</v>
      </c>
      <c r="F761" s="6">
        <v>4576.8999999999996</v>
      </c>
      <c r="G761" s="6">
        <v>5126.1279999999997</v>
      </c>
      <c r="H761" s="3">
        <v>915.38</v>
      </c>
      <c r="I761" s="4" t="s">
        <v>40</v>
      </c>
      <c r="R761" s="101" t="s">
        <v>93</v>
      </c>
      <c r="S761" s="101">
        <v>2020</v>
      </c>
      <c r="T761" s="101" t="s">
        <v>0</v>
      </c>
      <c r="U761" s="101" t="s">
        <v>97</v>
      </c>
      <c r="V761" s="101" t="s">
        <v>99</v>
      </c>
      <c r="W761" s="101" t="s">
        <v>87</v>
      </c>
      <c r="X761" s="101" t="s">
        <v>88</v>
      </c>
      <c r="Y761" s="101" t="s">
        <v>98</v>
      </c>
      <c r="Z761" s="101" t="s">
        <v>90</v>
      </c>
      <c r="AA761" s="101">
        <v>362</v>
      </c>
      <c r="AB761" s="101">
        <v>517.66</v>
      </c>
    </row>
    <row r="762" spans="1:28" ht="18" customHeight="1" x14ac:dyDescent="0.25">
      <c r="A762" s="1">
        <v>2024</v>
      </c>
      <c r="B762" s="1" t="s">
        <v>2</v>
      </c>
      <c r="C762" s="1" t="s">
        <v>15</v>
      </c>
      <c r="D762" s="5" t="s">
        <v>25</v>
      </c>
      <c r="E762" s="6">
        <v>46</v>
      </c>
      <c r="F762" s="6">
        <v>200</v>
      </c>
      <c r="G762" s="6">
        <v>224</v>
      </c>
      <c r="H762" s="3">
        <v>40</v>
      </c>
      <c r="I762" s="4" t="s">
        <v>40</v>
      </c>
      <c r="R762" s="101" t="s">
        <v>93</v>
      </c>
      <c r="S762" s="101">
        <v>2020</v>
      </c>
      <c r="T762" s="101" t="s">
        <v>0</v>
      </c>
      <c r="U762" s="101" t="s">
        <v>97</v>
      </c>
      <c r="V762" s="101" t="s">
        <v>99</v>
      </c>
      <c r="W762" s="101" t="s">
        <v>87</v>
      </c>
      <c r="X762" s="101" t="s">
        <v>88</v>
      </c>
      <c r="Y762" s="101" t="s">
        <v>98</v>
      </c>
      <c r="Z762" s="101" t="s">
        <v>90</v>
      </c>
      <c r="AA762" s="101">
        <v>779</v>
      </c>
      <c r="AB762" s="101">
        <v>1113.97</v>
      </c>
    </row>
    <row r="763" spans="1:28" ht="18" customHeight="1" x14ac:dyDescent="0.25">
      <c r="A763" s="1">
        <v>2024</v>
      </c>
      <c r="B763" s="1" t="s">
        <v>2</v>
      </c>
      <c r="C763" s="1" t="s">
        <v>15</v>
      </c>
      <c r="D763" s="5" t="s">
        <v>23</v>
      </c>
      <c r="E763" s="6">
        <v>34</v>
      </c>
      <c r="F763" s="6">
        <v>4576.8</v>
      </c>
      <c r="G763" s="6">
        <v>5126.0160000000005</v>
      </c>
      <c r="H763" s="3">
        <v>915.36000000000013</v>
      </c>
      <c r="I763" s="4" t="s">
        <v>40</v>
      </c>
      <c r="R763" s="101" t="s">
        <v>94</v>
      </c>
      <c r="S763" s="101">
        <v>2020</v>
      </c>
      <c r="T763" s="101" t="s">
        <v>0</v>
      </c>
      <c r="U763" s="101" t="s">
        <v>97</v>
      </c>
      <c r="V763" s="101" t="s">
        <v>99</v>
      </c>
      <c r="W763" s="101" t="s">
        <v>87</v>
      </c>
      <c r="X763" s="101" t="s">
        <v>88</v>
      </c>
      <c r="Y763" s="101" t="s">
        <v>98</v>
      </c>
      <c r="Z763" s="101" t="s">
        <v>90</v>
      </c>
      <c r="AA763" s="101">
        <v>819</v>
      </c>
      <c r="AB763" s="101">
        <v>526.24</v>
      </c>
    </row>
    <row r="764" spans="1:28" ht="18" customHeight="1" x14ac:dyDescent="0.25">
      <c r="A764" s="1">
        <v>2024</v>
      </c>
      <c r="B764" s="1" t="s">
        <v>2</v>
      </c>
      <c r="C764" s="1" t="s">
        <v>13</v>
      </c>
      <c r="D764" s="2" t="s">
        <v>34</v>
      </c>
      <c r="E764" s="3">
        <v>7</v>
      </c>
      <c r="F764" s="3">
        <v>200</v>
      </c>
      <c r="G764" s="3">
        <v>224</v>
      </c>
      <c r="H764" s="3">
        <v>40</v>
      </c>
      <c r="I764" s="4" t="s">
        <v>40</v>
      </c>
      <c r="R764" s="101" t="s">
        <v>94</v>
      </c>
      <c r="S764" s="101">
        <v>2020</v>
      </c>
      <c r="T764" s="101" t="s">
        <v>0</v>
      </c>
      <c r="U764" s="101" t="s">
        <v>97</v>
      </c>
      <c r="V764" s="101" t="s">
        <v>99</v>
      </c>
      <c r="W764" s="101" t="s">
        <v>87</v>
      </c>
      <c r="X764" s="101" t="s">
        <v>88</v>
      </c>
      <c r="Y764" s="101" t="s">
        <v>98</v>
      </c>
      <c r="Z764" s="101" t="s">
        <v>90</v>
      </c>
      <c r="AA764" s="101">
        <v>361</v>
      </c>
      <c r="AB764" s="101">
        <v>516.23</v>
      </c>
    </row>
    <row r="765" spans="1:28" ht="18" customHeight="1" x14ac:dyDescent="0.25">
      <c r="A765" s="1">
        <v>2024</v>
      </c>
      <c r="B765" s="1" t="s">
        <v>2</v>
      </c>
      <c r="C765" s="1" t="s">
        <v>15</v>
      </c>
      <c r="D765" s="5" t="s">
        <v>27</v>
      </c>
      <c r="E765" s="6">
        <v>3</v>
      </c>
      <c r="F765" s="6">
        <v>4577.3</v>
      </c>
      <c r="G765" s="6">
        <v>5126.576</v>
      </c>
      <c r="H765" s="3">
        <v>915.46</v>
      </c>
      <c r="I765" s="4" t="s">
        <v>40</v>
      </c>
      <c r="R765" s="101" t="s">
        <v>91</v>
      </c>
      <c r="S765" s="101">
        <v>2020</v>
      </c>
      <c r="T765" s="101" t="s">
        <v>2</v>
      </c>
      <c r="U765" s="101" t="s">
        <v>97</v>
      </c>
      <c r="V765" s="101" t="s">
        <v>99</v>
      </c>
      <c r="W765" s="101" t="s">
        <v>87</v>
      </c>
      <c r="X765" s="101" t="s">
        <v>88</v>
      </c>
      <c r="Y765" s="101" t="s">
        <v>98</v>
      </c>
      <c r="Z765" s="101" t="s">
        <v>92</v>
      </c>
      <c r="AA765" s="101">
        <v>822</v>
      </c>
      <c r="AB765" s="101">
        <v>526.24</v>
      </c>
    </row>
    <row r="766" spans="1:28" ht="18" customHeight="1" x14ac:dyDescent="0.25">
      <c r="A766" s="1">
        <v>2024</v>
      </c>
      <c r="B766" s="1" t="s">
        <v>2</v>
      </c>
      <c r="C766" s="1" t="s">
        <v>32</v>
      </c>
      <c r="D766" s="5" t="s">
        <v>32</v>
      </c>
      <c r="E766" s="6">
        <v>2</v>
      </c>
      <c r="F766" s="6">
        <v>6600</v>
      </c>
      <c r="G766" s="6">
        <v>7392</v>
      </c>
      <c r="H766" s="3">
        <v>1320</v>
      </c>
      <c r="I766" s="4" t="s">
        <v>40</v>
      </c>
      <c r="R766" s="101" t="s">
        <v>91</v>
      </c>
      <c r="S766" s="101">
        <v>2021</v>
      </c>
      <c r="T766" s="101" t="s">
        <v>11</v>
      </c>
      <c r="U766" s="101" t="s">
        <v>85</v>
      </c>
      <c r="V766" s="101" t="s">
        <v>86</v>
      </c>
      <c r="W766" s="101" t="s">
        <v>87</v>
      </c>
      <c r="X766" s="101" t="s">
        <v>96</v>
      </c>
      <c r="Y766" s="101" t="s">
        <v>89</v>
      </c>
      <c r="Z766" s="101" t="s">
        <v>90</v>
      </c>
      <c r="AA766" s="101">
        <v>278</v>
      </c>
      <c r="AB766" s="101">
        <v>397.53999999999996</v>
      </c>
    </row>
    <row r="767" spans="1:28" ht="18" customHeight="1" x14ac:dyDescent="0.25">
      <c r="A767" s="1">
        <v>2024</v>
      </c>
      <c r="B767" s="1" t="s">
        <v>3</v>
      </c>
      <c r="C767" s="1" t="s">
        <v>14</v>
      </c>
      <c r="D767" s="2" t="s">
        <v>36</v>
      </c>
      <c r="E767" s="3">
        <v>3566</v>
      </c>
      <c r="F767" s="3">
        <v>4577.3</v>
      </c>
      <c r="G767" s="3">
        <v>5126.576</v>
      </c>
      <c r="H767" s="3">
        <v>915.46</v>
      </c>
      <c r="I767" s="4" t="s">
        <v>40</v>
      </c>
      <c r="R767" s="101" t="s">
        <v>84</v>
      </c>
      <c r="S767" s="101">
        <v>2021</v>
      </c>
      <c r="T767" s="101" t="s">
        <v>11</v>
      </c>
      <c r="U767" s="101" t="s">
        <v>85</v>
      </c>
      <c r="V767" s="101" t="s">
        <v>86</v>
      </c>
      <c r="W767" s="101" t="s">
        <v>87</v>
      </c>
      <c r="X767" s="101" t="s">
        <v>96</v>
      </c>
      <c r="Y767" s="101" t="s">
        <v>89</v>
      </c>
      <c r="Z767" s="101" t="s">
        <v>90</v>
      </c>
      <c r="AA767" s="101">
        <v>272</v>
      </c>
      <c r="AB767" s="101">
        <v>388.96</v>
      </c>
    </row>
    <row r="768" spans="1:28" ht="18" customHeight="1" x14ac:dyDescent="0.25">
      <c r="A768" s="1">
        <v>2024</v>
      </c>
      <c r="B768" s="1" t="s">
        <v>3</v>
      </c>
      <c r="C768" s="1" t="s">
        <v>14</v>
      </c>
      <c r="D768" s="2" t="s">
        <v>37</v>
      </c>
      <c r="E768" s="3">
        <v>2498</v>
      </c>
      <c r="F768" s="3">
        <v>8000</v>
      </c>
      <c r="G768" s="3">
        <v>8960</v>
      </c>
      <c r="H768" s="3">
        <v>1600</v>
      </c>
      <c r="I768" s="4" t="s">
        <v>40</v>
      </c>
      <c r="R768" s="101" t="s">
        <v>84</v>
      </c>
      <c r="S768" s="101">
        <v>2021</v>
      </c>
      <c r="T768" s="101" t="s">
        <v>11</v>
      </c>
      <c r="U768" s="101" t="s">
        <v>85</v>
      </c>
      <c r="V768" s="101" t="s">
        <v>86</v>
      </c>
      <c r="W768" s="101" t="s">
        <v>87</v>
      </c>
      <c r="X768" s="101" t="s">
        <v>96</v>
      </c>
      <c r="Y768" s="101" t="s">
        <v>89</v>
      </c>
      <c r="Z768" s="101" t="s">
        <v>90</v>
      </c>
      <c r="AA768" s="101">
        <v>266</v>
      </c>
      <c r="AB768" s="101">
        <v>380.38</v>
      </c>
    </row>
    <row r="769" spans="1:28" ht="18" customHeight="1" x14ac:dyDescent="0.25">
      <c r="A769" s="1">
        <v>2024</v>
      </c>
      <c r="B769" s="1" t="s">
        <v>3</v>
      </c>
      <c r="C769" s="1" t="s">
        <v>13</v>
      </c>
      <c r="D769" s="2" t="s">
        <v>35</v>
      </c>
      <c r="E769" s="3">
        <v>1245</v>
      </c>
      <c r="F769" s="3">
        <v>4577.2</v>
      </c>
      <c r="G769" s="3">
        <v>5126.4639999999999</v>
      </c>
      <c r="H769" s="3">
        <v>915.44</v>
      </c>
      <c r="I769" s="4" t="s">
        <v>40</v>
      </c>
      <c r="R769" s="101" t="s">
        <v>93</v>
      </c>
      <c r="S769" s="101">
        <v>2021</v>
      </c>
      <c r="T769" s="101" t="s">
        <v>11</v>
      </c>
      <c r="U769" s="101" t="s">
        <v>85</v>
      </c>
      <c r="V769" s="101" t="s">
        <v>86</v>
      </c>
      <c r="W769" s="101" t="s">
        <v>87</v>
      </c>
      <c r="X769" s="101" t="s">
        <v>96</v>
      </c>
      <c r="Y769" s="101" t="s">
        <v>89</v>
      </c>
      <c r="Z769" s="101" t="s">
        <v>90</v>
      </c>
      <c r="AA769" s="101">
        <v>276</v>
      </c>
      <c r="AB769" s="101">
        <v>526.24</v>
      </c>
    </row>
    <row r="770" spans="1:28" ht="18" customHeight="1" x14ac:dyDescent="0.25">
      <c r="A770" s="1">
        <v>2024</v>
      </c>
      <c r="B770" s="1" t="s">
        <v>3</v>
      </c>
      <c r="C770" s="1" t="s">
        <v>38</v>
      </c>
      <c r="D770" s="5" t="s">
        <v>30</v>
      </c>
      <c r="E770" s="6">
        <v>644</v>
      </c>
      <c r="F770" s="6">
        <v>5743.5</v>
      </c>
      <c r="G770" s="6">
        <v>6432.72</v>
      </c>
      <c r="H770" s="3">
        <v>1148.7</v>
      </c>
      <c r="I770" s="4" t="s">
        <v>40</v>
      </c>
      <c r="R770" s="101" t="s">
        <v>91</v>
      </c>
      <c r="S770" s="101">
        <v>2021</v>
      </c>
      <c r="T770" s="101" t="s">
        <v>11</v>
      </c>
      <c r="U770" s="101" t="s">
        <v>85</v>
      </c>
      <c r="V770" s="101" t="s">
        <v>86</v>
      </c>
      <c r="W770" s="101" t="s">
        <v>87</v>
      </c>
      <c r="X770" s="101" t="s">
        <v>96</v>
      </c>
      <c r="Y770" s="101" t="s">
        <v>89</v>
      </c>
      <c r="Z770" s="101" t="s">
        <v>90</v>
      </c>
      <c r="AA770" s="101">
        <v>270</v>
      </c>
      <c r="AB770" s="101">
        <v>526.24</v>
      </c>
    </row>
    <row r="771" spans="1:28" ht="18" customHeight="1" x14ac:dyDescent="0.25">
      <c r="A771" s="1">
        <v>2024</v>
      </c>
      <c r="B771" s="1" t="s">
        <v>3</v>
      </c>
      <c r="C771" s="1" t="s">
        <v>12</v>
      </c>
      <c r="D771" s="5" t="s">
        <v>29</v>
      </c>
      <c r="E771" s="6">
        <v>643</v>
      </c>
      <c r="F771" s="6">
        <v>7000</v>
      </c>
      <c r="G771" s="6">
        <v>7840</v>
      </c>
      <c r="H771" s="3">
        <v>1400</v>
      </c>
      <c r="I771" s="4" t="s">
        <v>40</v>
      </c>
      <c r="R771" s="101" t="s">
        <v>91</v>
      </c>
      <c r="S771" s="101">
        <v>2021</v>
      </c>
      <c r="T771" s="101" t="s">
        <v>11</v>
      </c>
      <c r="U771" s="101" t="s">
        <v>85</v>
      </c>
      <c r="V771" s="101" t="s">
        <v>86</v>
      </c>
      <c r="W771" s="101" t="s">
        <v>87</v>
      </c>
      <c r="X771" s="101" t="s">
        <v>96</v>
      </c>
      <c r="Y771" s="101" t="s">
        <v>89</v>
      </c>
      <c r="Z771" s="101" t="s">
        <v>90</v>
      </c>
      <c r="AA771" s="101">
        <v>279</v>
      </c>
      <c r="AB771" s="101">
        <v>398.97</v>
      </c>
    </row>
    <row r="772" spans="1:28" ht="18" customHeight="1" x14ac:dyDescent="0.25">
      <c r="A772" s="1">
        <v>2024</v>
      </c>
      <c r="B772" s="1" t="s">
        <v>3</v>
      </c>
      <c r="C772" s="1" t="s">
        <v>38</v>
      </c>
      <c r="D772" s="5" t="s">
        <v>31</v>
      </c>
      <c r="E772" s="6">
        <v>455</v>
      </c>
      <c r="F772" s="6">
        <v>4578.6000000000004</v>
      </c>
      <c r="G772" s="6">
        <v>5128.0320000000002</v>
      </c>
      <c r="H772" s="3">
        <v>915.72000000000014</v>
      </c>
      <c r="I772" s="4" t="s">
        <v>40</v>
      </c>
      <c r="R772" s="101" t="s">
        <v>91</v>
      </c>
      <c r="S772" s="101">
        <v>2021</v>
      </c>
      <c r="T772" s="101" t="s">
        <v>11</v>
      </c>
      <c r="U772" s="101" t="s">
        <v>85</v>
      </c>
      <c r="V772" s="101" t="s">
        <v>86</v>
      </c>
      <c r="W772" s="101" t="s">
        <v>87</v>
      </c>
      <c r="X772" s="101" t="s">
        <v>96</v>
      </c>
      <c r="Y772" s="101" t="s">
        <v>89</v>
      </c>
      <c r="Z772" s="101" t="s">
        <v>90</v>
      </c>
      <c r="AA772" s="101">
        <v>273</v>
      </c>
      <c r="AB772" s="101">
        <v>390.39</v>
      </c>
    </row>
    <row r="773" spans="1:28" ht="18" customHeight="1" x14ac:dyDescent="0.25">
      <c r="A773" s="1">
        <v>2024</v>
      </c>
      <c r="B773" s="1" t="s">
        <v>3</v>
      </c>
      <c r="C773" s="1" t="s">
        <v>12</v>
      </c>
      <c r="D773" s="5" t="s">
        <v>28</v>
      </c>
      <c r="E773" s="7">
        <v>345</v>
      </c>
      <c r="F773" s="7">
        <v>7000</v>
      </c>
      <c r="G773" s="7">
        <v>7840</v>
      </c>
      <c r="H773" s="3">
        <v>1400</v>
      </c>
      <c r="I773" s="4" t="s">
        <v>40</v>
      </c>
      <c r="R773" s="101" t="s">
        <v>84</v>
      </c>
      <c r="S773" s="101">
        <v>2021</v>
      </c>
      <c r="T773" s="101" t="s">
        <v>11</v>
      </c>
      <c r="U773" s="101" t="s">
        <v>85</v>
      </c>
      <c r="V773" s="101" t="s">
        <v>86</v>
      </c>
      <c r="W773" s="101" t="s">
        <v>87</v>
      </c>
      <c r="X773" s="101" t="s">
        <v>96</v>
      </c>
      <c r="Y773" s="101" t="s">
        <v>89</v>
      </c>
      <c r="Z773" s="101" t="s">
        <v>90</v>
      </c>
      <c r="AA773" s="101">
        <v>267</v>
      </c>
      <c r="AB773" s="101">
        <v>381.81</v>
      </c>
    </row>
    <row r="774" spans="1:28" ht="18" customHeight="1" x14ac:dyDescent="0.25">
      <c r="A774" s="1">
        <v>2024</v>
      </c>
      <c r="B774" s="1" t="s">
        <v>3</v>
      </c>
      <c r="C774" s="1" t="s">
        <v>13</v>
      </c>
      <c r="D774" s="2" t="s">
        <v>33</v>
      </c>
      <c r="E774" s="3">
        <v>122</v>
      </c>
      <c r="F774" s="3">
        <v>100</v>
      </c>
      <c r="G774" s="3">
        <v>112</v>
      </c>
      <c r="H774" s="3">
        <v>20</v>
      </c>
      <c r="I774" s="4" t="s">
        <v>40</v>
      </c>
      <c r="R774" s="101" t="s">
        <v>91</v>
      </c>
      <c r="S774" s="101">
        <v>2021</v>
      </c>
      <c r="T774" s="101" t="s">
        <v>11</v>
      </c>
      <c r="U774" s="101" t="s">
        <v>85</v>
      </c>
      <c r="V774" s="101" t="s">
        <v>86</v>
      </c>
      <c r="W774" s="101" t="s">
        <v>87</v>
      </c>
      <c r="X774" s="101" t="s">
        <v>96</v>
      </c>
      <c r="Y774" s="101" t="s">
        <v>89</v>
      </c>
      <c r="Z774" s="101" t="s">
        <v>90</v>
      </c>
      <c r="AA774" s="101">
        <v>275</v>
      </c>
      <c r="AB774" s="101">
        <v>393.25</v>
      </c>
    </row>
    <row r="775" spans="1:28" ht="18" customHeight="1" x14ac:dyDescent="0.25">
      <c r="A775" s="1">
        <v>2024</v>
      </c>
      <c r="B775" s="1" t="s">
        <v>3</v>
      </c>
      <c r="C775" s="1" t="s">
        <v>15</v>
      </c>
      <c r="D775" s="5" t="s">
        <v>26</v>
      </c>
      <c r="E775" s="6">
        <v>78</v>
      </c>
      <c r="F775" s="6">
        <v>4577.2</v>
      </c>
      <c r="G775" s="6">
        <v>5126.4639999999999</v>
      </c>
      <c r="H775" s="3">
        <v>915.44</v>
      </c>
      <c r="I775" s="4" t="s">
        <v>40</v>
      </c>
      <c r="R775" s="101" t="s">
        <v>91</v>
      </c>
      <c r="S775" s="101">
        <v>2021</v>
      </c>
      <c r="T775" s="101" t="s">
        <v>11</v>
      </c>
      <c r="U775" s="101" t="s">
        <v>85</v>
      </c>
      <c r="V775" s="101" t="s">
        <v>86</v>
      </c>
      <c r="W775" s="101" t="s">
        <v>87</v>
      </c>
      <c r="X775" s="101" t="s">
        <v>96</v>
      </c>
      <c r="Y775" s="101" t="s">
        <v>89</v>
      </c>
      <c r="Z775" s="101" t="s">
        <v>90</v>
      </c>
      <c r="AA775" s="101">
        <v>269</v>
      </c>
      <c r="AB775" s="101">
        <v>384.67</v>
      </c>
    </row>
    <row r="776" spans="1:28" ht="18" customHeight="1" x14ac:dyDescent="0.25">
      <c r="A776" s="1">
        <v>2024</v>
      </c>
      <c r="B776" s="1" t="s">
        <v>3</v>
      </c>
      <c r="C776" s="1" t="s">
        <v>15</v>
      </c>
      <c r="D776" s="5" t="s">
        <v>24</v>
      </c>
      <c r="E776" s="6">
        <v>76</v>
      </c>
      <c r="F776" s="6">
        <v>4576.8999999999996</v>
      </c>
      <c r="G776" s="6">
        <v>5126.1279999999997</v>
      </c>
      <c r="H776" s="3">
        <v>915.38</v>
      </c>
      <c r="I776" s="4" t="s">
        <v>40</v>
      </c>
      <c r="R776" s="101" t="s">
        <v>93</v>
      </c>
      <c r="S776" s="101">
        <v>2021</v>
      </c>
      <c r="T776" s="101" t="s">
        <v>10</v>
      </c>
      <c r="U776" s="101" t="s">
        <v>85</v>
      </c>
      <c r="V776" s="101" t="s">
        <v>86</v>
      </c>
      <c r="W776" s="101" t="s">
        <v>87</v>
      </c>
      <c r="X776" s="101" t="s">
        <v>96</v>
      </c>
      <c r="Y776" s="101" t="s">
        <v>89</v>
      </c>
      <c r="Z776" s="101" t="s">
        <v>90</v>
      </c>
      <c r="AA776" s="101">
        <v>296</v>
      </c>
      <c r="AB776" s="101">
        <v>423.28</v>
      </c>
    </row>
    <row r="777" spans="1:28" ht="18" customHeight="1" x14ac:dyDescent="0.25">
      <c r="A777" s="1">
        <v>2024</v>
      </c>
      <c r="B777" s="1" t="s">
        <v>3</v>
      </c>
      <c r="C777" s="1" t="s">
        <v>15</v>
      </c>
      <c r="D777" s="5" t="s">
        <v>25</v>
      </c>
      <c r="E777" s="6">
        <v>46</v>
      </c>
      <c r="F777" s="6">
        <v>200</v>
      </c>
      <c r="G777" s="6">
        <v>224</v>
      </c>
      <c r="H777" s="3">
        <v>40</v>
      </c>
      <c r="I777" s="4" t="s">
        <v>40</v>
      </c>
      <c r="R777" s="101" t="s">
        <v>91</v>
      </c>
      <c r="S777" s="101">
        <v>2021</v>
      </c>
      <c r="T777" s="101" t="s">
        <v>10</v>
      </c>
      <c r="U777" s="101" t="s">
        <v>85</v>
      </c>
      <c r="V777" s="101" t="s">
        <v>86</v>
      </c>
      <c r="W777" s="101" t="s">
        <v>87</v>
      </c>
      <c r="X777" s="101" t="s">
        <v>96</v>
      </c>
      <c r="Y777" s="101" t="s">
        <v>89</v>
      </c>
      <c r="Z777" s="101" t="s">
        <v>90</v>
      </c>
      <c r="AA777" s="101">
        <v>290</v>
      </c>
      <c r="AB777" s="101">
        <v>414.7</v>
      </c>
    </row>
    <row r="778" spans="1:28" ht="18" customHeight="1" x14ac:dyDescent="0.25">
      <c r="A778" s="1">
        <v>2024</v>
      </c>
      <c r="B778" s="1" t="s">
        <v>3</v>
      </c>
      <c r="C778" s="1" t="s">
        <v>15</v>
      </c>
      <c r="D778" s="5" t="s">
        <v>23</v>
      </c>
      <c r="E778" s="6">
        <v>34</v>
      </c>
      <c r="F778" s="6">
        <v>4576.8</v>
      </c>
      <c r="G778" s="6">
        <v>5126.0160000000005</v>
      </c>
      <c r="H778" s="3">
        <v>915.36000000000013</v>
      </c>
      <c r="I778" s="4" t="s">
        <v>40</v>
      </c>
      <c r="R778" s="101" t="s">
        <v>94</v>
      </c>
      <c r="S778" s="101">
        <v>2021</v>
      </c>
      <c r="T778" s="101" t="s">
        <v>10</v>
      </c>
      <c r="U778" s="101" t="s">
        <v>85</v>
      </c>
      <c r="V778" s="101" t="s">
        <v>86</v>
      </c>
      <c r="W778" s="101" t="s">
        <v>87</v>
      </c>
      <c r="X778" s="101" t="s">
        <v>96</v>
      </c>
      <c r="Y778" s="101" t="s">
        <v>89</v>
      </c>
      <c r="Z778" s="101" t="s">
        <v>90</v>
      </c>
      <c r="AA778" s="101">
        <v>284</v>
      </c>
      <c r="AB778" s="101">
        <v>406.12</v>
      </c>
    </row>
    <row r="779" spans="1:28" ht="18" customHeight="1" x14ac:dyDescent="0.25">
      <c r="A779" s="1">
        <v>2024</v>
      </c>
      <c r="B779" s="1" t="s">
        <v>3</v>
      </c>
      <c r="C779" s="1" t="s">
        <v>13</v>
      </c>
      <c r="D779" s="2" t="s">
        <v>34</v>
      </c>
      <c r="E779" s="3">
        <v>7</v>
      </c>
      <c r="F779" s="3">
        <v>200</v>
      </c>
      <c r="G779" s="3">
        <v>224</v>
      </c>
      <c r="H779" s="3">
        <v>40</v>
      </c>
      <c r="I779" s="4" t="s">
        <v>40</v>
      </c>
      <c r="R779" s="101" t="s">
        <v>95</v>
      </c>
      <c r="S779" s="101">
        <v>2021</v>
      </c>
      <c r="T779" s="101" t="s">
        <v>10</v>
      </c>
      <c r="U779" s="101" t="s">
        <v>85</v>
      </c>
      <c r="V779" s="101" t="s">
        <v>86</v>
      </c>
      <c r="W779" s="101" t="s">
        <v>87</v>
      </c>
      <c r="X779" s="101" t="s">
        <v>96</v>
      </c>
      <c r="Y779" s="101" t="s">
        <v>89</v>
      </c>
      <c r="Z779" s="101" t="s">
        <v>90</v>
      </c>
      <c r="AA779" s="101">
        <v>294</v>
      </c>
      <c r="AB779" s="101">
        <v>526.24</v>
      </c>
    </row>
    <row r="780" spans="1:28" ht="18" customHeight="1" x14ac:dyDescent="0.25">
      <c r="A780" s="1">
        <v>2024</v>
      </c>
      <c r="B780" s="1" t="s">
        <v>3</v>
      </c>
      <c r="C780" s="1" t="s">
        <v>15</v>
      </c>
      <c r="D780" s="5" t="s">
        <v>27</v>
      </c>
      <c r="E780" s="6">
        <v>3</v>
      </c>
      <c r="F780" s="6">
        <v>4577.3</v>
      </c>
      <c r="G780" s="6">
        <v>5126.576</v>
      </c>
      <c r="H780" s="3">
        <v>915.46</v>
      </c>
      <c r="I780" s="4" t="s">
        <v>40</v>
      </c>
      <c r="R780" s="101" t="s">
        <v>84</v>
      </c>
      <c r="S780" s="101">
        <v>2021</v>
      </c>
      <c r="T780" s="101" t="s">
        <v>10</v>
      </c>
      <c r="U780" s="101" t="s">
        <v>85</v>
      </c>
      <c r="V780" s="101" t="s">
        <v>86</v>
      </c>
      <c r="W780" s="101" t="s">
        <v>87</v>
      </c>
      <c r="X780" s="101" t="s">
        <v>96</v>
      </c>
      <c r="Y780" s="101" t="s">
        <v>89</v>
      </c>
      <c r="Z780" s="101" t="s">
        <v>90</v>
      </c>
      <c r="AA780" s="101">
        <v>288</v>
      </c>
      <c r="AB780" s="101">
        <v>526.24</v>
      </c>
    </row>
    <row r="781" spans="1:28" ht="18" customHeight="1" x14ac:dyDescent="0.25">
      <c r="A781" s="1">
        <v>2024</v>
      </c>
      <c r="B781" s="1" t="s">
        <v>3</v>
      </c>
      <c r="C781" s="1" t="s">
        <v>32</v>
      </c>
      <c r="D781" s="5" t="s">
        <v>32</v>
      </c>
      <c r="E781" s="6">
        <v>2</v>
      </c>
      <c r="F781" s="6">
        <v>6600</v>
      </c>
      <c r="G781" s="6">
        <v>7392</v>
      </c>
      <c r="H781" s="3">
        <v>1320</v>
      </c>
      <c r="I781" s="4" t="s">
        <v>40</v>
      </c>
      <c r="R781" s="101" t="s">
        <v>84</v>
      </c>
      <c r="S781" s="101">
        <v>2021</v>
      </c>
      <c r="T781" s="101" t="s">
        <v>10</v>
      </c>
      <c r="U781" s="101" t="s">
        <v>85</v>
      </c>
      <c r="V781" s="101" t="s">
        <v>86</v>
      </c>
      <c r="W781" s="101" t="s">
        <v>87</v>
      </c>
      <c r="X781" s="101" t="s">
        <v>96</v>
      </c>
      <c r="Y781" s="101" t="s">
        <v>89</v>
      </c>
      <c r="Z781" s="101" t="s">
        <v>90</v>
      </c>
      <c r="AA781" s="101">
        <v>282</v>
      </c>
      <c r="AB781" s="101">
        <v>526.24</v>
      </c>
    </row>
    <row r="782" spans="1:28" ht="18" customHeight="1" x14ac:dyDescent="0.25">
      <c r="A782" s="1">
        <v>2024</v>
      </c>
      <c r="B782" s="1" t="s">
        <v>4</v>
      </c>
      <c r="C782" s="1" t="s">
        <v>14</v>
      </c>
      <c r="D782" s="2" t="s">
        <v>36</v>
      </c>
      <c r="E782" s="3">
        <v>3566</v>
      </c>
      <c r="F782" s="3">
        <v>4577.3</v>
      </c>
      <c r="G782" s="3">
        <v>5126.576</v>
      </c>
      <c r="H782" s="3">
        <v>915.46</v>
      </c>
      <c r="I782" s="4" t="s">
        <v>40</v>
      </c>
      <c r="R782" s="101" t="s">
        <v>84</v>
      </c>
      <c r="S782" s="101">
        <v>2021</v>
      </c>
      <c r="T782" s="101" t="s">
        <v>10</v>
      </c>
      <c r="U782" s="101" t="s">
        <v>85</v>
      </c>
      <c r="V782" s="101" t="s">
        <v>86</v>
      </c>
      <c r="W782" s="101" t="s">
        <v>87</v>
      </c>
      <c r="X782" s="101" t="s">
        <v>96</v>
      </c>
      <c r="Y782" s="101" t="s">
        <v>89</v>
      </c>
      <c r="Z782" s="101" t="s">
        <v>90</v>
      </c>
      <c r="AA782" s="101">
        <v>291</v>
      </c>
      <c r="AB782" s="101">
        <v>416.13</v>
      </c>
    </row>
    <row r="783" spans="1:28" ht="18" customHeight="1" x14ac:dyDescent="0.25">
      <c r="A783" s="1">
        <v>2024</v>
      </c>
      <c r="B783" s="1" t="s">
        <v>4</v>
      </c>
      <c r="C783" s="1" t="s">
        <v>14</v>
      </c>
      <c r="D783" s="2" t="s">
        <v>37</v>
      </c>
      <c r="E783" s="3">
        <v>2498</v>
      </c>
      <c r="F783" s="3">
        <v>8000</v>
      </c>
      <c r="G783" s="3">
        <v>8960</v>
      </c>
      <c r="H783" s="3">
        <v>1600</v>
      </c>
      <c r="I783" s="4" t="s">
        <v>40</v>
      </c>
      <c r="R783" s="101" t="s">
        <v>95</v>
      </c>
      <c r="S783" s="101">
        <v>2021</v>
      </c>
      <c r="T783" s="101" t="s">
        <v>10</v>
      </c>
      <c r="U783" s="101" t="s">
        <v>85</v>
      </c>
      <c r="V783" s="101" t="s">
        <v>86</v>
      </c>
      <c r="W783" s="101" t="s">
        <v>87</v>
      </c>
      <c r="X783" s="101" t="s">
        <v>96</v>
      </c>
      <c r="Y783" s="101" t="s">
        <v>89</v>
      </c>
      <c r="Z783" s="101" t="s">
        <v>90</v>
      </c>
      <c r="AA783" s="101">
        <v>285</v>
      </c>
      <c r="AB783" s="101">
        <v>407.55</v>
      </c>
    </row>
    <row r="784" spans="1:28" ht="18" customHeight="1" x14ac:dyDescent="0.25">
      <c r="A784" s="1">
        <v>2024</v>
      </c>
      <c r="B784" s="1" t="s">
        <v>4</v>
      </c>
      <c r="C784" s="1" t="s">
        <v>13</v>
      </c>
      <c r="D784" s="2" t="s">
        <v>35</v>
      </c>
      <c r="E784" s="3">
        <v>1245</v>
      </c>
      <c r="F784" s="3">
        <v>4577.2</v>
      </c>
      <c r="G784" s="3">
        <v>5126.4639999999999</v>
      </c>
      <c r="H784" s="3">
        <v>915.44</v>
      </c>
      <c r="I784" s="4" t="s">
        <v>40</v>
      </c>
      <c r="R784" s="101" t="s">
        <v>94</v>
      </c>
      <c r="S784" s="101">
        <v>2021</v>
      </c>
      <c r="T784" s="101" t="s">
        <v>10</v>
      </c>
      <c r="U784" s="101" t="s">
        <v>85</v>
      </c>
      <c r="V784" s="101" t="s">
        <v>86</v>
      </c>
      <c r="W784" s="101" t="s">
        <v>87</v>
      </c>
      <c r="X784" s="101" t="s">
        <v>96</v>
      </c>
      <c r="Y784" s="101" t="s">
        <v>89</v>
      </c>
      <c r="Z784" s="101" t="s">
        <v>90</v>
      </c>
      <c r="AA784" s="101">
        <v>293</v>
      </c>
      <c r="AB784" s="101">
        <v>418.99</v>
      </c>
    </row>
    <row r="785" spans="1:28" ht="18" customHeight="1" x14ac:dyDescent="0.25">
      <c r="A785" s="1">
        <v>2024</v>
      </c>
      <c r="B785" s="1" t="s">
        <v>4</v>
      </c>
      <c r="C785" s="1" t="s">
        <v>38</v>
      </c>
      <c r="D785" s="5" t="s">
        <v>30</v>
      </c>
      <c r="E785" s="6">
        <v>644</v>
      </c>
      <c r="F785" s="6">
        <v>5743.5</v>
      </c>
      <c r="G785" s="6">
        <v>6432.72</v>
      </c>
      <c r="H785" s="3">
        <v>1148.7</v>
      </c>
      <c r="I785" s="4" t="s">
        <v>40</v>
      </c>
      <c r="R785" s="101" t="s">
        <v>93</v>
      </c>
      <c r="S785" s="101">
        <v>2021</v>
      </c>
      <c r="T785" s="101" t="s">
        <v>10</v>
      </c>
      <c r="U785" s="101" t="s">
        <v>85</v>
      </c>
      <c r="V785" s="101" t="s">
        <v>86</v>
      </c>
      <c r="W785" s="101" t="s">
        <v>87</v>
      </c>
      <c r="X785" s="101" t="s">
        <v>96</v>
      </c>
      <c r="Y785" s="101" t="s">
        <v>89</v>
      </c>
      <c r="Z785" s="101" t="s">
        <v>90</v>
      </c>
      <c r="AA785" s="101">
        <v>287</v>
      </c>
      <c r="AB785" s="101">
        <v>410.40999999999997</v>
      </c>
    </row>
    <row r="786" spans="1:28" ht="18" customHeight="1" x14ac:dyDescent="0.25">
      <c r="A786" s="1">
        <v>2024</v>
      </c>
      <c r="B786" s="1" t="s">
        <v>4</v>
      </c>
      <c r="C786" s="1" t="s">
        <v>12</v>
      </c>
      <c r="D786" s="5" t="s">
        <v>29</v>
      </c>
      <c r="E786" s="6">
        <v>643</v>
      </c>
      <c r="F786" s="6">
        <v>7000</v>
      </c>
      <c r="G786" s="6">
        <v>7840</v>
      </c>
      <c r="H786" s="3">
        <v>1400</v>
      </c>
      <c r="I786" s="4" t="s">
        <v>40</v>
      </c>
      <c r="R786" s="101" t="s">
        <v>84</v>
      </c>
      <c r="S786" s="101">
        <v>2021</v>
      </c>
      <c r="T786" s="101" t="s">
        <v>10</v>
      </c>
      <c r="U786" s="101" t="s">
        <v>85</v>
      </c>
      <c r="V786" s="101" t="s">
        <v>86</v>
      </c>
      <c r="W786" s="101" t="s">
        <v>87</v>
      </c>
      <c r="X786" s="101" t="s">
        <v>96</v>
      </c>
      <c r="Y786" s="101" t="s">
        <v>89</v>
      </c>
      <c r="Z786" s="101" t="s">
        <v>90</v>
      </c>
      <c r="AA786" s="101">
        <v>281</v>
      </c>
      <c r="AB786" s="101">
        <v>401.83</v>
      </c>
    </row>
    <row r="787" spans="1:28" ht="18" customHeight="1" x14ac:dyDescent="0.25">
      <c r="A787" s="1">
        <v>2024</v>
      </c>
      <c r="B787" s="1" t="s">
        <v>4</v>
      </c>
      <c r="C787" s="1" t="s">
        <v>38</v>
      </c>
      <c r="D787" s="5" t="s">
        <v>31</v>
      </c>
      <c r="E787" s="6">
        <v>455</v>
      </c>
      <c r="F787" s="6">
        <v>4578.6000000000004</v>
      </c>
      <c r="G787" s="6">
        <v>5128.0320000000002</v>
      </c>
      <c r="H787" s="3">
        <v>915.72000000000014</v>
      </c>
      <c r="I787" s="4" t="s">
        <v>40</v>
      </c>
      <c r="R787" s="101" t="s">
        <v>93</v>
      </c>
      <c r="S787" s="101">
        <v>2021</v>
      </c>
      <c r="T787" s="101" t="s">
        <v>9</v>
      </c>
      <c r="U787" s="101" t="s">
        <v>85</v>
      </c>
      <c r="V787" s="101" t="s">
        <v>86</v>
      </c>
      <c r="W787" s="101" t="s">
        <v>87</v>
      </c>
      <c r="X787" s="101" t="s">
        <v>96</v>
      </c>
      <c r="Y787" s="101" t="s">
        <v>89</v>
      </c>
      <c r="Z787" s="101" t="s">
        <v>90</v>
      </c>
      <c r="AA787" s="101">
        <v>308</v>
      </c>
      <c r="AB787" s="101">
        <v>440.44</v>
      </c>
    </row>
    <row r="788" spans="1:28" ht="18" customHeight="1" x14ac:dyDescent="0.25">
      <c r="A788" s="1">
        <v>2024</v>
      </c>
      <c r="B788" s="1" t="s">
        <v>4</v>
      </c>
      <c r="C788" s="1" t="s">
        <v>12</v>
      </c>
      <c r="D788" s="5" t="s">
        <v>28</v>
      </c>
      <c r="E788" s="7">
        <v>345</v>
      </c>
      <c r="F788" s="7">
        <v>7000</v>
      </c>
      <c r="G788" s="7">
        <v>7840</v>
      </c>
      <c r="H788" s="3">
        <v>1400</v>
      </c>
      <c r="I788" s="4" t="s">
        <v>40</v>
      </c>
      <c r="R788" s="101" t="s">
        <v>91</v>
      </c>
      <c r="S788" s="101">
        <v>2021</v>
      </c>
      <c r="T788" s="101" t="s">
        <v>9</v>
      </c>
      <c r="U788" s="101" t="s">
        <v>85</v>
      </c>
      <c r="V788" s="101" t="s">
        <v>86</v>
      </c>
      <c r="W788" s="101" t="s">
        <v>87</v>
      </c>
      <c r="X788" s="101" t="s">
        <v>96</v>
      </c>
      <c r="Y788" s="101" t="s">
        <v>89</v>
      </c>
      <c r="Z788" s="101" t="s">
        <v>90</v>
      </c>
      <c r="AA788" s="101">
        <v>302</v>
      </c>
      <c r="AB788" s="101">
        <v>431.86</v>
      </c>
    </row>
    <row r="789" spans="1:28" ht="18" customHeight="1" x14ac:dyDescent="0.25">
      <c r="A789" s="1">
        <v>2024</v>
      </c>
      <c r="B789" s="1" t="s">
        <v>4</v>
      </c>
      <c r="C789" s="1" t="s">
        <v>13</v>
      </c>
      <c r="D789" s="2" t="s">
        <v>33</v>
      </c>
      <c r="E789" s="3">
        <v>122</v>
      </c>
      <c r="F789" s="3">
        <v>100</v>
      </c>
      <c r="G789" s="3">
        <v>112</v>
      </c>
      <c r="H789" s="3">
        <v>20</v>
      </c>
      <c r="I789" s="4" t="s">
        <v>40</v>
      </c>
      <c r="R789" s="101" t="s">
        <v>91</v>
      </c>
      <c r="S789" s="101">
        <v>2021</v>
      </c>
      <c r="T789" s="101" t="s">
        <v>9</v>
      </c>
      <c r="U789" s="101" t="s">
        <v>85</v>
      </c>
      <c r="V789" s="101" t="s">
        <v>86</v>
      </c>
      <c r="W789" s="101" t="s">
        <v>87</v>
      </c>
      <c r="X789" s="101" t="s">
        <v>96</v>
      </c>
      <c r="Y789" s="101" t="s">
        <v>89</v>
      </c>
      <c r="Z789" s="101" t="s">
        <v>90</v>
      </c>
      <c r="AA789" s="101">
        <v>306</v>
      </c>
      <c r="AB789" s="101">
        <v>526.24</v>
      </c>
    </row>
    <row r="790" spans="1:28" ht="18" customHeight="1" x14ac:dyDescent="0.25">
      <c r="A790" s="1">
        <v>2024</v>
      </c>
      <c r="B790" s="1" t="s">
        <v>4</v>
      </c>
      <c r="C790" s="1" t="s">
        <v>15</v>
      </c>
      <c r="D790" s="5" t="s">
        <v>26</v>
      </c>
      <c r="E790" s="6">
        <v>78</v>
      </c>
      <c r="F790" s="6">
        <v>4577.2</v>
      </c>
      <c r="G790" s="6">
        <v>5126.4639999999999</v>
      </c>
      <c r="H790" s="3">
        <v>915.44</v>
      </c>
      <c r="I790" s="4" t="s">
        <v>40</v>
      </c>
      <c r="R790" s="101" t="s">
        <v>94</v>
      </c>
      <c r="S790" s="101">
        <v>2021</v>
      </c>
      <c r="T790" s="101" t="s">
        <v>9</v>
      </c>
      <c r="U790" s="101" t="s">
        <v>85</v>
      </c>
      <c r="V790" s="101" t="s">
        <v>86</v>
      </c>
      <c r="W790" s="101" t="s">
        <v>87</v>
      </c>
      <c r="X790" s="101" t="s">
        <v>96</v>
      </c>
      <c r="Y790" s="101" t="s">
        <v>89</v>
      </c>
      <c r="Z790" s="101" t="s">
        <v>90</v>
      </c>
      <c r="AA790" s="101">
        <v>300</v>
      </c>
      <c r="AB790" s="101">
        <v>526.24</v>
      </c>
    </row>
    <row r="791" spans="1:28" ht="18" customHeight="1" x14ac:dyDescent="0.25">
      <c r="A791" s="1">
        <v>2024</v>
      </c>
      <c r="B791" s="1" t="s">
        <v>4</v>
      </c>
      <c r="C791" s="1" t="s">
        <v>15</v>
      </c>
      <c r="D791" s="5" t="s">
        <v>24</v>
      </c>
      <c r="E791" s="6">
        <v>76</v>
      </c>
      <c r="F791" s="6">
        <v>4576.8999999999996</v>
      </c>
      <c r="G791" s="6">
        <v>5126.1279999999997</v>
      </c>
      <c r="H791" s="3">
        <v>915.38</v>
      </c>
      <c r="I791" s="4" t="s">
        <v>40</v>
      </c>
      <c r="R791" s="101" t="s">
        <v>93</v>
      </c>
      <c r="S791" s="101">
        <v>2021</v>
      </c>
      <c r="T791" s="101" t="s">
        <v>9</v>
      </c>
      <c r="U791" s="101" t="s">
        <v>85</v>
      </c>
      <c r="V791" s="101" t="s">
        <v>86</v>
      </c>
      <c r="W791" s="101" t="s">
        <v>87</v>
      </c>
      <c r="X791" s="101" t="s">
        <v>96</v>
      </c>
      <c r="Y791" s="101" t="s">
        <v>89</v>
      </c>
      <c r="Z791" s="101" t="s">
        <v>90</v>
      </c>
      <c r="AA791" s="101">
        <v>309</v>
      </c>
      <c r="AB791" s="101">
        <v>441.87</v>
      </c>
    </row>
    <row r="792" spans="1:28" ht="18" customHeight="1" x14ac:dyDescent="0.25">
      <c r="A792" s="1">
        <v>2024</v>
      </c>
      <c r="B792" s="1" t="s">
        <v>4</v>
      </c>
      <c r="C792" s="1" t="s">
        <v>15</v>
      </c>
      <c r="D792" s="5" t="s">
        <v>25</v>
      </c>
      <c r="E792" s="6">
        <v>46</v>
      </c>
      <c r="F792" s="6">
        <v>200</v>
      </c>
      <c r="G792" s="6">
        <v>224</v>
      </c>
      <c r="H792" s="3">
        <v>40</v>
      </c>
      <c r="I792" s="4" t="s">
        <v>40</v>
      </c>
      <c r="R792" s="101" t="s">
        <v>93</v>
      </c>
      <c r="S792" s="101">
        <v>2021</v>
      </c>
      <c r="T792" s="101" t="s">
        <v>9</v>
      </c>
      <c r="U792" s="101" t="s">
        <v>85</v>
      </c>
      <c r="V792" s="101" t="s">
        <v>86</v>
      </c>
      <c r="W792" s="101" t="s">
        <v>87</v>
      </c>
      <c r="X792" s="101" t="s">
        <v>96</v>
      </c>
      <c r="Y792" s="101" t="s">
        <v>89</v>
      </c>
      <c r="Z792" s="101" t="s">
        <v>90</v>
      </c>
      <c r="AA792" s="101">
        <v>303</v>
      </c>
      <c r="AB792" s="101">
        <v>433.28999999999996</v>
      </c>
    </row>
    <row r="793" spans="1:28" ht="18" customHeight="1" x14ac:dyDescent="0.25">
      <c r="A793" s="1">
        <v>2024</v>
      </c>
      <c r="B793" s="1" t="s">
        <v>4</v>
      </c>
      <c r="C793" s="1" t="s">
        <v>15</v>
      </c>
      <c r="D793" s="5" t="s">
        <v>23</v>
      </c>
      <c r="E793" s="6">
        <v>34</v>
      </c>
      <c r="F793" s="6">
        <v>4576.8</v>
      </c>
      <c r="G793" s="6">
        <v>5126.0160000000005</v>
      </c>
      <c r="H793" s="3">
        <v>915.36000000000013</v>
      </c>
      <c r="I793" s="4" t="s">
        <v>40</v>
      </c>
      <c r="R793" s="101" t="s">
        <v>93</v>
      </c>
      <c r="S793" s="101">
        <v>2021</v>
      </c>
      <c r="T793" s="101" t="s">
        <v>9</v>
      </c>
      <c r="U793" s="101" t="s">
        <v>85</v>
      </c>
      <c r="V793" s="101" t="s">
        <v>86</v>
      </c>
      <c r="W793" s="101" t="s">
        <v>87</v>
      </c>
      <c r="X793" s="101" t="s">
        <v>96</v>
      </c>
      <c r="Y793" s="101" t="s">
        <v>89</v>
      </c>
      <c r="Z793" s="101" t="s">
        <v>90</v>
      </c>
      <c r="AA793" s="101">
        <v>297</v>
      </c>
      <c r="AB793" s="101">
        <v>424.71</v>
      </c>
    </row>
    <row r="794" spans="1:28" ht="18" customHeight="1" x14ac:dyDescent="0.25">
      <c r="A794" s="1">
        <v>2024</v>
      </c>
      <c r="B794" s="1" t="s">
        <v>4</v>
      </c>
      <c r="C794" s="1" t="s">
        <v>13</v>
      </c>
      <c r="D794" s="2" t="s">
        <v>34</v>
      </c>
      <c r="E794" s="3">
        <v>7</v>
      </c>
      <c r="F794" s="3">
        <v>200</v>
      </c>
      <c r="G794" s="3">
        <v>224</v>
      </c>
      <c r="H794" s="3">
        <v>40</v>
      </c>
      <c r="I794" s="4" t="s">
        <v>40</v>
      </c>
      <c r="R794" s="101" t="s">
        <v>84</v>
      </c>
      <c r="S794" s="101">
        <v>2021</v>
      </c>
      <c r="T794" s="101" t="s">
        <v>9</v>
      </c>
      <c r="U794" s="101" t="s">
        <v>85</v>
      </c>
      <c r="V794" s="101" t="s">
        <v>86</v>
      </c>
      <c r="W794" s="101" t="s">
        <v>87</v>
      </c>
      <c r="X794" s="101" t="s">
        <v>96</v>
      </c>
      <c r="Y794" s="101" t="s">
        <v>89</v>
      </c>
      <c r="Z794" s="101" t="s">
        <v>90</v>
      </c>
      <c r="AA794" s="101">
        <v>305</v>
      </c>
      <c r="AB794" s="101">
        <v>436.15</v>
      </c>
    </row>
    <row r="795" spans="1:28" ht="18" customHeight="1" x14ac:dyDescent="0.25">
      <c r="A795" s="1">
        <v>2024</v>
      </c>
      <c r="B795" s="1" t="s">
        <v>4</v>
      </c>
      <c r="C795" s="1" t="s">
        <v>15</v>
      </c>
      <c r="D795" s="5" t="s">
        <v>27</v>
      </c>
      <c r="E795" s="6">
        <v>3</v>
      </c>
      <c r="F795" s="6">
        <v>4577.3</v>
      </c>
      <c r="G795" s="6">
        <v>5126.576</v>
      </c>
      <c r="H795" s="3">
        <v>915.46</v>
      </c>
      <c r="I795" s="4" t="s">
        <v>40</v>
      </c>
      <c r="R795" s="101" t="s">
        <v>84</v>
      </c>
      <c r="S795" s="101">
        <v>2021</v>
      </c>
      <c r="T795" s="101" t="s">
        <v>9</v>
      </c>
      <c r="U795" s="101" t="s">
        <v>85</v>
      </c>
      <c r="V795" s="101" t="s">
        <v>86</v>
      </c>
      <c r="W795" s="101" t="s">
        <v>87</v>
      </c>
      <c r="X795" s="101" t="s">
        <v>96</v>
      </c>
      <c r="Y795" s="101" t="s">
        <v>89</v>
      </c>
      <c r="Z795" s="101" t="s">
        <v>90</v>
      </c>
      <c r="AA795" s="101">
        <v>299</v>
      </c>
      <c r="AB795" s="101">
        <v>427.57</v>
      </c>
    </row>
    <row r="796" spans="1:28" ht="18" customHeight="1" x14ac:dyDescent="0.25">
      <c r="A796" s="1">
        <v>2024</v>
      </c>
      <c r="B796" s="1" t="s">
        <v>4</v>
      </c>
      <c r="C796" s="1" t="s">
        <v>32</v>
      </c>
      <c r="D796" s="5" t="s">
        <v>32</v>
      </c>
      <c r="E796" s="6">
        <v>2</v>
      </c>
      <c r="F796" s="6">
        <v>6600</v>
      </c>
      <c r="G796" s="6">
        <v>7392</v>
      </c>
      <c r="H796" s="3">
        <v>1320</v>
      </c>
      <c r="I796" s="4" t="s">
        <v>42</v>
      </c>
      <c r="R796" s="101" t="s">
        <v>84</v>
      </c>
      <c r="S796" s="101">
        <v>2021</v>
      </c>
      <c r="T796" s="101" t="s">
        <v>3</v>
      </c>
      <c r="U796" s="101" t="s">
        <v>85</v>
      </c>
      <c r="V796" s="101" t="s">
        <v>86</v>
      </c>
      <c r="W796" s="101" t="s">
        <v>87</v>
      </c>
      <c r="X796" s="101" t="s">
        <v>88</v>
      </c>
      <c r="Y796" s="101" t="s">
        <v>89</v>
      </c>
      <c r="Z796" s="101" t="s">
        <v>90</v>
      </c>
      <c r="AA796" s="101">
        <v>158</v>
      </c>
      <c r="AB796" s="101">
        <v>526.24</v>
      </c>
    </row>
    <row r="797" spans="1:28" ht="18" customHeight="1" x14ac:dyDescent="0.25">
      <c r="A797" s="1">
        <v>2024</v>
      </c>
      <c r="B797" s="1" t="s">
        <v>5</v>
      </c>
      <c r="C797" s="1" t="s">
        <v>14</v>
      </c>
      <c r="D797" s="2" t="s">
        <v>36</v>
      </c>
      <c r="E797" s="3">
        <v>3566</v>
      </c>
      <c r="F797" s="3">
        <v>4577.3</v>
      </c>
      <c r="G797" s="3">
        <v>5126.576</v>
      </c>
      <c r="H797" s="3">
        <v>915.46</v>
      </c>
      <c r="I797" s="4" t="s">
        <v>42</v>
      </c>
      <c r="R797" s="101" t="s">
        <v>84</v>
      </c>
      <c r="S797" s="101">
        <v>2021</v>
      </c>
      <c r="T797" s="101" t="s">
        <v>3</v>
      </c>
      <c r="U797" s="101" t="s">
        <v>85</v>
      </c>
      <c r="V797" s="101" t="s">
        <v>86</v>
      </c>
      <c r="W797" s="101" t="s">
        <v>87</v>
      </c>
      <c r="X797" s="101" t="s">
        <v>88</v>
      </c>
      <c r="Y797" s="101" t="s">
        <v>89</v>
      </c>
      <c r="Z797" s="101" t="s">
        <v>90</v>
      </c>
      <c r="AA797" s="101">
        <v>152</v>
      </c>
      <c r="AB797" s="101">
        <v>526.24</v>
      </c>
    </row>
    <row r="798" spans="1:28" ht="18" customHeight="1" x14ac:dyDescent="0.25">
      <c r="A798" s="1">
        <v>2024</v>
      </c>
      <c r="B798" s="1" t="s">
        <v>5</v>
      </c>
      <c r="C798" s="1" t="s">
        <v>14</v>
      </c>
      <c r="D798" s="2" t="s">
        <v>37</v>
      </c>
      <c r="E798" s="3">
        <v>2498</v>
      </c>
      <c r="F798" s="3">
        <v>8000</v>
      </c>
      <c r="G798" s="3">
        <v>8960</v>
      </c>
      <c r="H798" s="3">
        <v>1600</v>
      </c>
      <c r="I798" s="4" t="s">
        <v>42</v>
      </c>
      <c r="R798" s="101" t="s">
        <v>91</v>
      </c>
      <c r="S798" s="101">
        <v>2021</v>
      </c>
      <c r="T798" s="101" t="s">
        <v>3</v>
      </c>
      <c r="U798" s="101" t="s">
        <v>85</v>
      </c>
      <c r="V798" s="101" t="s">
        <v>86</v>
      </c>
      <c r="W798" s="101" t="s">
        <v>87</v>
      </c>
      <c r="X798" s="101" t="s">
        <v>88</v>
      </c>
      <c r="Y798" s="101" t="s">
        <v>89</v>
      </c>
      <c r="Z798" s="101" t="s">
        <v>92</v>
      </c>
      <c r="AA798" s="101">
        <v>170</v>
      </c>
      <c r="AB798" s="101">
        <v>243.1</v>
      </c>
    </row>
    <row r="799" spans="1:28" ht="18" customHeight="1" x14ac:dyDescent="0.25">
      <c r="A799" s="1">
        <v>2024</v>
      </c>
      <c r="B799" s="1" t="s">
        <v>5</v>
      </c>
      <c r="C799" s="1" t="s">
        <v>13</v>
      </c>
      <c r="D799" s="2" t="s">
        <v>35</v>
      </c>
      <c r="E799" s="3">
        <v>1245</v>
      </c>
      <c r="F799" s="3">
        <v>4577.2</v>
      </c>
      <c r="G799" s="3">
        <v>5126.4639999999999</v>
      </c>
      <c r="H799" s="3">
        <v>915.44</v>
      </c>
      <c r="I799" s="4" t="s">
        <v>42</v>
      </c>
      <c r="R799" s="101" t="s">
        <v>91</v>
      </c>
      <c r="S799" s="101">
        <v>2021</v>
      </c>
      <c r="T799" s="101" t="s">
        <v>3</v>
      </c>
      <c r="U799" s="101" t="s">
        <v>85</v>
      </c>
      <c r="V799" s="101" t="s">
        <v>86</v>
      </c>
      <c r="W799" s="101" t="s">
        <v>87</v>
      </c>
      <c r="X799" s="101" t="s">
        <v>88</v>
      </c>
      <c r="Y799" s="101" t="s">
        <v>89</v>
      </c>
      <c r="Z799" s="101" t="s">
        <v>92</v>
      </c>
      <c r="AA799" s="101">
        <v>218</v>
      </c>
      <c r="AB799" s="101">
        <v>311.74</v>
      </c>
    </row>
    <row r="800" spans="1:28" ht="18" customHeight="1" x14ac:dyDescent="0.25">
      <c r="A800" s="1">
        <v>2024</v>
      </c>
      <c r="B800" s="1" t="s">
        <v>5</v>
      </c>
      <c r="C800" s="1" t="s">
        <v>38</v>
      </c>
      <c r="D800" s="5" t="s">
        <v>30</v>
      </c>
      <c r="E800" s="6">
        <v>644</v>
      </c>
      <c r="F800" s="6">
        <v>5743.5</v>
      </c>
      <c r="G800" s="6">
        <v>6432.72</v>
      </c>
      <c r="H800" s="3">
        <v>1148.7</v>
      </c>
      <c r="I800" s="4" t="s">
        <v>42</v>
      </c>
      <c r="R800" s="101" t="s">
        <v>84</v>
      </c>
      <c r="S800" s="101">
        <v>2021</v>
      </c>
      <c r="T800" s="101" t="s">
        <v>3</v>
      </c>
      <c r="U800" s="101" t="s">
        <v>85</v>
      </c>
      <c r="V800" s="101" t="s">
        <v>86</v>
      </c>
      <c r="W800" s="101" t="s">
        <v>87</v>
      </c>
      <c r="X800" s="101" t="s">
        <v>88</v>
      </c>
      <c r="Y800" s="101" t="s">
        <v>89</v>
      </c>
      <c r="Z800" s="101" t="s">
        <v>92</v>
      </c>
      <c r="AA800" s="101">
        <v>146</v>
      </c>
      <c r="AB800" s="101">
        <v>208.78</v>
      </c>
    </row>
    <row r="801" spans="1:28" ht="18" customHeight="1" x14ac:dyDescent="0.25">
      <c r="A801" s="1">
        <v>2024</v>
      </c>
      <c r="B801" s="1" t="s">
        <v>5</v>
      </c>
      <c r="C801" s="1" t="s">
        <v>12</v>
      </c>
      <c r="D801" s="5" t="s">
        <v>29</v>
      </c>
      <c r="E801" s="6">
        <v>643</v>
      </c>
      <c r="F801" s="6">
        <v>7000</v>
      </c>
      <c r="G801" s="6">
        <v>7840</v>
      </c>
      <c r="H801" s="3">
        <v>1400</v>
      </c>
      <c r="I801" s="4" t="s">
        <v>42</v>
      </c>
      <c r="R801" s="101" t="s">
        <v>93</v>
      </c>
      <c r="S801" s="101">
        <v>2021</v>
      </c>
      <c r="T801" s="101" t="s">
        <v>3</v>
      </c>
      <c r="U801" s="101" t="s">
        <v>85</v>
      </c>
      <c r="V801" s="101" t="s">
        <v>86</v>
      </c>
      <c r="W801" s="101" t="s">
        <v>87</v>
      </c>
      <c r="X801" s="101" t="s">
        <v>88</v>
      </c>
      <c r="Y801" s="101" t="s">
        <v>89</v>
      </c>
      <c r="Z801" s="101" t="s">
        <v>92</v>
      </c>
      <c r="AA801" s="101">
        <v>172</v>
      </c>
      <c r="AB801" s="101">
        <v>245.95999999999998</v>
      </c>
    </row>
    <row r="802" spans="1:28" ht="18" customHeight="1" x14ac:dyDescent="0.25">
      <c r="A802" s="1">
        <v>2024</v>
      </c>
      <c r="B802" s="1" t="s">
        <v>5</v>
      </c>
      <c r="C802" s="1" t="s">
        <v>38</v>
      </c>
      <c r="D802" s="5" t="s">
        <v>31</v>
      </c>
      <c r="E802" s="6">
        <v>455</v>
      </c>
      <c r="F802" s="6">
        <v>4578.6000000000004</v>
      </c>
      <c r="G802" s="6">
        <v>5128.0320000000002</v>
      </c>
      <c r="H802" s="3">
        <v>915.72000000000014</v>
      </c>
      <c r="I802" s="4" t="s">
        <v>42</v>
      </c>
      <c r="R802" s="101" t="s">
        <v>84</v>
      </c>
      <c r="S802" s="101">
        <v>2021</v>
      </c>
      <c r="T802" s="101" t="s">
        <v>3</v>
      </c>
      <c r="U802" s="101" t="s">
        <v>85</v>
      </c>
      <c r="V802" s="101" t="s">
        <v>86</v>
      </c>
      <c r="W802" s="101" t="s">
        <v>87</v>
      </c>
      <c r="X802" s="101" t="s">
        <v>88</v>
      </c>
      <c r="Y802" s="101" t="s">
        <v>89</v>
      </c>
      <c r="Z802" s="101" t="s">
        <v>92</v>
      </c>
      <c r="AA802" s="101">
        <v>220</v>
      </c>
      <c r="AB802" s="101">
        <v>314.60000000000002</v>
      </c>
    </row>
    <row r="803" spans="1:28" ht="18" customHeight="1" x14ac:dyDescent="0.25">
      <c r="A803" s="1">
        <v>2024</v>
      </c>
      <c r="B803" s="1" t="s">
        <v>5</v>
      </c>
      <c r="C803" s="1" t="s">
        <v>12</v>
      </c>
      <c r="D803" s="5" t="s">
        <v>28</v>
      </c>
      <c r="E803" s="7">
        <v>345</v>
      </c>
      <c r="F803" s="7">
        <v>7000</v>
      </c>
      <c r="G803" s="7">
        <v>7840</v>
      </c>
      <c r="H803" s="3">
        <v>1400</v>
      </c>
      <c r="I803" s="4" t="s">
        <v>42</v>
      </c>
      <c r="R803" s="101" t="s">
        <v>84</v>
      </c>
      <c r="S803" s="101">
        <v>2021</v>
      </c>
      <c r="T803" s="101" t="s">
        <v>3</v>
      </c>
      <c r="U803" s="101" t="s">
        <v>85</v>
      </c>
      <c r="V803" s="101" t="s">
        <v>86</v>
      </c>
      <c r="W803" s="101" t="s">
        <v>87</v>
      </c>
      <c r="X803" s="101" t="s">
        <v>88</v>
      </c>
      <c r="Y803" s="101" t="s">
        <v>89</v>
      </c>
      <c r="Z803" s="101" t="s">
        <v>92</v>
      </c>
      <c r="AA803" s="101">
        <v>162</v>
      </c>
      <c r="AB803" s="101">
        <v>526.24</v>
      </c>
    </row>
    <row r="804" spans="1:28" ht="18" customHeight="1" x14ac:dyDescent="0.25">
      <c r="A804" s="1">
        <v>2024</v>
      </c>
      <c r="B804" s="1" t="s">
        <v>5</v>
      </c>
      <c r="C804" s="1" t="s">
        <v>13</v>
      </c>
      <c r="D804" s="2" t="s">
        <v>33</v>
      </c>
      <c r="E804" s="3">
        <v>122</v>
      </c>
      <c r="F804" s="3">
        <v>100</v>
      </c>
      <c r="G804" s="3">
        <v>112</v>
      </c>
      <c r="H804" s="3">
        <v>20</v>
      </c>
      <c r="I804" s="4" t="s">
        <v>42</v>
      </c>
      <c r="R804" s="101" t="s">
        <v>91</v>
      </c>
      <c r="S804" s="101">
        <v>2021</v>
      </c>
      <c r="T804" s="101" t="s">
        <v>3</v>
      </c>
      <c r="U804" s="101" t="s">
        <v>85</v>
      </c>
      <c r="V804" s="101" t="s">
        <v>86</v>
      </c>
      <c r="W804" s="101" t="s">
        <v>87</v>
      </c>
      <c r="X804" s="101" t="s">
        <v>88</v>
      </c>
      <c r="Y804" s="101" t="s">
        <v>89</v>
      </c>
      <c r="Z804" s="101" t="s">
        <v>92</v>
      </c>
      <c r="AA804" s="101">
        <v>156</v>
      </c>
      <c r="AB804" s="101">
        <v>526.24</v>
      </c>
    </row>
    <row r="805" spans="1:28" ht="18" customHeight="1" x14ac:dyDescent="0.25">
      <c r="A805" s="1">
        <v>2024</v>
      </c>
      <c r="B805" s="1" t="s">
        <v>5</v>
      </c>
      <c r="C805" s="1" t="s">
        <v>15</v>
      </c>
      <c r="D805" s="5" t="s">
        <v>26</v>
      </c>
      <c r="E805" s="6">
        <v>78</v>
      </c>
      <c r="F805" s="6">
        <v>4577.2</v>
      </c>
      <c r="G805" s="6">
        <v>5126.4639999999999</v>
      </c>
      <c r="H805" s="3">
        <v>915.44</v>
      </c>
      <c r="I805" s="4" t="s">
        <v>42</v>
      </c>
      <c r="R805" s="101" t="s">
        <v>91</v>
      </c>
      <c r="S805" s="101">
        <v>2021</v>
      </c>
      <c r="T805" s="101" t="s">
        <v>3</v>
      </c>
      <c r="U805" s="101" t="s">
        <v>85</v>
      </c>
      <c r="V805" s="101" t="s">
        <v>86</v>
      </c>
      <c r="W805" s="101" t="s">
        <v>87</v>
      </c>
      <c r="X805" s="101" t="s">
        <v>88</v>
      </c>
      <c r="Y805" s="101" t="s">
        <v>89</v>
      </c>
      <c r="Z805" s="101" t="s">
        <v>92</v>
      </c>
      <c r="AA805" s="101">
        <v>150</v>
      </c>
      <c r="AB805" s="101">
        <v>526.24</v>
      </c>
    </row>
    <row r="806" spans="1:28" ht="18" customHeight="1" x14ac:dyDescent="0.25">
      <c r="A806" s="1">
        <v>2024</v>
      </c>
      <c r="B806" s="1" t="s">
        <v>5</v>
      </c>
      <c r="C806" s="1" t="s">
        <v>15</v>
      </c>
      <c r="D806" s="5" t="s">
        <v>24</v>
      </c>
      <c r="E806" s="6">
        <v>76</v>
      </c>
      <c r="F806" s="6">
        <v>4576.8999999999996</v>
      </c>
      <c r="G806" s="6">
        <v>5126.1279999999997</v>
      </c>
      <c r="H806" s="3">
        <v>915.38</v>
      </c>
      <c r="I806" s="4" t="s">
        <v>42</v>
      </c>
      <c r="R806" s="101" t="s">
        <v>91</v>
      </c>
      <c r="S806" s="101">
        <v>2021</v>
      </c>
      <c r="T806" s="101" t="s">
        <v>3</v>
      </c>
      <c r="U806" s="101" t="s">
        <v>85</v>
      </c>
      <c r="V806" s="101" t="s">
        <v>86</v>
      </c>
      <c r="W806" s="101" t="s">
        <v>87</v>
      </c>
      <c r="X806" s="101" t="s">
        <v>88</v>
      </c>
      <c r="Y806" s="101" t="s">
        <v>89</v>
      </c>
      <c r="Z806" s="101" t="s">
        <v>92</v>
      </c>
      <c r="AA806" s="101">
        <v>687</v>
      </c>
      <c r="AB806" s="101">
        <v>982.41</v>
      </c>
    </row>
    <row r="807" spans="1:28" ht="18" customHeight="1" x14ac:dyDescent="0.25">
      <c r="A807" s="1">
        <v>2024</v>
      </c>
      <c r="B807" s="1" t="s">
        <v>5</v>
      </c>
      <c r="C807" s="1" t="s">
        <v>15</v>
      </c>
      <c r="D807" s="5" t="s">
        <v>25</v>
      </c>
      <c r="E807" s="6">
        <v>46</v>
      </c>
      <c r="F807" s="6">
        <v>200</v>
      </c>
      <c r="G807" s="6">
        <v>224</v>
      </c>
      <c r="H807" s="3">
        <v>40</v>
      </c>
      <c r="I807" s="4" t="s">
        <v>42</v>
      </c>
      <c r="R807" s="101" t="s">
        <v>84</v>
      </c>
      <c r="S807" s="101">
        <v>2021</v>
      </c>
      <c r="T807" s="101" t="s">
        <v>3</v>
      </c>
      <c r="U807" s="101" t="s">
        <v>85</v>
      </c>
      <c r="V807" s="101" t="s">
        <v>86</v>
      </c>
      <c r="W807" s="101" t="s">
        <v>87</v>
      </c>
      <c r="X807" s="101" t="s">
        <v>88</v>
      </c>
      <c r="Y807" s="101" t="s">
        <v>89</v>
      </c>
      <c r="Z807" s="101" t="s">
        <v>92</v>
      </c>
      <c r="AA807" s="101">
        <v>721</v>
      </c>
      <c r="AB807" s="101">
        <v>1031.03</v>
      </c>
    </row>
    <row r="808" spans="1:28" ht="18" customHeight="1" x14ac:dyDescent="0.25">
      <c r="A808" s="1">
        <v>2024</v>
      </c>
      <c r="B808" s="1" t="s">
        <v>5</v>
      </c>
      <c r="C808" s="1" t="s">
        <v>15</v>
      </c>
      <c r="D808" s="5" t="s">
        <v>23</v>
      </c>
      <c r="E808" s="6">
        <v>34</v>
      </c>
      <c r="F808" s="6">
        <v>4576.8</v>
      </c>
      <c r="G808" s="6">
        <v>5126.0160000000005</v>
      </c>
      <c r="H808" s="3">
        <v>915.36000000000013</v>
      </c>
      <c r="I808" s="4" t="s">
        <v>42</v>
      </c>
      <c r="R808" s="101" t="s">
        <v>91</v>
      </c>
      <c r="S808" s="101">
        <v>2021</v>
      </c>
      <c r="T808" s="101" t="s">
        <v>3</v>
      </c>
      <c r="U808" s="101" t="s">
        <v>85</v>
      </c>
      <c r="V808" s="101" t="s">
        <v>86</v>
      </c>
      <c r="W808" s="101" t="s">
        <v>87</v>
      </c>
      <c r="X808" s="101" t="s">
        <v>88</v>
      </c>
      <c r="Y808" s="101" t="s">
        <v>89</v>
      </c>
      <c r="Z808" s="101" t="s">
        <v>92</v>
      </c>
      <c r="AA808" s="101">
        <v>774</v>
      </c>
      <c r="AB808" s="101">
        <v>1106.82</v>
      </c>
    </row>
    <row r="809" spans="1:28" ht="18" customHeight="1" x14ac:dyDescent="0.25">
      <c r="A809" s="1">
        <v>2024</v>
      </c>
      <c r="B809" s="1" t="s">
        <v>5</v>
      </c>
      <c r="C809" s="1" t="s">
        <v>13</v>
      </c>
      <c r="D809" s="2" t="s">
        <v>34</v>
      </c>
      <c r="E809" s="3">
        <v>7</v>
      </c>
      <c r="F809" s="3">
        <v>200</v>
      </c>
      <c r="G809" s="3">
        <v>224</v>
      </c>
      <c r="H809" s="3">
        <v>40</v>
      </c>
      <c r="I809" s="4" t="s">
        <v>42</v>
      </c>
      <c r="R809" s="101" t="s">
        <v>84</v>
      </c>
      <c r="S809" s="101">
        <v>2021</v>
      </c>
      <c r="T809" s="101" t="s">
        <v>3</v>
      </c>
      <c r="U809" s="101" t="s">
        <v>85</v>
      </c>
      <c r="V809" s="101" t="s">
        <v>86</v>
      </c>
      <c r="W809" s="101" t="s">
        <v>87</v>
      </c>
      <c r="X809" s="101" t="s">
        <v>88</v>
      </c>
      <c r="Y809" s="101" t="s">
        <v>89</v>
      </c>
      <c r="Z809" s="101" t="s">
        <v>92</v>
      </c>
      <c r="AA809" s="101">
        <v>159</v>
      </c>
      <c r="AB809" s="101">
        <v>227.37</v>
      </c>
    </row>
    <row r="810" spans="1:28" ht="18" customHeight="1" x14ac:dyDescent="0.25">
      <c r="A810" s="1">
        <v>2024</v>
      </c>
      <c r="B810" s="1" t="s">
        <v>5</v>
      </c>
      <c r="C810" s="1" t="s">
        <v>32</v>
      </c>
      <c r="D810" s="5" t="s">
        <v>32</v>
      </c>
      <c r="E810" s="6">
        <v>3</v>
      </c>
      <c r="F810" s="6">
        <v>6600</v>
      </c>
      <c r="G810" s="6">
        <v>7392</v>
      </c>
      <c r="H810" s="3">
        <v>1320</v>
      </c>
      <c r="I810" s="4" t="s">
        <v>42</v>
      </c>
      <c r="R810" s="101" t="s">
        <v>91</v>
      </c>
      <c r="S810" s="101">
        <v>2021</v>
      </c>
      <c r="T810" s="101" t="s">
        <v>3</v>
      </c>
      <c r="U810" s="101" t="s">
        <v>85</v>
      </c>
      <c r="V810" s="101" t="s">
        <v>86</v>
      </c>
      <c r="W810" s="101" t="s">
        <v>87</v>
      </c>
      <c r="X810" s="101" t="s">
        <v>88</v>
      </c>
      <c r="Y810" s="101" t="s">
        <v>89</v>
      </c>
      <c r="Z810" s="101" t="s">
        <v>92</v>
      </c>
      <c r="AA810" s="101">
        <v>153</v>
      </c>
      <c r="AB810" s="101">
        <v>218.79</v>
      </c>
    </row>
    <row r="811" spans="1:28" ht="18" customHeight="1" x14ac:dyDescent="0.25">
      <c r="A811" s="1">
        <v>2024</v>
      </c>
      <c r="B811" s="1" t="s">
        <v>5</v>
      </c>
      <c r="C811" s="1" t="s">
        <v>15</v>
      </c>
      <c r="D811" s="5" t="s">
        <v>27</v>
      </c>
      <c r="E811" s="6">
        <v>3</v>
      </c>
      <c r="F811" s="6">
        <v>4577.3</v>
      </c>
      <c r="G811" s="6">
        <v>5126.576</v>
      </c>
      <c r="H811" s="3">
        <v>915.46</v>
      </c>
      <c r="I811" s="4" t="s">
        <v>42</v>
      </c>
      <c r="R811" s="101" t="s">
        <v>84</v>
      </c>
      <c r="S811" s="101">
        <v>2021</v>
      </c>
      <c r="T811" s="101" t="s">
        <v>3</v>
      </c>
      <c r="U811" s="101" t="s">
        <v>85</v>
      </c>
      <c r="V811" s="101" t="s">
        <v>86</v>
      </c>
      <c r="W811" s="101" t="s">
        <v>87</v>
      </c>
      <c r="X811" s="101" t="s">
        <v>88</v>
      </c>
      <c r="Y811" s="101" t="s">
        <v>89</v>
      </c>
      <c r="Z811" s="101" t="s">
        <v>92</v>
      </c>
      <c r="AA811" s="101">
        <v>147</v>
      </c>
      <c r="AB811" s="101">
        <v>210.21</v>
      </c>
    </row>
    <row r="812" spans="1:28" ht="18" customHeight="1" x14ac:dyDescent="0.25">
      <c r="A812" s="1">
        <v>2024</v>
      </c>
      <c r="B812" s="1" t="s">
        <v>6</v>
      </c>
      <c r="C812" s="1" t="s">
        <v>14</v>
      </c>
      <c r="D812" s="2" t="s">
        <v>36</v>
      </c>
      <c r="E812" s="3">
        <v>3566</v>
      </c>
      <c r="F812" s="3">
        <v>4577.3</v>
      </c>
      <c r="G812" s="3">
        <v>5126.576</v>
      </c>
      <c r="H812" s="3">
        <v>915.46</v>
      </c>
      <c r="I812" s="4" t="s">
        <v>42</v>
      </c>
      <c r="R812" s="101" t="s">
        <v>91</v>
      </c>
      <c r="S812" s="101">
        <v>2021</v>
      </c>
      <c r="T812" s="101" t="s">
        <v>3</v>
      </c>
      <c r="U812" s="101" t="s">
        <v>85</v>
      </c>
      <c r="V812" s="101" t="s">
        <v>86</v>
      </c>
      <c r="W812" s="101" t="s">
        <v>87</v>
      </c>
      <c r="X812" s="101" t="s">
        <v>88</v>
      </c>
      <c r="Y812" s="101" t="s">
        <v>89</v>
      </c>
      <c r="Z812" s="101" t="s">
        <v>92</v>
      </c>
      <c r="AA812" s="101">
        <v>171</v>
      </c>
      <c r="AB812" s="101">
        <v>244.53</v>
      </c>
    </row>
    <row r="813" spans="1:28" ht="18" customHeight="1" x14ac:dyDescent="0.25">
      <c r="A813" s="1">
        <v>2024</v>
      </c>
      <c r="B813" s="1" t="s">
        <v>6</v>
      </c>
      <c r="C813" s="1" t="s">
        <v>14</v>
      </c>
      <c r="D813" s="2" t="s">
        <v>37</v>
      </c>
      <c r="E813" s="3">
        <v>2498</v>
      </c>
      <c r="F813" s="3">
        <v>8000</v>
      </c>
      <c r="G813" s="3">
        <v>8960</v>
      </c>
      <c r="H813" s="3">
        <v>1600</v>
      </c>
      <c r="I813" s="4" t="s">
        <v>42</v>
      </c>
      <c r="R813" s="101" t="s">
        <v>91</v>
      </c>
      <c r="S813" s="101">
        <v>2021</v>
      </c>
      <c r="T813" s="101" t="s">
        <v>3</v>
      </c>
      <c r="U813" s="101" t="s">
        <v>85</v>
      </c>
      <c r="V813" s="101" t="s">
        <v>86</v>
      </c>
      <c r="W813" s="101" t="s">
        <v>87</v>
      </c>
      <c r="X813" s="101" t="s">
        <v>88</v>
      </c>
      <c r="Y813" s="101" t="s">
        <v>89</v>
      </c>
      <c r="Z813" s="101" t="s">
        <v>92</v>
      </c>
      <c r="AA813" s="101">
        <v>760</v>
      </c>
      <c r="AB813" s="101">
        <v>526.24</v>
      </c>
    </row>
    <row r="814" spans="1:28" ht="18" customHeight="1" x14ac:dyDescent="0.25">
      <c r="A814" s="1">
        <v>2024</v>
      </c>
      <c r="B814" s="1" t="s">
        <v>6</v>
      </c>
      <c r="C814" s="1" t="s">
        <v>13</v>
      </c>
      <c r="D814" s="2" t="s">
        <v>35</v>
      </c>
      <c r="E814" s="3">
        <v>1245</v>
      </c>
      <c r="F814" s="3">
        <v>4577.2</v>
      </c>
      <c r="G814" s="3">
        <v>5126.4639999999999</v>
      </c>
      <c r="H814" s="3">
        <v>915.44</v>
      </c>
      <c r="I814" s="4" t="s">
        <v>42</v>
      </c>
      <c r="R814" s="101" t="s">
        <v>91</v>
      </c>
      <c r="S814" s="101">
        <v>2021</v>
      </c>
      <c r="T814" s="101" t="s">
        <v>3</v>
      </c>
      <c r="U814" s="101" t="s">
        <v>85</v>
      </c>
      <c r="V814" s="101" t="s">
        <v>86</v>
      </c>
      <c r="W814" s="101" t="s">
        <v>87</v>
      </c>
      <c r="X814" s="101" t="s">
        <v>88</v>
      </c>
      <c r="Y814" s="101" t="s">
        <v>89</v>
      </c>
      <c r="Z814" s="101" t="s">
        <v>92</v>
      </c>
      <c r="AA814" s="101">
        <v>813</v>
      </c>
      <c r="AB814" s="101">
        <v>526.24</v>
      </c>
    </row>
    <row r="815" spans="1:28" ht="18" customHeight="1" x14ac:dyDescent="0.25">
      <c r="A815" s="1">
        <v>2024</v>
      </c>
      <c r="B815" s="1" t="s">
        <v>6</v>
      </c>
      <c r="C815" s="1" t="s">
        <v>38</v>
      </c>
      <c r="D815" s="5" t="s">
        <v>30</v>
      </c>
      <c r="E815" s="6">
        <v>644</v>
      </c>
      <c r="F815" s="6">
        <v>5743.5</v>
      </c>
      <c r="G815" s="6">
        <v>6432.72</v>
      </c>
      <c r="H815" s="3">
        <v>1148.7</v>
      </c>
      <c r="I815" s="4" t="s">
        <v>42</v>
      </c>
      <c r="R815" s="101" t="s">
        <v>91</v>
      </c>
      <c r="S815" s="101">
        <v>2021</v>
      </c>
      <c r="T815" s="101" t="s">
        <v>3</v>
      </c>
      <c r="U815" s="101" t="s">
        <v>85</v>
      </c>
      <c r="V815" s="101" t="s">
        <v>86</v>
      </c>
      <c r="W815" s="101" t="s">
        <v>87</v>
      </c>
      <c r="X815" s="101" t="s">
        <v>88</v>
      </c>
      <c r="Y815" s="101" t="s">
        <v>89</v>
      </c>
      <c r="Z815" s="101" t="s">
        <v>92</v>
      </c>
      <c r="AA815" s="101">
        <v>217</v>
      </c>
      <c r="AB815" s="101">
        <v>310.31</v>
      </c>
    </row>
    <row r="816" spans="1:28" ht="18" customHeight="1" x14ac:dyDescent="0.25">
      <c r="A816" s="1">
        <v>2024</v>
      </c>
      <c r="B816" s="1" t="s">
        <v>6</v>
      </c>
      <c r="C816" s="1" t="s">
        <v>12</v>
      </c>
      <c r="D816" s="5" t="s">
        <v>29</v>
      </c>
      <c r="E816" s="6">
        <v>643</v>
      </c>
      <c r="F816" s="6">
        <v>7000</v>
      </c>
      <c r="G816" s="6">
        <v>7840</v>
      </c>
      <c r="H816" s="3">
        <v>1400</v>
      </c>
      <c r="I816" s="4" t="s">
        <v>42</v>
      </c>
      <c r="R816" s="101" t="s">
        <v>93</v>
      </c>
      <c r="S816" s="101">
        <v>2021</v>
      </c>
      <c r="T816" s="101" t="s">
        <v>3</v>
      </c>
      <c r="U816" s="101" t="s">
        <v>85</v>
      </c>
      <c r="V816" s="101" t="s">
        <v>86</v>
      </c>
      <c r="W816" s="101" t="s">
        <v>87</v>
      </c>
      <c r="X816" s="101" t="s">
        <v>88</v>
      </c>
      <c r="Y816" s="101" t="s">
        <v>89</v>
      </c>
      <c r="Z816" s="101" t="s">
        <v>92</v>
      </c>
      <c r="AA816" s="101">
        <v>145</v>
      </c>
      <c r="AB816" s="101">
        <v>207.35</v>
      </c>
    </row>
    <row r="817" spans="1:28" ht="18" customHeight="1" x14ac:dyDescent="0.25">
      <c r="A817" s="1">
        <v>2024</v>
      </c>
      <c r="B817" s="1" t="s">
        <v>6</v>
      </c>
      <c r="C817" s="1" t="s">
        <v>38</v>
      </c>
      <c r="D817" s="5" t="s">
        <v>31</v>
      </c>
      <c r="E817" s="6">
        <v>455</v>
      </c>
      <c r="F817" s="6">
        <v>4578.6000000000004</v>
      </c>
      <c r="G817" s="6">
        <v>5128.0320000000002</v>
      </c>
      <c r="H817" s="3">
        <v>915.72000000000014</v>
      </c>
      <c r="I817" s="4" t="s">
        <v>42</v>
      </c>
      <c r="R817" s="101" t="s">
        <v>91</v>
      </c>
      <c r="S817" s="101">
        <v>2021</v>
      </c>
      <c r="T817" s="101" t="s">
        <v>3</v>
      </c>
      <c r="U817" s="101" t="s">
        <v>85</v>
      </c>
      <c r="V817" s="101" t="s">
        <v>86</v>
      </c>
      <c r="W817" s="101" t="s">
        <v>87</v>
      </c>
      <c r="X817" s="101" t="s">
        <v>88</v>
      </c>
      <c r="Y817" s="101" t="s">
        <v>89</v>
      </c>
      <c r="Z817" s="101" t="s">
        <v>90</v>
      </c>
      <c r="AA817" s="101">
        <v>161</v>
      </c>
      <c r="AB817" s="101">
        <v>230.23000000000002</v>
      </c>
    </row>
    <row r="818" spans="1:28" ht="18" customHeight="1" x14ac:dyDescent="0.25">
      <c r="A818" s="1">
        <v>2024</v>
      </c>
      <c r="B818" s="1" t="s">
        <v>6</v>
      </c>
      <c r="C818" s="1" t="s">
        <v>12</v>
      </c>
      <c r="D818" s="5" t="s">
        <v>28</v>
      </c>
      <c r="E818" s="7">
        <v>345</v>
      </c>
      <c r="F818" s="7">
        <v>7000</v>
      </c>
      <c r="G818" s="7">
        <v>7840</v>
      </c>
      <c r="H818" s="3">
        <v>1400</v>
      </c>
      <c r="I818" s="4" t="s">
        <v>42</v>
      </c>
      <c r="R818" s="101" t="s">
        <v>94</v>
      </c>
      <c r="S818" s="101">
        <v>2021</v>
      </c>
      <c r="T818" s="101" t="s">
        <v>3</v>
      </c>
      <c r="U818" s="101" t="s">
        <v>85</v>
      </c>
      <c r="V818" s="101" t="s">
        <v>86</v>
      </c>
      <c r="W818" s="101" t="s">
        <v>87</v>
      </c>
      <c r="X818" s="101" t="s">
        <v>88</v>
      </c>
      <c r="Y818" s="101" t="s">
        <v>89</v>
      </c>
      <c r="Z818" s="101" t="s">
        <v>90</v>
      </c>
      <c r="AA818" s="101">
        <v>155</v>
      </c>
      <c r="AB818" s="101">
        <v>221.65</v>
      </c>
    </row>
    <row r="819" spans="1:28" ht="18" customHeight="1" x14ac:dyDescent="0.25">
      <c r="A819" s="1">
        <v>2024</v>
      </c>
      <c r="B819" s="1" t="s">
        <v>6</v>
      </c>
      <c r="C819" s="1" t="s">
        <v>13</v>
      </c>
      <c r="D819" s="2" t="s">
        <v>33</v>
      </c>
      <c r="E819" s="3">
        <v>122</v>
      </c>
      <c r="F819" s="3">
        <v>100</v>
      </c>
      <c r="G819" s="3">
        <v>112</v>
      </c>
      <c r="H819" s="3">
        <v>20</v>
      </c>
      <c r="I819" s="4" t="s">
        <v>40</v>
      </c>
      <c r="R819" s="101" t="s">
        <v>91</v>
      </c>
      <c r="S819" s="101">
        <v>2021</v>
      </c>
      <c r="T819" s="101" t="s">
        <v>3</v>
      </c>
      <c r="U819" s="101" t="s">
        <v>85</v>
      </c>
      <c r="V819" s="101" t="s">
        <v>86</v>
      </c>
      <c r="W819" s="101" t="s">
        <v>87</v>
      </c>
      <c r="X819" s="101" t="s">
        <v>88</v>
      </c>
      <c r="Y819" s="101" t="s">
        <v>89</v>
      </c>
      <c r="Z819" s="101" t="s">
        <v>90</v>
      </c>
      <c r="AA819" s="101">
        <v>149</v>
      </c>
      <c r="AB819" s="101">
        <v>213.07</v>
      </c>
    </row>
    <row r="820" spans="1:28" ht="18" customHeight="1" x14ac:dyDescent="0.25">
      <c r="A820" s="1">
        <v>2024</v>
      </c>
      <c r="B820" s="1" t="s">
        <v>6</v>
      </c>
      <c r="C820" s="1" t="s">
        <v>15</v>
      </c>
      <c r="D820" s="5" t="s">
        <v>26</v>
      </c>
      <c r="E820" s="6">
        <v>78</v>
      </c>
      <c r="F820" s="6">
        <v>4577.2</v>
      </c>
      <c r="G820" s="6">
        <v>5126.4639999999999</v>
      </c>
      <c r="H820" s="3">
        <v>915.44</v>
      </c>
      <c r="I820" s="4" t="s">
        <v>40</v>
      </c>
      <c r="R820" s="101" t="s">
        <v>84</v>
      </c>
      <c r="S820" s="101">
        <v>2021</v>
      </c>
      <c r="T820" s="101" t="s">
        <v>3</v>
      </c>
      <c r="U820" s="101" t="s">
        <v>85</v>
      </c>
      <c r="V820" s="101" t="s">
        <v>86</v>
      </c>
      <c r="W820" s="101" t="s">
        <v>87</v>
      </c>
      <c r="X820" s="101" t="s">
        <v>88</v>
      </c>
      <c r="Y820" s="101" t="s">
        <v>89</v>
      </c>
      <c r="Z820" s="101" t="s">
        <v>92</v>
      </c>
      <c r="AA820" s="101">
        <v>173</v>
      </c>
      <c r="AB820" s="101">
        <v>247.39</v>
      </c>
    </row>
    <row r="821" spans="1:28" ht="18" customHeight="1" x14ac:dyDescent="0.25">
      <c r="A821" s="1">
        <v>2024</v>
      </c>
      <c r="B821" s="1" t="s">
        <v>6</v>
      </c>
      <c r="C821" s="1" t="s">
        <v>15</v>
      </c>
      <c r="D821" s="5" t="s">
        <v>24</v>
      </c>
      <c r="E821" s="6">
        <v>76</v>
      </c>
      <c r="F821" s="6">
        <v>4576.8999999999996</v>
      </c>
      <c r="G821" s="6">
        <v>5126.1279999999997</v>
      </c>
      <c r="H821" s="3">
        <v>915.38</v>
      </c>
      <c r="I821" s="4" t="s">
        <v>40</v>
      </c>
      <c r="R821" s="101" t="s">
        <v>84</v>
      </c>
      <c r="S821" s="101">
        <v>2021</v>
      </c>
      <c r="T821" s="101" t="s">
        <v>3</v>
      </c>
      <c r="U821" s="101" t="s">
        <v>85</v>
      </c>
      <c r="V821" s="101" t="s">
        <v>86</v>
      </c>
      <c r="W821" s="101" t="s">
        <v>87</v>
      </c>
      <c r="X821" s="101" t="s">
        <v>88</v>
      </c>
      <c r="Y821" s="101" t="s">
        <v>89</v>
      </c>
      <c r="Z821" s="101" t="s">
        <v>92</v>
      </c>
      <c r="AA821" s="101">
        <v>221</v>
      </c>
      <c r="AB821" s="101">
        <v>316.02999999999997</v>
      </c>
    </row>
    <row r="822" spans="1:28" ht="18" customHeight="1" x14ac:dyDescent="0.25">
      <c r="A822" s="1">
        <v>2024</v>
      </c>
      <c r="B822" s="1" t="s">
        <v>6</v>
      </c>
      <c r="C822" s="1" t="s">
        <v>15</v>
      </c>
      <c r="D822" s="5" t="s">
        <v>25</v>
      </c>
      <c r="E822" s="6">
        <v>46</v>
      </c>
      <c r="F822" s="6">
        <v>200</v>
      </c>
      <c r="G822" s="6">
        <v>224</v>
      </c>
      <c r="H822" s="3">
        <v>40</v>
      </c>
      <c r="I822" s="4" t="s">
        <v>40</v>
      </c>
      <c r="R822" s="101" t="s">
        <v>91</v>
      </c>
      <c r="S822" s="101">
        <v>2021</v>
      </c>
      <c r="T822" s="101" t="s">
        <v>3</v>
      </c>
      <c r="U822" s="101" t="s">
        <v>85</v>
      </c>
      <c r="V822" s="101" t="s">
        <v>86</v>
      </c>
      <c r="W822" s="101" t="s">
        <v>87</v>
      </c>
      <c r="X822" s="101" t="s">
        <v>88</v>
      </c>
      <c r="Y822" s="101" t="s">
        <v>89</v>
      </c>
      <c r="Z822" s="101" t="s">
        <v>92</v>
      </c>
      <c r="AA822" s="101">
        <v>783</v>
      </c>
      <c r="AB822" s="101">
        <v>1119.69</v>
      </c>
    </row>
    <row r="823" spans="1:28" ht="18" customHeight="1" x14ac:dyDescent="0.25">
      <c r="A823" s="1">
        <v>2024</v>
      </c>
      <c r="B823" s="1" t="s">
        <v>6</v>
      </c>
      <c r="C823" s="1" t="s">
        <v>15</v>
      </c>
      <c r="D823" s="5" t="s">
        <v>23</v>
      </c>
      <c r="E823" s="6">
        <v>34</v>
      </c>
      <c r="F823" s="6">
        <v>4576.8</v>
      </c>
      <c r="G823" s="6">
        <v>5126.0160000000005</v>
      </c>
      <c r="H823" s="3">
        <v>915.36000000000013</v>
      </c>
      <c r="I823" s="4" t="s">
        <v>40</v>
      </c>
      <c r="R823" s="101" t="s">
        <v>84</v>
      </c>
      <c r="S823" s="101">
        <v>2021</v>
      </c>
      <c r="T823" s="101" t="s">
        <v>7</v>
      </c>
      <c r="U823" s="101" t="s">
        <v>85</v>
      </c>
      <c r="V823" s="101" t="s">
        <v>86</v>
      </c>
      <c r="W823" s="101" t="s">
        <v>87</v>
      </c>
      <c r="X823" s="101" t="s">
        <v>88</v>
      </c>
      <c r="Y823" s="101" t="s">
        <v>89</v>
      </c>
      <c r="Z823" s="101" t="s">
        <v>90</v>
      </c>
      <c r="AA823" s="101">
        <v>344</v>
      </c>
      <c r="AB823" s="101">
        <v>491.91999999999996</v>
      </c>
    </row>
    <row r="824" spans="1:28" ht="18" customHeight="1" x14ac:dyDescent="0.25">
      <c r="A824" s="1">
        <v>2024</v>
      </c>
      <c r="B824" s="1" t="s">
        <v>6</v>
      </c>
      <c r="C824" s="1" t="s">
        <v>13</v>
      </c>
      <c r="D824" s="2" t="s">
        <v>34</v>
      </c>
      <c r="E824" s="3">
        <v>7</v>
      </c>
      <c r="F824" s="3">
        <v>200</v>
      </c>
      <c r="G824" s="3">
        <v>224</v>
      </c>
      <c r="H824" s="3">
        <v>40</v>
      </c>
      <c r="I824" s="4" t="s">
        <v>40</v>
      </c>
      <c r="R824" s="101" t="s">
        <v>84</v>
      </c>
      <c r="S824" s="101">
        <v>2021</v>
      </c>
      <c r="T824" s="101" t="s">
        <v>7</v>
      </c>
      <c r="U824" s="101" t="s">
        <v>85</v>
      </c>
      <c r="V824" s="101" t="s">
        <v>86</v>
      </c>
      <c r="W824" s="101" t="s">
        <v>87</v>
      </c>
      <c r="X824" s="101" t="s">
        <v>88</v>
      </c>
      <c r="Y824" s="101" t="s">
        <v>89</v>
      </c>
      <c r="Z824" s="101" t="s">
        <v>90</v>
      </c>
      <c r="AA824" s="101">
        <v>338</v>
      </c>
      <c r="AB824" s="101">
        <v>483.34000000000003</v>
      </c>
    </row>
    <row r="825" spans="1:28" ht="18" customHeight="1" x14ac:dyDescent="0.25">
      <c r="A825" s="1">
        <v>2024</v>
      </c>
      <c r="B825" s="1" t="s">
        <v>6</v>
      </c>
      <c r="C825" s="1" t="s">
        <v>15</v>
      </c>
      <c r="D825" s="5" t="s">
        <v>27</v>
      </c>
      <c r="E825" s="6">
        <v>3</v>
      </c>
      <c r="F825" s="6">
        <v>4577.3</v>
      </c>
      <c r="G825" s="6">
        <v>5126.576</v>
      </c>
      <c r="H825" s="3">
        <v>915.46</v>
      </c>
      <c r="I825" s="4" t="s">
        <v>40</v>
      </c>
      <c r="R825" s="101" t="s">
        <v>84</v>
      </c>
      <c r="S825" s="101">
        <v>2021</v>
      </c>
      <c r="T825" s="101" t="s">
        <v>7</v>
      </c>
      <c r="U825" s="101" t="s">
        <v>85</v>
      </c>
      <c r="V825" s="101" t="s">
        <v>86</v>
      </c>
      <c r="W825" s="101" t="s">
        <v>87</v>
      </c>
      <c r="X825" s="101" t="s">
        <v>88</v>
      </c>
      <c r="Y825" s="101" t="s">
        <v>89</v>
      </c>
      <c r="Z825" s="101" t="s">
        <v>90</v>
      </c>
      <c r="AA825" s="101">
        <v>332</v>
      </c>
      <c r="AB825" s="101">
        <v>474.76</v>
      </c>
    </row>
    <row r="826" spans="1:28" ht="18" customHeight="1" x14ac:dyDescent="0.25">
      <c r="A826" s="1">
        <v>2024</v>
      </c>
      <c r="B826" s="1" t="s">
        <v>6</v>
      </c>
      <c r="C826" s="1" t="s">
        <v>32</v>
      </c>
      <c r="D826" s="5" t="s">
        <v>32</v>
      </c>
      <c r="E826" s="6">
        <v>2</v>
      </c>
      <c r="F826" s="6">
        <v>6600</v>
      </c>
      <c r="G826" s="6">
        <v>7392</v>
      </c>
      <c r="H826" s="3">
        <v>1320</v>
      </c>
      <c r="I826" s="4" t="s">
        <v>40</v>
      </c>
      <c r="R826" s="101" t="s">
        <v>93</v>
      </c>
      <c r="S826" s="101">
        <v>2021</v>
      </c>
      <c r="T826" s="101" t="s">
        <v>7</v>
      </c>
      <c r="U826" s="101" t="s">
        <v>85</v>
      </c>
      <c r="V826" s="101" t="s">
        <v>86</v>
      </c>
      <c r="W826" s="101" t="s">
        <v>87</v>
      </c>
      <c r="X826" s="101" t="s">
        <v>88</v>
      </c>
      <c r="Y826" s="101" t="s">
        <v>89</v>
      </c>
      <c r="Z826" s="101" t="s">
        <v>92</v>
      </c>
      <c r="AA826" s="101">
        <v>152</v>
      </c>
      <c r="AB826" s="101">
        <v>206.72</v>
      </c>
    </row>
    <row r="827" spans="1:28" ht="18" customHeight="1" x14ac:dyDescent="0.25">
      <c r="A827" s="1">
        <v>2024</v>
      </c>
      <c r="B827" s="1" t="s">
        <v>7</v>
      </c>
      <c r="C827" s="1" t="s">
        <v>14</v>
      </c>
      <c r="D827" s="2" t="s">
        <v>36</v>
      </c>
      <c r="E827" s="3">
        <v>3566</v>
      </c>
      <c r="F827" s="3">
        <v>4577.3</v>
      </c>
      <c r="G827" s="3">
        <v>5126.576</v>
      </c>
      <c r="H827" s="3">
        <v>915.46</v>
      </c>
      <c r="I827" s="4" t="s">
        <v>40</v>
      </c>
      <c r="R827" s="101" t="s">
        <v>93</v>
      </c>
      <c r="S827" s="101">
        <v>2021</v>
      </c>
      <c r="T827" s="101" t="s">
        <v>7</v>
      </c>
      <c r="U827" s="101" t="s">
        <v>85</v>
      </c>
      <c r="V827" s="101" t="s">
        <v>86</v>
      </c>
      <c r="W827" s="101" t="s">
        <v>87</v>
      </c>
      <c r="X827" s="101" t="s">
        <v>88</v>
      </c>
      <c r="Y827" s="101" t="s">
        <v>89</v>
      </c>
      <c r="Z827" s="101" t="s">
        <v>92</v>
      </c>
      <c r="AA827" s="101">
        <v>368</v>
      </c>
      <c r="AB827" s="101">
        <v>526.24</v>
      </c>
    </row>
    <row r="828" spans="1:28" ht="18" customHeight="1" x14ac:dyDescent="0.25">
      <c r="A828" s="1">
        <v>2024</v>
      </c>
      <c r="B828" s="1" t="s">
        <v>7</v>
      </c>
      <c r="C828" s="1" t="s">
        <v>14</v>
      </c>
      <c r="D828" s="2" t="s">
        <v>37</v>
      </c>
      <c r="E828" s="3">
        <v>2498</v>
      </c>
      <c r="F828" s="3">
        <v>8000</v>
      </c>
      <c r="G828" s="3">
        <v>8960</v>
      </c>
      <c r="H828" s="3">
        <v>1600</v>
      </c>
      <c r="I828" s="4" t="s">
        <v>40</v>
      </c>
      <c r="R828" s="101" t="s">
        <v>95</v>
      </c>
      <c r="S828" s="101">
        <v>2021</v>
      </c>
      <c r="T828" s="101" t="s">
        <v>7</v>
      </c>
      <c r="U828" s="101" t="s">
        <v>85</v>
      </c>
      <c r="V828" s="101" t="s">
        <v>86</v>
      </c>
      <c r="W828" s="101" t="s">
        <v>87</v>
      </c>
      <c r="X828" s="101" t="s">
        <v>88</v>
      </c>
      <c r="Y828" s="101" t="s">
        <v>89</v>
      </c>
      <c r="Z828" s="101" t="s">
        <v>92</v>
      </c>
      <c r="AA828" s="101">
        <v>148</v>
      </c>
      <c r="AB828" s="101">
        <v>211.64</v>
      </c>
    </row>
    <row r="829" spans="1:28" ht="18" customHeight="1" x14ac:dyDescent="0.25">
      <c r="A829" s="1">
        <v>2024</v>
      </c>
      <c r="B829" s="1" t="s">
        <v>7</v>
      </c>
      <c r="C829" s="1" t="s">
        <v>13</v>
      </c>
      <c r="D829" s="2" t="s">
        <v>35</v>
      </c>
      <c r="E829" s="3">
        <v>1245</v>
      </c>
      <c r="F829" s="3">
        <v>4577.2</v>
      </c>
      <c r="G829" s="3">
        <v>5126.4639999999999</v>
      </c>
      <c r="H829" s="3">
        <v>915.44</v>
      </c>
      <c r="I829" s="4" t="s">
        <v>40</v>
      </c>
      <c r="R829" s="101" t="s">
        <v>84</v>
      </c>
      <c r="S829" s="101">
        <v>2021</v>
      </c>
      <c r="T829" s="101" t="s">
        <v>7</v>
      </c>
      <c r="U829" s="101" t="s">
        <v>85</v>
      </c>
      <c r="V829" s="101" t="s">
        <v>86</v>
      </c>
      <c r="W829" s="101" t="s">
        <v>87</v>
      </c>
      <c r="X829" s="101" t="s">
        <v>88</v>
      </c>
      <c r="Y829" s="101" t="s">
        <v>89</v>
      </c>
      <c r="Z829" s="101" t="s">
        <v>92</v>
      </c>
      <c r="AA829" s="101">
        <v>196</v>
      </c>
      <c r="AB829" s="101">
        <v>280.27999999999997</v>
      </c>
    </row>
    <row r="830" spans="1:28" ht="18" customHeight="1" x14ac:dyDescent="0.25">
      <c r="A830" s="1">
        <v>2024</v>
      </c>
      <c r="B830" s="1" t="s">
        <v>7</v>
      </c>
      <c r="C830" s="1" t="s">
        <v>38</v>
      </c>
      <c r="D830" s="5" t="s">
        <v>30</v>
      </c>
      <c r="E830" s="6">
        <v>644</v>
      </c>
      <c r="F830" s="6">
        <v>5743.5</v>
      </c>
      <c r="G830" s="6">
        <v>6432.72</v>
      </c>
      <c r="H830" s="3">
        <v>1148.7</v>
      </c>
      <c r="I830" s="4" t="s">
        <v>40</v>
      </c>
      <c r="R830" s="101" t="s">
        <v>84</v>
      </c>
      <c r="S830" s="101">
        <v>2021</v>
      </c>
      <c r="T830" s="101" t="s">
        <v>7</v>
      </c>
      <c r="U830" s="101" t="s">
        <v>85</v>
      </c>
      <c r="V830" s="101" t="s">
        <v>86</v>
      </c>
      <c r="W830" s="101" t="s">
        <v>87</v>
      </c>
      <c r="X830" s="101" t="s">
        <v>88</v>
      </c>
      <c r="Y830" s="101" t="s">
        <v>89</v>
      </c>
      <c r="Z830" s="101" t="s">
        <v>92</v>
      </c>
      <c r="AA830" s="101">
        <v>370</v>
      </c>
      <c r="AB830" s="101">
        <v>529.1</v>
      </c>
    </row>
    <row r="831" spans="1:28" ht="18" customHeight="1" x14ac:dyDescent="0.25">
      <c r="A831" s="1">
        <v>2024</v>
      </c>
      <c r="B831" s="1" t="s">
        <v>7</v>
      </c>
      <c r="C831" s="1" t="s">
        <v>12</v>
      </c>
      <c r="D831" s="5" t="s">
        <v>29</v>
      </c>
      <c r="E831" s="6">
        <v>643</v>
      </c>
      <c r="F831" s="6">
        <v>7000</v>
      </c>
      <c r="G831" s="6">
        <v>7840</v>
      </c>
      <c r="H831" s="3">
        <v>1400</v>
      </c>
      <c r="I831" s="4" t="s">
        <v>40</v>
      </c>
      <c r="R831" s="101" t="s">
        <v>93</v>
      </c>
      <c r="S831" s="101">
        <v>2021</v>
      </c>
      <c r="T831" s="101" t="s">
        <v>7</v>
      </c>
      <c r="U831" s="101" t="s">
        <v>85</v>
      </c>
      <c r="V831" s="101" t="s">
        <v>86</v>
      </c>
      <c r="W831" s="101" t="s">
        <v>87</v>
      </c>
      <c r="X831" s="101" t="s">
        <v>88</v>
      </c>
      <c r="Y831" s="101" t="s">
        <v>89</v>
      </c>
      <c r="Z831" s="101" t="s">
        <v>90</v>
      </c>
      <c r="AA831" s="101">
        <v>342</v>
      </c>
      <c r="AB831" s="101">
        <v>526.24</v>
      </c>
    </row>
    <row r="832" spans="1:28" ht="18" customHeight="1" x14ac:dyDescent="0.25">
      <c r="A832" s="1">
        <v>2024</v>
      </c>
      <c r="B832" s="1" t="s">
        <v>7</v>
      </c>
      <c r="C832" s="1" t="s">
        <v>38</v>
      </c>
      <c r="D832" s="5" t="s">
        <v>31</v>
      </c>
      <c r="E832" s="6">
        <v>455</v>
      </c>
      <c r="F832" s="6">
        <v>4578.6000000000004</v>
      </c>
      <c r="G832" s="6">
        <v>5128.0320000000002</v>
      </c>
      <c r="H832" s="3">
        <v>915.72000000000014</v>
      </c>
      <c r="I832" s="4" t="s">
        <v>40</v>
      </c>
      <c r="R832" s="101" t="s">
        <v>91</v>
      </c>
      <c r="S832" s="101">
        <v>2021</v>
      </c>
      <c r="T832" s="101" t="s">
        <v>7</v>
      </c>
      <c r="U832" s="101" t="s">
        <v>85</v>
      </c>
      <c r="V832" s="101" t="s">
        <v>86</v>
      </c>
      <c r="W832" s="101" t="s">
        <v>87</v>
      </c>
      <c r="X832" s="101" t="s">
        <v>88</v>
      </c>
      <c r="Y832" s="101" t="s">
        <v>89</v>
      </c>
      <c r="Z832" s="101" t="s">
        <v>90</v>
      </c>
      <c r="AA832" s="101">
        <v>336</v>
      </c>
      <c r="AB832" s="101">
        <v>526.24</v>
      </c>
    </row>
    <row r="833" spans="1:28" ht="18" customHeight="1" x14ac:dyDescent="0.25">
      <c r="A833" s="1">
        <v>2024</v>
      </c>
      <c r="B833" s="1" t="s">
        <v>7</v>
      </c>
      <c r="C833" s="1" t="s">
        <v>12</v>
      </c>
      <c r="D833" s="5" t="s">
        <v>28</v>
      </c>
      <c r="E833" s="7">
        <v>345</v>
      </c>
      <c r="F833" s="7">
        <v>7000</v>
      </c>
      <c r="G833" s="7">
        <v>7840</v>
      </c>
      <c r="H833" s="3">
        <v>1400</v>
      </c>
      <c r="I833" s="4" t="s">
        <v>40</v>
      </c>
      <c r="R833" s="101" t="s">
        <v>84</v>
      </c>
      <c r="S833" s="101">
        <v>2021</v>
      </c>
      <c r="T833" s="101" t="s">
        <v>7</v>
      </c>
      <c r="U833" s="101" t="s">
        <v>85</v>
      </c>
      <c r="V833" s="101" t="s">
        <v>86</v>
      </c>
      <c r="W833" s="101" t="s">
        <v>87</v>
      </c>
      <c r="X833" s="101" t="s">
        <v>88</v>
      </c>
      <c r="Y833" s="101" t="s">
        <v>89</v>
      </c>
      <c r="Z833" s="101" t="s">
        <v>90</v>
      </c>
      <c r="AA833" s="101">
        <v>330</v>
      </c>
      <c r="AB833" s="101">
        <v>526.24</v>
      </c>
    </row>
    <row r="834" spans="1:28" ht="18" customHeight="1" x14ac:dyDescent="0.25">
      <c r="A834" s="1">
        <v>2024</v>
      </c>
      <c r="B834" s="1" t="s">
        <v>7</v>
      </c>
      <c r="C834" s="1" t="s">
        <v>13</v>
      </c>
      <c r="D834" s="2" t="s">
        <v>33</v>
      </c>
      <c r="E834" s="3">
        <v>122</v>
      </c>
      <c r="F834" s="3">
        <v>100</v>
      </c>
      <c r="G834" s="3">
        <v>112</v>
      </c>
      <c r="H834" s="3">
        <v>20</v>
      </c>
      <c r="I834" s="4" t="s">
        <v>40</v>
      </c>
      <c r="R834" s="101" t="s">
        <v>84</v>
      </c>
      <c r="S834" s="101">
        <v>2021</v>
      </c>
      <c r="T834" s="101" t="s">
        <v>7</v>
      </c>
      <c r="U834" s="101" t="s">
        <v>85</v>
      </c>
      <c r="V834" s="101" t="s">
        <v>86</v>
      </c>
      <c r="W834" s="101" t="s">
        <v>87</v>
      </c>
      <c r="X834" s="101" t="s">
        <v>88</v>
      </c>
      <c r="Y834" s="101" t="s">
        <v>89</v>
      </c>
      <c r="Z834" s="101" t="s">
        <v>92</v>
      </c>
      <c r="AA834" s="101">
        <v>691</v>
      </c>
      <c r="AB834" s="101">
        <v>988.13</v>
      </c>
    </row>
    <row r="835" spans="1:28" ht="18" customHeight="1" x14ac:dyDescent="0.25">
      <c r="A835" s="1">
        <v>2024</v>
      </c>
      <c r="B835" s="1" t="s">
        <v>7</v>
      </c>
      <c r="C835" s="1" t="s">
        <v>15</v>
      </c>
      <c r="D835" s="5" t="s">
        <v>26</v>
      </c>
      <c r="E835" s="6">
        <v>78</v>
      </c>
      <c r="F835" s="6">
        <v>4577.2</v>
      </c>
      <c r="G835" s="6">
        <v>5126.4639999999999</v>
      </c>
      <c r="H835" s="3">
        <v>915.44</v>
      </c>
      <c r="I835" s="4" t="s">
        <v>40</v>
      </c>
      <c r="R835" s="101" t="s">
        <v>84</v>
      </c>
      <c r="S835" s="101">
        <v>2021</v>
      </c>
      <c r="T835" s="101" t="s">
        <v>7</v>
      </c>
      <c r="U835" s="101" t="s">
        <v>85</v>
      </c>
      <c r="V835" s="101" t="s">
        <v>86</v>
      </c>
      <c r="W835" s="101" t="s">
        <v>87</v>
      </c>
      <c r="X835" s="101" t="s">
        <v>88</v>
      </c>
      <c r="Y835" s="101" t="s">
        <v>89</v>
      </c>
      <c r="Z835" s="101" t="s">
        <v>92</v>
      </c>
      <c r="AA835" s="101">
        <v>724</v>
      </c>
      <c r="AB835" s="101">
        <v>1035.32</v>
      </c>
    </row>
    <row r="836" spans="1:28" ht="18" customHeight="1" x14ac:dyDescent="0.25">
      <c r="A836" s="1">
        <v>2024</v>
      </c>
      <c r="B836" s="1" t="s">
        <v>7</v>
      </c>
      <c r="C836" s="1" t="s">
        <v>15</v>
      </c>
      <c r="D836" s="5" t="s">
        <v>24</v>
      </c>
      <c r="E836" s="6">
        <v>76</v>
      </c>
      <c r="F836" s="6">
        <v>4576.8999999999996</v>
      </c>
      <c r="G836" s="6">
        <v>5126.1279999999997</v>
      </c>
      <c r="H836" s="3">
        <v>915.38</v>
      </c>
      <c r="I836" s="4" t="s">
        <v>40</v>
      </c>
      <c r="R836" s="101" t="s">
        <v>91</v>
      </c>
      <c r="S836" s="101">
        <v>2021</v>
      </c>
      <c r="T836" s="101" t="s">
        <v>7</v>
      </c>
      <c r="U836" s="101" t="s">
        <v>85</v>
      </c>
      <c r="V836" s="101" t="s">
        <v>86</v>
      </c>
      <c r="W836" s="101" t="s">
        <v>87</v>
      </c>
      <c r="X836" s="101" t="s">
        <v>88</v>
      </c>
      <c r="Y836" s="101" t="s">
        <v>89</v>
      </c>
      <c r="Z836" s="101" t="s">
        <v>92</v>
      </c>
      <c r="AA836" s="101">
        <v>777</v>
      </c>
      <c r="AB836" s="101">
        <v>1111.1100000000001</v>
      </c>
    </row>
    <row r="837" spans="1:28" ht="18" customHeight="1" x14ac:dyDescent="0.25">
      <c r="A837" s="1">
        <v>2024</v>
      </c>
      <c r="B837" s="1" t="s">
        <v>7</v>
      </c>
      <c r="C837" s="1" t="s">
        <v>15</v>
      </c>
      <c r="D837" s="5" t="s">
        <v>25</v>
      </c>
      <c r="E837" s="6">
        <v>46</v>
      </c>
      <c r="F837" s="6">
        <v>200</v>
      </c>
      <c r="G837" s="6">
        <v>224</v>
      </c>
      <c r="H837" s="3">
        <v>40</v>
      </c>
      <c r="I837" s="4" t="s">
        <v>40</v>
      </c>
      <c r="R837" s="101" t="s">
        <v>84</v>
      </c>
      <c r="S837" s="101">
        <v>2021</v>
      </c>
      <c r="T837" s="101" t="s">
        <v>7</v>
      </c>
      <c r="U837" s="101" t="s">
        <v>85</v>
      </c>
      <c r="V837" s="101" t="s">
        <v>86</v>
      </c>
      <c r="W837" s="101" t="s">
        <v>87</v>
      </c>
      <c r="X837" s="101" t="s">
        <v>88</v>
      </c>
      <c r="Y837" s="101" t="s">
        <v>89</v>
      </c>
      <c r="Z837" s="101" t="s">
        <v>90</v>
      </c>
      <c r="AA837" s="101">
        <v>339</v>
      </c>
      <c r="AB837" s="101">
        <v>484.77</v>
      </c>
    </row>
    <row r="838" spans="1:28" ht="18" customHeight="1" x14ac:dyDescent="0.25">
      <c r="A838" s="1">
        <v>2024</v>
      </c>
      <c r="B838" s="1" t="s">
        <v>7</v>
      </c>
      <c r="C838" s="1" t="s">
        <v>15</v>
      </c>
      <c r="D838" s="5" t="s">
        <v>23</v>
      </c>
      <c r="E838" s="6">
        <v>34</v>
      </c>
      <c r="F838" s="6">
        <v>4576.8</v>
      </c>
      <c r="G838" s="6">
        <v>5126.0160000000005</v>
      </c>
      <c r="H838" s="3">
        <v>915.36000000000013</v>
      </c>
      <c r="I838" s="4" t="s">
        <v>40</v>
      </c>
      <c r="R838" s="101" t="s">
        <v>84</v>
      </c>
      <c r="S838" s="101">
        <v>2021</v>
      </c>
      <c r="T838" s="101" t="s">
        <v>7</v>
      </c>
      <c r="U838" s="101" t="s">
        <v>85</v>
      </c>
      <c r="V838" s="101" t="s">
        <v>86</v>
      </c>
      <c r="W838" s="101" t="s">
        <v>87</v>
      </c>
      <c r="X838" s="101" t="s">
        <v>88</v>
      </c>
      <c r="Y838" s="101" t="s">
        <v>89</v>
      </c>
      <c r="Z838" s="101" t="s">
        <v>90</v>
      </c>
      <c r="AA838" s="101">
        <v>333</v>
      </c>
      <c r="AB838" s="101">
        <v>476.19</v>
      </c>
    </row>
    <row r="839" spans="1:28" ht="18" customHeight="1" x14ac:dyDescent="0.25">
      <c r="A839" s="1">
        <v>2024</v>
      </c>
      <c r="B839" s="1" t="s">
        <v>7</v>
      </c>
      <c r="C839" s="1" t="s">
        <v>13</v>
      </c>
      <c r="D839" s="2" t="s">
        <v>34</v>
      </c>
      <c r="E839" s="3">
        <v>7</v>
      </c>
      <c r="F839" s="3">
        <v>200</v>
      </c>
      <c r="G839" s="3">
        <v>224</v>
      </c>
      <c r="H839" s="3">
        <v>40</v>
      </c>
      <c r="I839" s="4" t="s">
        <v>40</v>
      </c>
      <c r="R839" s="101" t="s">
        <v>91</v>
      </c>
      <c r="S839" s="101">
        <v>2021</v>
      </c>
      <c r="T839" s="101" t="s">
        <v>7</v>
      </c>
      <c r="U839" s="101" t="s">
        <v>85</v>
      </c>
      <c r="V839" s="101" t="s">
        <v>86</v>
      </c>
      <c r="W839" s="101" t="s">
        <v>87</v>
      </c>
      <c r="X839" s="101" t="s">
        <v>88</v>
      </c>
      <c r="Y839" s="101" t="s">
        <v>89</v>
      </c>
      <c r="Z839" s="101" t="s">
        <v>92</v>
      </c>
      <c r="AA839" s="101">
        <v>153</v>
      </c>
      <c r="AB839" s="101">
        <v>218.79</v>
      </c>
    </row>
    <row r="840" spans="1:28" ht="18" customHeight="1" x14ac:dyDescent="0.25">
      <c r="A840" s="1">
        <v>2024</v>
      </c>
      <c r="B840" s="1" t="s">
        <v>7</v>
      </c>
      <c r="C840" s="1" t="s">
        <v>15</v>
      </c>
      <c r="D840" s="5" t="s">
        <v>27</v>
      </c>
      <c r="E840" s="6">
        <v>3</v>
      </c>
      <c r="F840" s="6">
        <v>4577.3</v>
      </c>
      <c r="G840" s="6">
        <v>5126.576</v>
      </c>
      <c r="H840" s="3">
        <v>915.46</v>
      </c>
      <c r="I840" s="4" t="s">
        <v>40</v>
      </c>
      <c r="R840" s="101" t="s">
        <v>84</v>
      </c>
      <c r="S840" s="101">
        <v>2021</v>
      </c>
      <c r="T840" s="101" t="s">
        <v>7</v>
      </c>
      <c r="U840" s="101" t="s">
        <v>85</v>
      </c>
      <c r="V840" s="101" t="s">
        <v>86</v>
      </c>
      <c r="W840" s="101" t="s">
        <v>87</v>
      </c>
      <c r="X840" s="101" t="s">
        <v>88</v>
      </c>
      <c r="Y840" s="101" t="s">
        <v>89</v>
      </c>
      <c r="Z840" s="101" t="s">
        <v>92</v>
      </c>
      <c r="AA840" s="101">
        <v>764</v>
      </c>
      <c r="AB840" s="101">
        <v>526.24</v>
      </c>
    </row>
    <row r="841" spans="1:28" ht="18" customHeight="1" x14ac:dyDescent="0.25">
      <c r="A841" s="1">
        <v>2024</v>
      </c>
      <c r="B841" s="1" t="s">
        <v>7</v>
      </c>
      <c r="C841" s="1" t="s">
        <v>32</v>
      </c>
      <c r="D841" s="5" t="s">
        <v>32</v>
      </c>
      <c r="E841" s="6">
        <v>2</v>
      </c>
      <c r="F841" s="6">
        <v>6600</v>
      </c>
      <c r="G841" s="6">
        <v>7392</v>
      </c>
      <c r="H841" s="3">
        <v>1320</v>
      </c>
      <c r="I841" s="4" t="s">
        <v>40</v>
      </c>
      <c r="R841" s="101" t="s">
        <v>84</v>
      </c>
      <c r="S841" s="101">
        <v>2021</v>
      </c>
      <c r="T841" s="101" t="s">
        <v>7</v>
      </c>
      <c r="U841" s="101" t="s">
        <v>85</v>
      </c>
      <c r="V841" s="101" t="s">
        <v>86</v>
      </c>
      <c r="W841" s="101" t="s">
        <v>87</v>
      </c>
      <c r="X841" s="101" t="s">
        <v>88</v>
      </c>
      <c r="Y841" s="101" t="s">
        <v>89</v>
      </c>
      <c r="Z841" s="101" t="s">
        <v>92</v>
      </c>
      <c r="AA841" s="101">
        <v>817</v>
      </c>
      <c r="AB841" s="101">
        <v>526.24</v>
      </c>
    </row>
    <row r="842" spans="1:28" ht="18" customHeight="1" x14ac:dyDescent="0.25">
      <c r="A842" s="1">
        <v>2024</v>
      </c>
      <c r="B842" s="1" t="s">
        <v>8</v>
      </c>
      <c r="C842" s="1" t="s">
        <v>14</v>
      </c>
      <c r="D842" s="2" t="s">
        <v>36</v>
      </c>
      <c r="E842" s="3">
        <v>3566</v>
      </c>
      <c r="F842" s="3">
        <v>4577.3</v>
      </c>
      <c r="G842" s="3">
        <v>5126.576</v>
      </c>
      <c r="H842" s="3">
        <v>915.46</v>
      </c>
      <c r="I842" s="4" t="s">
        <v>40</v>
      </c>
      <c r="R842" s="101" t="s">
        <v>84</v>
      </c>
      <c r="S842" s="101">
        <v>2021</v>
      </c>
      <c r="T842" s="101" t="s">
        <v>7</v>
      </c>
      <c r="U842" s="101" t="s">
        <v>85</v>
      </c>
      <c r="V842" s="101" t="s">
        <v>86</v>
      </c>
      <c r="W842" s="101" t="s">
        <v>87</v>
      </c>
      <c r="X842" s="101" t="s">
        <v>88</v>
      </c>
      <c r="Y842" s="101" t="s">
        <v>89</v>
      </c>
      <c r="Z842" s="101" t="s">
        <v>92</v>
      </c>
      <c r="AA842" s="101">
        <v>151</v>
      </c>
      <c r="AB842" s="101">
        <v>215.93</v>
      </c>
    </row>
    <row r="843" spans="1:28" ht="18" customHeight="1" x14ac:dyDescent="0.25">
      <c r="A843" s="1">
        <v>2024</v>
      </c>
      <c r="B843" s="1" t="s">
        <v>8</v>
      </c>
      <c r="C843" s="1" t="s">
        <v>14</v>
      </c>
      <c r="D843" s="2" t="s">
        <v>37</v>
      </c>
      <c r="E843" s="3">
        <v>2498</v>
      </c>
      <c r="F843" s="3">
        <v>8000</v>
      </c>
      <c r="G843" s="3">
        <v>8960</v>
      </c>
      <c r="H843" s="3">
        <v>1600</v>
      </c>
      <c r="I843" s="4" t="s">
        <v>40</v>
      </c>
      <c r="R843" s="101" t="s">
        <v>93</v>
      </c>
      <c r="S843" s="101">
        <v>2021</v>
      </c>
      <c r="T843" s="101" t="s">
        <v>7</v>
      </c>
      <c r="U843" s="101" t="s">
        <v>85</v>
      </c>
      <c r="V843" s="101" t="s">
        <v>86</v>
      </c>
      <c r="W843" s="101" t="s">
        <v>87</v>
      </c>
      <c r="X843" s="101" t="s">
        <v>88</v>
      </c>
      <c r="Y843" s="101" t="s">
        <v>89</v>
      </c>
      <c r="Z843" s="101" t="s">
        <v>92</v>
      </c>
      <c r="AA843" s="101">
        <v>199</v>
      </c>
      <c r="AB843" s="101">
        <v>284.57</v>
      </c>
    </row>
    <row r="844" spans="1:28" ht="18" customHeight="1" x14ac:dyDescent="0.25">
      <c r="A844" s="1">
        <v>2024</v>
      </c>
      <c r="B844" s="1" t="s">
        <v>8</v>
      </c>
      <c r="C844" s="1" t="s">
        <v>13</v>
      </c>
      <c r="D844" s="2" t="s">
        <v>35</v>
      </c>
      <c r="E844" s="3">
        <v>1245</v>
      </c>
      <c r="F844" s="3">
        <v>4577.2</v>
      </c>
      <c r="G844" s="3">
        <v>5126.4639999999999</v>
      </c>
      <c r="H844" s="3">
        <v>915.44</v>
      </c>
      <c r="I844" s="4" t="s">
        <v>40</v>
      </c>
      <c r="R844" s="101" t="s">
        <v>95</v>
      </c>
      <c r="S844" s="101">
        <v>2021</v>
      </c>
      <c r="T844" s="101" t="s">
        <v>7</v>
      </c>
      <c r="U844" s="101" t="s">
        <v>85</v>
      </c>
      <c r="V844" s="101" t="s">
        <v>86</v>
      </c>
      <c r="W844" s="101" t="s">
        <v>87</v>
      </c>
      <c r="X844" s="101" t="s">
        <v>88</v>
      </c>
      <c r="Y844" s="101" t="s">
        <v>89</v>
      </c>
      <c r="Z844" s="101" t="s">
        <v>92</v>
      </c>
      <c r="AA844" s="101">
        <v>367</v>
      </c>
      <c r="AB844" s="101">
        <v>524.80999999999995</v>
      </c>
    </row>
    <row r="845" spans="1:28" ht="18" customHeight="1" x14ac:dyDescent="0.25">
      <c r="A845" s="1">
        <v>2024</v>
      </c>
      <c r="B845" s="1" t="s">
        <v>8</v>
      </c>
      <c r="C845" s="1" t="s">
        <v>38</v>
      </c>
      <c r="D845" s="5" t="s">
        <v>30</v>
      </c>
      <c r="E845" s="6">
        <v>644</v>
      </c>
      <c r="F845" s="6">
        <v>5743.5</v>
      </c>
      <c r="G845" s="6">
        <v>6432.72</v>
      </c>
      <c r="H845" s="3">
        <v>1148.7</v>
      </c>
      <c r="I845" s="4" t="s">
        <v>40</v>
      </c>
      <c r="R845" s="101" t="s">
        <v>84</v>
      </c>
      <c r="S845" s="101">
        <v>2021</v>
      </c>
      <c r="T845" s="101" t="s">
        <v>7</v>
      </c>
      <c r="U845" s="101" t="s">
        <v>85</v>
      </c>
      <c r="V845" s="101" t="s">
        <v>86</v>
      </c>
      <c r="W845" s="101" t="s">
        <v>87</v>
      </c>
      <c r="X845" s="101" t="s">
        <v>88</v>
      </c>
      <c r="Y845" s="101" t="s">
        <v>89</v>
      </c>
      <c r="Z845" s="101" t="s">
        <v>90</v>
      </c>
      <c r="AA845" s="101">
        <v>341</v>
      </c>
      <c r="AB845" s="101">
        <v>487.63</v>
      </c>
    </row>
    <row r="846" spans="1:28" ht="18" customHeight="1" x14ac:dyDescent="0.25">
      <c r="A846" s="1">
        <v>2024</v>
      </c>
      <c r="B846" s="1" t="s">
        <v>8</v>
      </c>
      <c r="C846" s="1" t="s">
        <v>12</v>
      </c>
      <c r="D846" s="5" t="s">
        <v>29</v>
      </c>
      <c r="E846" s="6">
        <v>643</v>
      </c>
      <c r="F846" s="6">
        <v>7000</v>
      </c>
      <c r="G846" s="6">
        <v>7840</v>
      </c>
      <c r="H846" s="3">
        <v>1400</v>
      </c>
      <c r="I846" s="4" t="s">
        <v>40</v>
      </c>
      <c r="R846" s="101" t="s">
        <v>95</v>
      </c>
      <c r="S846" s="101">
        <v>2021</v>
      </c>
      <c r="T846" s="101" t="s">
        <v>7</v>
      </c>
      <c r="U846" s="101" t="s">
        <v>85</v>
      </c>
      <c r="V846" s="101" t="s">
        <v>86</v>
      </c>
      <c r="W846" s="101" t="s">
        <v>87</v>
      </c>
      <c r="X846" s="101" t="s">
        <v>88</v>
      </c>
      <c r="Y846" s="101" t="s">
        <v>89</v>
      </c>
      <c r="Z846" s="101" t="s">
        <v>90</v>
      </c>
      <c r="AA846" s="101">
        <v>335</v>
      </c>
      <c r="AB846" s="101">
        <v>479.05</v>
      </c>
    </row>
    <row r="847" spans="1:28" ht="18" customHeight="1" x14ac:dyDescent="0.25">
      <c r="A847" s="1">
        <v>2024</v>
      </c>
      <c r="B847" s="1" t="s">
        <v>8</v>
      </c>
      <c r="C847" s="1" t="s">
        <v>38</v>
      </c>
      <c r="D847" s="5" t="s">
        <v>31</v>
      </c>
      <c r="E847" s="6">
        <v>455</v>
      </c>
      <c r="F847" s="6">
        <v>4578.6000000000004</v>
      </c>
      <c r="G847" s="6">
        <v>5128.0320000000002</v>
      </c>
      <c r="H847" s="3">
        <v>915.72000000000014</v>
      </c>
      <c r="I847" s="4" t="s">
        <v>40</v>
      </c>
      <c r="R847" s="101" t="s">
        <v>91</v>
      </c>
      <c r="S847" s="101">
        <v>2021</v>
      </c>
      <c r="T847" s="101" t="s">
        <v>7</v>
      </c>
      <c r="U847" s="101" t="s">
        <v>85</v>
      </c>
      <c r="V847" s="101" t="s">
        <v>86</v>
      </c>
      <c r="W847" s="101" t="s">
        <v>87</v>
      </c>
      <c r="X847" s="101" t="s">
        <v>88</v>
      </c>
      <c r="Y847" s="101" t="s">
        <v>89</v>
      </c>
      <c r="Z847" s="101" t="s">
        <v>90</v>
      </c>
      <c r="AA847" s="101">
        <v>329</v>
      </c>
      <c r="AB847" s="101">
        <v>470.47</v>
      </c>
    </row>
    <row r="848" spans="1:28" ht="18" customHeight="1" x14ac:dyDescent="0.25">
      <c r="A848" s="1">
        <v>2024</v>
      </c>
      <c r="B848" s="1" t="s">
        <v>8</v>
      </c>
      <c r="C848" s="1" t="s">
        <v>12</v>
      </c>
      <c r="D848" s="5" t="s">
        <v>28</v>
      </c>
      <c r="E848" s="7">
        <v>345</v>
      </c>
      <c r="F848" s="7">
        <v>7000</v>
      </c>
      <c r="G848" s="7">
        <v>7840</v>
      </c>
      <c r="H848" s="3">
        <v>1400</v>
      </c>
      <c r="I848" s="4" t="s">
        <v>40</v>
      </c>
      <c r="R848" s="101" t="s">
        <v>93</v>
      </c>
      <c r="S848" s="101">
        <v>2021</v>
      </c>
      <c r="T848" s="101" t="s">
        <v>7</v>
      </c>
      <c r="U848" s="101" t="s">
        <v>85</v>
      </c>
      <c r="V848" s="101" t="s">
        <v>86</v>
      </c>
      <c r="W848" s="101" t="s">
        <v>87</v>
      </c>
      <c r="X848" s="101" t="s">
        <v>88</v>
      </c>
      <c r="Y848" s="101" t="s">
        <v>89</v>
      </c>
      <c r="Z848" s="101" t="s">
        <v>92</v>
      </c>
      <c r="AA848" s="101">
        <v>149</v>
      </c>
      <c r="AB848" s="101">
        <v>213.07</v>
      </c>
    </row>
    <row r="849" spans="1:28" ht="18" customHeight="1" x14ac:dyDescent="0.25">
      <c r="A849" s="1">
        <v>2024</v>
      </c>
      <c r="B849" s="1" t="s">
        <v>8</v>
      </c>
      <c r="C849" s="1" t="s">
        <v>13</v>
      </c>
      <c r="D849" s="2" t="s">
        <v>33</v>
      </c>
      <c r="E849" s="3">
        <v>122</v>
      </c>
      <c r="F849" s="3">
        <v>100</v>
      </c>
      <c r="G849" s="3">
        <v>112</v>
      </c>
      <c r="H849" s="3">
        <v>20</v>
      </c>
      <c r="I849" s="4" t="s">
        <v>40</v>
      </c>
      <c r="R849" s="101" t="s">
        <v>91</v>
      </c>
      <c r="S849" s="101">
        <v>2021</v>
      </c>
      <c r="T849" s="101" t="s">
        <v>7</v>
      </c>
      <c r="U849" s="101" t="s">
        <v>85</v>
      </c>
      <c r="V849" s="101" t="s">
        <v>86</v>
      </c>
      <c r="W849" s="101" t="s">
        <v>87</v>
      </c>
      <c r="X849" s="101" t="s">
        <v>88</v>
      </c>
      <c r="Y849" s="101" t="s">
        <v>89</v>
      </c>
      <c r="Z849" s="101" t="s">
        <v>92</v>
      </c>
      <c r="AA849" s="101">
        <v>197</v>
      </c>
      <c r="AB849" s="101">
        <v>281.70999999999998</v>
      </c>
    </row>
    <row r="850" spans="1:28" ht="18" customHeight="1" x14ac:dyDescent="0.25">
      <c r="A850" s="1">
        <v>2024</v>
      </c>
      <c r="B850" s="1" t="s">
        <v>8</v>
      </c>
      <c r="C850" s="1" t="s">
        <v>15</v>
      </c>
      <c r="D850" s="5" t="s">
        <v>26</v>
      </c>
      <c r="E850" s="6">
        <v>78</v>
      </c>
      <c r="F850" s="6">
        <v>4577.2</v>
      </c>
      <c r="G850" s="6">
        <v>5126.4639999999999</v>
      </c>
      <c r="H850" s="3">
        <v>915.44</v>
      </c>
      <c r="I850" s="4" t="s">
        <v>40</v>
      </c>
      <c r="R850" s="101" t="s">
        <v>93</v>
      </c>
      <c r="S850" s="101">
        <v>2021</v>
      </c>
      <c r="T850" s="101" t="s">
        <v>7</v>
      </c>
      <c r="U850" s="101" t="s">
        <v>85</v>
      </c>
      <c r="V850" s="101" t="s">
        <v>86</v>
      </c>
      <c r="W850" s="101" t="s">
        <v>87</v>
      </c>
      <c r="X850" s="101" t="s">
        <v>88</v>
      </c>
      <c r="Y850" s="101" t="s">
        <v>89</v>
      </c>
      <c r="Z850" s="101" t="s">
        <v>92</v>
      </c>
      <c r="AA850" s="101">
        <v>786</v>
      </c>
      <c r="AB850" s="101">
        <v>1123.98</v>
      </c>
    </row>
    <row r="851" spans="1:28" ht="18" customHeight="1" x14ac:dyDescent="0.25">
      <c r="A851" s="1">
        <v>2024</v>
      </c>
      <c r="B851" s="1" t="s">
        <v>8</v>
      </c>
      <c r="C851" s="1" t="s">
        <v>15</v>
      </c>
      <c r="D851" s="5" t="s">
        <v>24</v>
      </c>
      <c r="E851" s="6">
        <v>76</v>
      </c>
      <c r="F851" s="6">
        <v>4576.8999999999996</v>
      </c>
      <c r="G851" s="6">
        <v>5126.1279999999997</v>
      </c>
      <c r="H851" s="3">
        <v>915.38</v>
      </c>
      <c r="I851" s="4" t="s">
        <v>40</v>
      </c>
      <c r="R851" s="101" t="s">
        <v>84</v>
      </c>
      <c r="S851" s="101">
        <v>2021</v>
      </c>
      <c r="T851" s="101" t="s">
        <v>11</v>
      </c>
      <c r="U851" s="101" t="s">
        <v>85</v>
      </c>
      <c r="V851" s="101" t="s">
        <v>86</v>
      </c>
      <c r="W851" s="101" t="s">
        <v>87</v>
      </c>
      <c r="X851" s="101" t="s">
        <v>88</v>
      </c>
      <c r="Y851" s="101" t="s">
        <v>89</v>
      </c>
      <c r="Z851" s="101" t="s">
        <v>92</v>
      </c>
      <c r="AA851" s="101">
        <v>128</v>
      </c>
      <c r="AB851" s="101">
        <v>174.07999999999998</v>
      </c>
    </row>
    <row r="852" spans="1:28" ht="18" customHeight="1" x14ac:dyDescent="0.25">
      <c r="A852" s="1">
        <v>2024</v>
      </c>
      <c r="B852" s="1" t="s">
        <v>8</v>
      </c>
      <c r="C852" s="1" t="s">
        <v>15</v>
      </c>
      <c r="D852" s="5" t="s">
        <v>25</v>
      </c>
      <c r="E852" s="6">
        <v>46</v>
      </c>
      <c r="F852" s="6">
        <v>200</v>
      </c>
      <c r="G852" s="6">
        <v>224</v>
      </c>
      <c r="H852" s="3">
        <v>40</v>
      </c>
      <c r="I852" s="4" t="s">
        <v>40</v>
      </c>
      <c r="R852" s="101" t="s">
        <v>91</v>
      </c>
      <c r="S852" s="101">
        <v>2021</v>
      </c>
      <c r="T852" s="101" t="s">
        <v>11</v>
      </c>
      <c r="U852" s="101" t="s">
        <v>85</v>
      </c>
      <c r="V852" s="101" t="s">
        <v>86</v>
      </c>
      <c r="W852" s="101" t="s">
        <v>87</v>
      </c>
      <c r="X852" s="101" t="s">
        <v>88</v>
      </c>
      <c r="Y852" s="101" t="s">
        <v>89</v>
      </c>
      <c r="Z852" s="101" t="s">
        <v>92</v>
      </c>
      <c r="AA852" s="101">
        <v>176</v>
      </c>
      <c r="AB852" s="101">
        <v>251.68</v>
      </c>
    </row>
    <row r="853" spans="1:28" ht="18" customHeight="1" x14ac:dyDescent="0.25">
      <c r="A853" s="1">
        <v>2024</v>
      </c>
      <c r="B853" s="1" t="s">
        <v>8</v>
      </c>
      <c r="C853" s="1" t="s">
        <v>15</v>
      </c>
      <c r="D853" s="5" t="s">
        <v>23</v>
      </c>
      <c r="E853" s="6">
        <v>34</v>
      </c>
      <c r="F853" s="6">
        <v>4576.8</v>
      </c>
      <c r="G853" s="6">
        <v>5126.0160000000005</v>
      </c>
      <c r="H853" s="3">
        <v>915.36000000000013</v>
      </c>
      <c r="I853" s="4" t="s">
        <v>40</v>
      </c>
      <c r="R853" s="101" t="s">
        <v>84</v>
      </c>
      <c r="S853" s="101">
        <v>2021</v>
      </c>
      <c r="T853" s="101" t="s">
        <v>11</v>
      </c>
      <c r="U853" s="101" t="s">
        <v>85</v>
      </c>
      <c r="V853" s="101" t="s">
        <v>86</v>
      </c>
      <c r="W853" s="101" t="s">
        <v>87</v>
      </c>
      <c r="X853" s="101" t="s">
        <v>88</v>
      </c>
      <c r="Y853" s="101" t="s">
        <v>89</v>
      </c>
      <c r="Z853" s="101" t="s">
        <v>92</v>
      </c>
      <c r="AA853" s="101">
        <v>130</v>
      </c>
      <c r="AB853" s="101">
        <v>185.9</v>
      </c>
    </row>
    <row r="854" spans="1:28" ht="18" customHeight="1" x14ac:dyDescent="0.25">
      <c r="A854" s="1">
        <v>2024</v>
      </c>
      <c r="B854" s="1" t="s">
        <v>8</v>
      </c>
      <c r="C854" s="1" t="s">
        <v>13</v>
      </c>
      <c r="D854" s="2" t="s">
        <v>34</v>
      </c>
      <c r="E854" s="3">
        <v>7</v>
      </c>
      <c r="F854" s="3">
        <v>200</v>
      </c>
      <c r="G854" s="3">
        <v>224</v>
      </c>
      <c r="H854" s="3">
        <v>40</v>
      </c>
      <c r="I854" s="4" t="s">
        <v>40</v>
      </c>
      <c r="R854" s="101" t="s">
        <v>91</v>
      </c>
      <c r="S854" s="101">
        <v>2021</v>
      </c>
      <c r="T854" s="101" t="s">
        <v>11</v>
      </c>
      <c r="U854" s="101" t="s">
        <v>85</v>
      </c>
      <c r="V854" s="101" t="s">
        <v>86</v>
      </c>
      <c r="W854" s="101" t="s">
        <v>87</v>
      </c>
      <c r="X854" s="101" t="s">
        <v>88</v>
      </c>
      <c r="Y854" s="101" t="s">
        <v>89</v>
      </c>
      <c r="Z854" s="101" t="s">
        <v>92</v>
      </c>
      <c r="AA854" s="101">
        <v>178</v>
      </c>
      <c r="AB854" s="101">
        <v>254.54</v>
      </c>
    </row>
    <row r="855" spans="1:28" ht="18" customHeight="1" x14ac:dyDescent="0.25">
      <c r="A855" s="1">
        <v>2024</v>
      </c>
      <c r="B855" s="1" t="s">
        <v>8</v>
      </c>
      <c r="C855" s="1" t="s">
        <v>15</v>
      </c>
      <c r="D855" s="5" t="s">
        <v>27</v>
      </c>
      <c r="E855" s="6">
        <v>3</v>
      </c>
      <c r="F855" s="6">
        <v>4577.3</v>
      </c>
      <c r="G855" s="6">
        <v>5126.576</v>
      </c>
      <c r="H855" s="3">
        <v>915.46</v>
      </c>
      <c r="I855" s="4" t="s">
        <v>40</v>
      </c>
      <c r="R855" s="101" t="s">
        <v>84</v>
      </c>
      <c r="S855" s="101">
        <v>2021</v>
      </c>
      <c r="T855" s="101" t="s">
        <v>11</v>
      </c>
      <c r="U855" s="101" t="s">
        <v>85</v>
      </c>
      <c r="V855" s="101" t="s">
        <v>86</v>
      </c>
      <c r="W855" s="101" t="s">
        <v>87</v>
      </c>
      <c r="X855" s="101" t="s">
        <v>88</v>
      </c>
      <c r="Y855" s="101" t="s">
        <v>89</v>
      </c>
      <c r="Z855" s="101" t="s">
        <v>92</v>
      </c>
      <c r="AA855" s="101">
        <v>728</v>
      </c>
      <c r="AB855" s="101">
        <v>1041.04</v>
      </c>
    </row>
    <row r="856" spans="1:28" ht="18" customHeight="1" x14ac:dyDescent="0.25">
      <c r="A856" s="1">
        <v>2024</v>
      </c>
      <c r="B856" s="1" t="s">
        <v>8</v>
      </c>
      <c r="C856" s="1" t="s">
        <v>32</v>
      </c>
      <c r="D856" s="5" t="s">
        <v>32</v>
      </c>
      <c r="E856" s="6">
        <v>2</v>
      </c>
      <c r="F856" s="6">
        <v>6600</v>
      </c>
      <c r="G856" s="6">
        <v>7392</v>
      </c>
      <c r="H856" s="3">
        <v>1320</v>
      </c>
      <c r="I856" s="4" t="s">
        <v>40</v>
      </c>
      <c r="R856" s="101" t="s">
        <v>94</v>
      </c>
      <c r="S856" s="101">
        <v>2021</v>
      </c>
      <c r="T856" s="101" t="s">
        <v>11</v>
      </c>
      <c r="U856" s="101" t="s">
        <v>85</v>
      </c>
      <c r="V856" s="101" t="s">
        <v>86</v>
      </c>
      <c r="W856" s="101" t="s">
        <v>87</v>
      </c>
      <c r="X856" s="101" t="s">
        <v>88</v>
      </c>
      <c r="Y856" s="101" t="s">
        <v>89</v>
      </c>
      <c r="Z856" s="101" t="s">
        <v>92</v>
      </c>
      <c r="AA856" s="101">
        <v>129</v>
      </c>
      <c r="AB856" s="101">
        <v>184.47</v>
      </c>
    </row>
    <row r="857" spans="1:28" ht="18" customHeight="1" x14ac:dyDescent="0.25">
      <c r="A857" s="1">
        <v>2024</v>
      </c>
      <c r="B857" s="1" t="s">
        <v>9</v>
      </c>
      <c r="C857" s="1" t="s">
        <v>14</v>
      </c>
      <c r="D857" s="2" t="s">
        <v>36</v>
      </c>
      <c r="E857" s="3">
        <v>3566</v>
      </c>
      <c r="F857" s="3">
        <v>4577.3</v>
      </c>
      <c r="G857" s="3">
        <v>5126.576</v>
      </c>
      <c r="H857" s="3">
        <v>915.46</v>
      </c>
      <c r="I857" s="4" t="s">
        <v>40</v>
      </c>
      <c r="R857" s="101" t="s">
        <v>93</v>
      </c>
      <c r="S857" s="101">
        <v>2021</v>
      </c>
      <c r="T857" s="101" t="s">
        <v>11</v>
      </c>
      <c r="U857" s="101" t="s">
        <v>85</v>
      </c>
      <c r="V857" s="101" t="s">
        <v>86</v>
      </c>
      <c r="W857" s="101" t="s">
        <v>87</v>
      </c>
      <c r="X857" s="101" t="s">
        <v>88</v>
      </c>
      <c r="Y857" s="101" t="s">
        <v>89</v>
      </c>
      <c r="Z857" s="101" t="s">
        <v>92</v>
      </c>
      <c r="AA857" s="101">
        <v>767</v>
      </c>
      <c r="AB857" s="101">
        <v>526.24</v>
      </c>
    </row>
    <row r="858" spans="1:28" ht="18" customHeight="1" x14ac:dyDescent="0.25">
      <c r="A858" s="1">
        <v>2024</v>
      </c>
      <c r="B858" s="1" t="s">
        <v>9</v>
      </c>
      <c r="C858" s="1" t="s">
        <v>14</v>
      </c>
      <c r="D858" s="2" t="s">
        <v>37</v>
      </c>
      <c r="E858" s="3">
        <v>2498</v>
      </c>
      <c r="F858" s="3">
        <v>8000</v>
      </c>
      <c r="G858" s="3">
        <v>8960</v>
      </c>
      <c r="H858" s="3">
        <v>1600</v>
      </c>
      <c r="I858" s="4" t="s">
        <v>40</v>
      </c>
      <c r="R858" s="101" t="s">
        <v>91</v>
      </c>
      <c r="S858" s="101">
        <v>2021</v>
      </c>
      <c r="T858" s="101" t="s">
        <v>11</v>
      </c>
      <c r="U858" s="101" t="s">
        <v>85</v>
      </c>
      <c r="V858" s="101" t="s">
        <v>86</v>
      </c>
      <c r="W858" s="101" t="s">
        <v>87</v>
      </c>
      <c r="X858" s="101" t="s">
        <v>88</v>
      </c>
      <c r="Y858" s="101" t="s">
        <v>89</v>
      </c>
      <c r="Z858" s="101" t="s">
        <v>92</v>
      </c>
      <c r="AA858" s="101">
        <v>127</v>
      </c>
      <c r="AB858" s="101">
        <v>181.61</v>
      </c>
    </row>
    <row r="859" spans="1:28" ht="18" customHeight="1" x14ac:dyDescent="0.25">
      <c r="A859" s="1">
        <v>2024</v>
      </c>
      <c r="B859" s="1" t="s">
        <v>9</v>
      </c>
      <c r="C859" s="1" t="s">
        <v>13</v>
      </c>
      <c r="D859" s="2" t="s">
        <v>35</v>
      </c>
      <c r="E859" s="3">
        <v>1245</v>
      </c>
      <c r="F859" s="3">
        <v>4577.2</v>
      </c>
      <c r="G859" s="3">
        <v>5126.4639999999999</v>
      </c>
      <c r="H859" s="3">
        <v>915.44</v>
      </c>
      <c r="I859" s="4" t="s">
        <v>40</v>
      </c>
      <c r="R859" s="101" t="s">
        <v>91</v>
      </c>
      <c r="S859" s="101">
        <v>2021</v>
      </c>
      <c r="T859" s="101" t="s">
        <v>11</v>
      </c>
      <c r="U859" s="101" t="s">
        <v>85</v>
      </c>
      <c r="V859" s="101" t="s">
        <v>86</v>
      </c>
      <c r="W859" s="101" t="s">
        <v>87</v>
      </c>
      <c r="X859" s="101" t="s">
        <v>88</v>
      </c>
      <c r="Y859" s="101" t="s">
        <v>89</v>
      </c>
      <c r="Z859" s="101" t="s">
        <v>92</v>
      </c>
      <c r="AA859" s="101">
        <v>175</v>
      </c>
      <c r="AB859" s="101">
        <v>250.25</v>
      </c>
    </row>
    <row r="860" spans="1:28" ht="18" customHeight="1" x14ac:dyDescent="0.25">
      <c r="A860" s="1">
        <v>2024</v>
      </c>
      <c r="B860" s="1" t="s">
        <v>9</v>
      </c>
      <c r="C860" s="1" t="s">
        <v>38</v>
      </c>
      <c r="D860" s="5" t="s">
        <v>30</v>
      </c>
      <c r="E860" s="6">
        <v>644</v>
      </c>
      <c r="F860" s="6">
        <v>5743.5</v>
      </c>
      <c r="G860" s="6">
        <v>6432.72</v>
      </c>
      <c r="H860" s="3">
        <v>1148.7</v>
      </c>
      <c r="I860" s="4" t="s">
        <v>40</v>
      </c>
      <c r="R860" s="101" t="s">
        <v>84</v>
      </c>
      <c r="S860" s="101">
        <v>2021</v>
      </c>
      <c r="T860" s="101" t="s">
        <v>11</v>
      </c>
      <c r="U860" s="101" t="s">
        <v>85</v>
      </c>
      <c r="V860" s="101" t="s">
        <v>86</v>
      </c>
      <c r="W860" s="101" t="s">
        <v>87</v>
      </c>
      <c r="X860" s="101" t="s">
        <v>88</v>
      </c>
      <c r="Y860" s="101" t="s">
        <v>89</v>
      </c>
      <c r="Z860" s="101" t="s">
        <v>92</v>
      </c>
      <c r="AA860" s="101">
        <v>131</v>
      </c>
      <c r="AB860" s="101">
        <v>187.32999999999998</v>
      </c>
    </row>
    <row r="861" spans="1:28" ht="18" customHeight="1" x14ac:dyDescent="0.25">
      <c r="A861" s="1">
        <v>2024</v>
      </c>
      <c r="B861" s="1" t="s">
        <v>9</v>
      </c>
      <c r="C861" s="1" t="s">
        <v>12</v>
      </c>
      <c r="D861" s="5" t="s">
        <v>29</v>
      </c>
      <c r="E861" s="6">
        <v>643</v>
      </c>
      <c r="F861" s="6">
        <v>7000</v>
      </c>
      <c r="G861" s="6">
        <v>7840</v>
      </c>
      <c r="H861" s="3">
        <v>1400</v>
      </c>
      <c r="I861" s="4" t="s">
        <v>42</v>
      </c>
      <c r="R861" s="101" t="s">
        <v>84</v>
      </c>
      <c r="S861" s="101">
        <v>2021</v>
      </c>
      <c r="T861" s="101" t="s">
        <v>1</v>
      </c>
      <c r="U861" s="101" t="s">
        <v>85</v>
      </c>
      <c r="V861" s="101" t="s">
        <v>86</v>
      </c>
      <c r="W861" s="101" t="s">
        <v>87</v>
      </c>
      <c r="X861" s="101" t="s">
        <v>88</v>
      </c>
      <c r="Y861" s="101" t="s">
        <v>89</v>
      </c>
      <c r="Z861" s="101" t="s">
        <v>90</v>
      </c>
      <c r="AA861" s="101">
        <v>194</v>
      </c>
      <c r="AB861" s="101">
        <v>526.24</v>
      </c>
    </row>
    <row r="862" spans="1:28" ht="18" customHeight="1" x14ac:dyDescent="0.25">
      <c r="A862" s="1">
        <v>2024</v>
      </c>
      <c r="B862" s="1" t="s">
        <v>9</v>
      </c>
      <c r="C862" s="1" t="s">
        <v>38</v>
      </c>
      <c r="D862" s="5" t="s">
        <v>31</v>
      </c>
      <c r="E862" s="6">
        <v>455</v>
      </c>
      <c r="F862" s="6">
        <v>4578.6000000000004</v>
      </c>
      <c r="G862" s="6">
        <v>5128.0320000000002</v>
      </c>
      <c r="H862" s="3">
        <v>915.72000000000014</v>
      </c>
      <c r="I862" s="4" t="s">
        <v>42</v>
      </c>
      <c r="R862" s="101" t="s">
        <v>91</v>
      </c>
      <c r="S862" s="101">
        <v>2021</v>
      </c>
      <c r="T862" s="101" t="s">
        <v>1</v>
      </c>
      <c r="U862" s="101" t="s">
        <v>85</v>
      </c>
      <c r="V862" s="101" t="s">
        <v>86</v>
      </c>
      <c r="W862" s="101" t="s">
        <v>87</v>
      </c>
      <c r="X862" s="101" t="s">
        <v>88</v>
      </c>
      <c r="Y862" s="101" t="s">
        <v>89</v>
      </c>
      <c r="Z862" s="101" t="s">
        <v>90</v>
      </c>
      <c r="AA862" s="101">
        <v>188</v>
      </c>
      <c r="AB862" s="101">
        <v>526.24</v>
      </c>
    </row>
    <row r="863" spans="1:28" ht="18" customHeight="1" x14ac:dyDescent="0.25">
      <c r="A863" s="1">
        <v>2024</v>
      </c>
      <c r="B863" s="1" t="s">
        <v>9</v>
      </c>
      <c r="C863" s="1" t="s">
        <v>12</v>
      </c>
      <c r="D863" s="5" t="s">
        <v>28</v>
      </c>
      <c r="E863" s="7">
        <v>345</v>
      </c>
      <c r="F863" s="7">
        <v>7000</v>
      </c>
      <c r="G863" s="7">
        <v>7840</v>
      </c>
      <c r="H863" s="3">
        <v>1400</v>
      </c>
      <c r="I863" s="4" t="s">
        <v>42</v>
      </c>
      <c r="R863" s="101" t="s">
        <v>84</v>
      </c>
      <c r="S863" s="101">
        <v>2021</v>
      </c>
      <c r="T863" s="101" t="s">
        <v>1</v>
      </c>
      <c r="U863" s="101" t="s">
        <v>85</v>
      </c>
      <c r="V863" s="101" t="s">
        <v>86</v>
      </c>
      <c r="W863" s="101" t="s">
        <v>87</v>
      </c>
      <c r="X863" s="101" t="s">
        <v>88</v>
      </c>
      <c r="Y863" s="101" t="s">
        <v>89</v>
      </c>
      <c r="Z863" s="101" t="s">
        <v>90</v>
      </c>
      <c r="AA863" s="101">
        <v>182</v>
      </c>
      <c r="AB863" s="101">
        <v>526.24</v>
      </c>
    </row>
    <row r="864" spans="1:28" ht="18" customHeight="1" x14ac:dyDescent="0.25">
      <c r="A864" s="1">
        <v>2024</v>
      </c>
      <c r="B864" s="1" t="s">
        <v>9</v>
      </c>
      <c r="C864" s="1" t="s">
        <v>13</v>
      </c>
      <c r="D864" s="2" t="s">
        <v>33</v>
      </c>
      <c r="E864" s="3">
        <v>122</v>
      </c>
      <c r="F864" s="3">
        <v>100</v>
      </c>
      <c r="G864" s="3">
        <v>112</v>
      </c>
      <c r="H864" s="3">
        <v>20</v>
      </c>
      <c r="I864" s="4" t="s">
        <v>42</v>
      </c>
      <c r="R864" s="101" t="s">
        <v>84</v>
      </c>
      <c r="S864" s="101">
        <v>2021</v>
      </c>
      <c r="T864" s="101" t="s">
        <v>1</v>
      </c>
      <c r="U864" s="101" t="s">
        <v>85</v>
      </c>
      <c r="V864" s="101" t="s">
        <v>86</v>
      </c>
      <c r="W864" s="101" t="s">
        <v>87</v>
      </c>
      <c r="X864" s="101" t="s">
        <v>88</v>
      </c>
      <c r="Y864" s="101" t="s">
        <v>89</v>
      </c>
      <c r="Z864" s="101" t="s">
        <v>92</v>
      </c>
      <c r="AA864" s="101">
        <v>182</v>
      </c>
      <c r="AB864" s="101">
        <v>260.26</v>
      </c>
    </row>
    <row r="865" spans="1:28" ht="18" customHeight="1" x14ac:dyDescent="0.25">
      <c r="A865" s="1">
        <v>2024</v>
      </c>
      <c r="B865" s="1" t="s">
        <v>9</v>
      </c>
      <c r="C865" s="1" t="s">
        <v>15</v>
      </c>
      <c r="D865" s="5" t="s">
        <v>26</v>
      </c>
      <c r="E865" s="6">
        <v>78</v>
      </c>
      <c r="F865" s="6">
        <v>4577.2</v>
      </c>
      <c r="G865" s="6">
        <v>5126.4639999999999</v>
      </c>
      <c r="H865" s="3">
        <v>915.44</v>
      </c>
      <c r="I865" s="4" t="s">
        <v>42</v>
      </c>
      <c r="R865" s="101" t="s">
        <v>93</v>
      </c>
      <c r="S865" s="101">
        <v>2021</v>
      </c>
      <c r="T865" s="101" t="s">
        <v>1</v>
      </c>
      <c r="U865" s="101" t="s">
        <v>85</v>
      </c>
      <c r="V865" s="101" t="s">
        <v>86</v>
      </c>
      <c r="W865" s="101" t="s">
        <v>87</v>
      </c>
      <c r="X865" s="101" t="s">
        <v>88</v>
      </c>
      <c r="Y865" s="101" t="s">
        <v>89</v>
      </c>
      <c r="Z865" s="101" t="s">
        <v>92</v>
      </c>
      <c r="AA865" s="101">
        <v>230</v>
      </c>
      <c r="AB865" s="101">
        <v>328.9</v>
      </c>
    </row>
    <row r="866" spans="1:28" ht="18" customHeight="1" x14ac:dyDescent="0.25">
      <c r="A866" s="1">
        <v>2024</v>
      </c>
      <c r="B866" s="1" t="s">
        <v>9</v>
      </c>
      <c r="C866" s="1" t="s">
        <v>15</v>
      </c>
      <c r="D866" s="5" t="s">
        <v>24</v>
      </c>
      <c r="E866" s="6">
        <v>76</v>
      </c>
      <c r="F866" s="6">
        <v>4576.8999999999996</v>
      </c>
      <c r="G866" s="6">
        <v>5126.1279999999997</v>
      </c>
      <c r="H866" s="3">
        <v>915.38</v>
      </c>
      <c r="I866" s="4" t="s">
        <v>42</v>
      </c>
      <c r="R866" s="101" t="s">
        <v>95</v>
      </c>
      <c r="S866" s="101">
        <v>2021</v>
      </c>
      <c r="T866" s="101" t="s">
        <v>1</v>
      </c>
      <c r="U866" s="101" t="s">
        <v>85</v>
      </c>
      <c r="V866" s="101" t="s">
        <v>86</v>
      </c>
      <c r="W866" s="101" t="s">
        <v>87</v>
      </c>
      <c r="X866" s="101" t="s">
        <v>88</v>
      </c>
      <c r="Y866" s="101" t="s">
        <v>89</v>
      </c>
      <c r="Z866" s="101" t="s">
        <v>92</v>
      </c>
      <c r="AA866" s="101">
        <v>158</v>
      </c>
      <c r="AB866" s="101">
        <v>225.94</v>
      </c>
    </row>
    <row r="867" spans="1:28" ht="18" customHeight="1" x14ac:dyDescent="0.25">
      <c r="A867" s="1">
        <v>2024</v>
      </c>
      <c r="B867" s="1" t="s">
        <v>9</v>
      </c>
      <c r="C867" s="1" t="s">
        <v>15</v>
      </c>
      <c r="D867" s="5" t="s">
        <v>25</v>
      </c>
      <c r="E867" s="6">
        <v>46</v>
      </c>
      <c r="F867" s="6">
        <v>200</v>
      </c>
      <c r="G867" s="6">
        <v>224</v>
      </c>
      <c r="H867" s="3">
        <v>40</v>
      </c>
      <c r="I867" s="4" t="s">
        <v>42</v>
      </c>
      <c r="R867" s="101" t="s">
        <v>91</v>
      </c>
      <c r="S867" s="101">
        <v>2021</v>
      </c>
      <c r="T867" s="101" t="s">
        <v>1</v>
      </c>
      <c r="U867" s="101" t="s">
        <v>85</v>
      </c>
      <c r="V867" s="101" t="s">
        <v>86</v>
      </c>
      <c r="W867" s="101" t="s">
        <v>87</v>
      </c>
      <c r="X867" s="101" t="s">
        <v>88</v>
      </c>
      <c r="Y867" s="101" t="s">
        <v>89</v>
      </c>
      <c r="Z867" s="101" t="s">
        <v>92</v>
      </c>
      <c r="AA867" s="101">
        <v>184</v>
      </c>
      <c r="AB867" s="101">
        <v>263.12</v>
      </c>
    </row>
    <row r="868" spans="1:28" ht="18" customHeight="1" x14ac:dyDescent="0.25">
      <c r="A868" s="1">
        <v>2024</v>
      </c>
      <c r="B868" s="1" t="s">
        <v>9</v>
      </c>
      <c r="C868" s="1" t="s">
        <v>15</v>
      </c>
      <c r="D868" s="5" t="s">
        <v>23</v>
      </c>
      <c r="E868" s="6">
        <v>34</v>
      </c>
      <c r="F868" s="6">
        <v>4576.8</v>
      </c>
      <c r="G868" s="6">
        <v>5126.0160000000005</v>
      </c>
      <c r="H868" s="3">
        <v>915.36000000000013</v>
      </c>
      <c r="I868" s="4" t="s">
        <v>42</v>
      </c>
      <c r="R868" s="101" t="s">
        <v>84</v>
      </c>
      <c r="S868" s="101">
        <v>2021</v>
      </c>
      <c r="T868" s="101" t="s">
        <v>1</v>
      </c>
      <c r="U868" s="101" t="s">
        <v>85</v>
      </c>
      <c r="V868" s="101" t="s">
        <v>86</v>
      </c>
      <c r="W868" s="101" t="s">
        <v>87</v>
      </c>
      <c r="X868" s="101" t="s">
        <v>88</v>
      </c>
      <c r="Y868" s="101" t="s">
        <v>89</v>
      </c>
      <c r="Z868" s="101" t="s">
        <v>92</v>
      </c>
      <c r="AA868" s="101">
        <v>154</v>
      </c>
      <c r="AB868" s="101">
        <v>220.22</v>
      </c>
    </row>
    <row r="869" spans="1:28" ht="18" customHeight="1" x14ac:dyDescent="0.25">
      <c r="A869" s="1">
        <v>2024</v>
      </c>
      <c r="B869" s="1" t="s">
        <v>9</v>
      </c>
      <c r="C869" s="1" t="s">
        <v>13</v>
      </c>
      <c r="D869" s="2" t="s">
        <v>34</v>
      </c>
      <c r="E869" s="3">
        <v>7</v>
      </c>
      <c r="F869" s="3">
        <v>200</v>
      </c>
      <c r="G869" s="3">
        <v>224</v>
      </c>
      <c r="H869" s="3">
        <v>40</v>
      </c>
      <c r="I869" s="4" t="s">
        <v>42</v>
      </c>
      <c r="R869" s="101" t="s">
        <v>91</v>
      </c>
      <c r="S869" s="101">
        <v>2021</v>
      </c>
      <c r="T869" s="101" t="s">
        <v>1</v>
      </c>
      <c r="U869" s="101" t="s">
        <v>85</v>
      </c>
      <c r="V869" s="101" t="s">
        <v>86</v>
      </c>
      <c r="W869" s="101" t="s">
        <v>87</v>
      </c>
      <c r="X869" s="101" t="s">
        <v>88</v>
      </c>
      <c r="Y869" s="101" t="s">
        <v>89</v>
      </c>
      <c r="Z869" s="101" t="s">
        <v>90</v>
      </c>
      <c r="AA869" s="101">
        <v>192</v>
      </c>
      <c r="AB869" s="101">
        <v>526.24</v>
      </c>
    </row>
    <row r="870" spans="1:28" ht="18" customHeight="1" x14ac:dyDescent="0.25">
      <c r="A870" s="1">
        <v>2024</v>
      </c>
      <c r="B870" s="1" t="s">
        <v>9</v>
      </c>
      <c r="C870" s="1" t="s">
        <v>15</v>
      </c>
      <c r="D870" s="5" t="s">
        <v>27</v>
      </c>
      <c r="E870" s="6">
        <v>3</v>
      </c>
      <c r="F870" s="6">
        <v>4577.3</v>
      </c>
      <c r="G870" s="6">
        <v>5126.576</v>
      </c>
      <c r="H870" s="3">
        <v>915.46</v>
      </c>
      <c r="I870" s="4" t="s">
        <v>42</v>
      </c>
      <c r="R870" s="101" t="s">
        <v>95</v>
      </c>
      <c r="S870" s="101">
        <v>2021</v>
      </c>
      <c r="T870" s="101" t="s">
        <v>1</v>
      </c>
      <c r="U870" s="101" t="s">
        <v>85</v>
      </c>
      <c r="V870" s="101" t="s">
        <v>86</v>
      </c>
      <c r="W870" s="101" t="s">
        <v>87</v>
      </c>
      <c r="X870" s="101" t="s">
        <v>88</v>
      </c>
      <c r="Y870" s="101" t="s">
        <v>89</v>
      </c>
      <c r="Z870" s="101" t="s">
        <v>90</v>
      </c>
      <c r="AA870" s="101">
        <v>186</v>
      </c>
      <c r="AB870" s="101">
        <v>526.24</v>
      </c>
    </row>
    <row r="871" spans="1:28" ht="18" customHeight="1" x14ac:dyDescent="0.25">
      <c r="A871" s="1">
        <v>2024</v>
      </c>
      <c r="B871" s="1" t="s">
        <v>9</v>
      </c>
      <c r="C871" s="1" t="s">
        <v>32</v>
      </c>
      <c r="D871" s="5" t="s">
        <v>32</v>
      </c>
      <c r="E871" s="6">
        <v>2</v>
      </c>
      <c r="F871" s="6">
        <v>6600</v>
      </c>
      <c r="G871" s="6">
        <v>7392</v>
      </c>
      <c r="H871" s="3">
        <v>1320</v>
      </c>
      <c r="I871" s="4" t="s">
        <v>42</v>
      </c>
      <c r="R871" s="101" t="s">
        <v>94</v>
      </c>
      <c r="S871" s="101">
        <v>2021</v>
      </c>
      <c r="T871" s="101" t="s">
        <v>1</v>
      </c>
      <c r="U871" s="101" t="s">
        <v>85</v>
      </c>
      <c r="V871" s="101" t="s">
        <v>86</v>
      </c>
      <c r="W871" s="101" t="s">
        <v>87</v>
      </c>
      <c r="X871" s="101" t="s">
        <v>88</v>
      </c>
      <c r="Y871" s="101" t="s">
        <v>89</v>
      </c>
      <c r="Z871" s="101" t="s">
        <v>90</v>
      </c>
      <c r="AA871" s="101">
        <v>180</v>
      </c>
      <c r="AB871" s="101">
        <v>526.24</v>
      </c>
    </row>
    <row r="872" spans="1:28" ht="18" customHeight="1" x14ac:dyDescent="0.25">
      <c r="A872" s="1">
        <v>2024</v>
      </c>
      <c r="B872" s="1" t="s">
        <v>10</v>
      </c>
      <c r="C872" s="1" t="s">
        <v>14</v>
      </c>
      <c r="D872" s="2" t="s">
        <v>36</v>
      </c>
      <c r="E872" s="3">
        <v>3566</v>
      </c>
      <c r="F872" s="3">
        <v>4577.3</v>
      </c>
      <c r="G872" s="3">
        <v>5126.576</v>
      </c>
      <c r="H872" s="3">
        <v>915.46</v>
      </c>
      <c r="I872" s="4" t="s">
        <v>42</v>
      </c>
      <c r="R872" s="101" t="s">
        <v>84</v>
      </c>
      <c r="S872" s="101">
        <v>2021</v>
      </c>
      <c r="T872" s="101" t="s">
        <v>1</v>
      </c>
      <c r="U872" s="101" t="s">
        <v>85</v>
      </c>
      <c r="V872" s="101" t="s">
        <v>86</v>
      </c>
      <c r="W872" s="101" t="s">
        <v>87</v>
      </c>
      <c r="X872" s="101" t="s">
        <v>88</v>
      </c>
      <c r="Y872" s="101" t="s">
        <v>89</v>
      </c>
      <c r="Z872" s="101" t="s">
        <v>92</v>
      </c>
      <c r="AA872" s="101">
        <v>686</v>
      </c>
      <c r="AB872" s="101">
        <v>980.98</v>
      </c>
    </row>
    <row r="873" spans="1:28" ht="18" customHeight="1" x14ac:dyDescent="0.25">
      <c r="A873" s="1">
        <v>2024</v>
      </c>
      <c r="B873" s="1" t="s">
        <v>10</v>
      </c>
      <c r="C873" s="1" t="s">
        <v>14</v>
      </c>
      <c r="D873" s="2" t="s">
        <v>37</v>
      </c>
      <c r="E873" s="3">
        <v>2498</v>
      </c>
      <c r="F873" s="3">
        <v>8000</v>
      </c>
      <c r="G873" s="3">
        <v>8960</v>
      </c>
      <c r="H873" s="3">
        <v>1600</v>
      </c>
      <c r="I873" s="4" t="s">
        <v>42</v>
      </c>
      <c r="R873" s="101" t="s">
        <v>94</v>
      </c>
      <c r="S873" s="101">
        <v>2021</v>
      </c>
      <c r="T873" s="101" t="s">
        <v>1</v>
      </c>
      <c r="U873" s="101" t="s">
        <v>85</v>
      </c>
      <c r="V873" s="101" t="s">
        <v>86</v>
      </c>
      <c r="W873" s="101" t="s">
        <v>87</v>
      </c>
      <c r="X873" s="101" t="s">
        <v>88</v>
      </c>
      <c r="Y873" s="101" t="s">
        <v>89</v>
      </c>
      <c r="Z873" s="101" t="s">
        <v>92</v>
      </c>
      <c r="AA873" s="101">
        <v>719</v>
      </c>
      <c r="AB873" s="101">
        <v>1028.17</v>
      </c>
    </row>
    <row r="874" spans="1:28" ht="18" customHeight="1" x14ac:dyDescent="0.25">
      <c r="A874" s="1">
        <v>2024</v>
      </c>
      <c r="B874" s="1" t="s">
        <v>10</v>
      </c>
      <c r="C874" s="1" t="s">
        <v>13</v>
      </c>
      <c r="D874" s="2" t="s">
        <v>35</v>
      </c>
      <c r="E874" s="3">
        <v>1245</v>
      </c>
      <c r="F874" s="3">
        <v>4577.2</v>
      </c>
      <c r="G874" s="3">
        <v>5126.4639999999999</v>
      </c>
      <c r="H874" s="3">
        <v>915.44</v>
      </c>
      <c r="I874" s="4" t="s">
        <v>42</v>
      </c>
      <c r="R874" s="101" t="s">
        <v>91</v>
      </c>
      <c r="S874" s="101">
        <v>2021</v>
      </c>
      <c r="T874" s="101" t="s">
        <v>1</v>
      </c>
      <c r="U874" s="101" t="s">
        <v>85</v>
      </c>
      <c r="V874" s="101" t="s">
        <v>86</v>
      </c>
      <c r="W874" s="101" t="s">
        <v>87</v>
      </c>
      <c r="X874" s="101" t="s">
        <v>88</v>
      </c>
      <c r="Y874" s="101" t="s">
        <v>89</v>
      </c>
      <c r="Z874" s="101" t="s">
        <v>92</v>
      </c>
      <c r="AA874" s="101">
        <v>772</v>
      </c>
      <c r="AB874" s="101">
        <v>1103.96</v>
      </c>
    </row>
    <row r="875" spans="1:28" ht="18" customHeight="1" x14ac:dyDescent="0.25">
      <c r="A875" s="1">
        <v>2024</v>
      </c>
      <c r="B875" s="1" t="s">
        <v>10</v>
      </c>
      <c r="C875" s="1" t="s">
        <v>38</v>
      </c>
      <c r="D875" s="5" t="s">
        <v>30</v>
      </c>
      <c r="E875" s="6">
        <v>644</v>
      </c>
      <c r="F875" s="6">
        <v>5743.5</v>
      </c>
      <c r="G875" s="6">
        <v>6432.72</v>
      </c>
      <c r="H875" s="3">
        <v>1148.7</v>
      </c>
      <c r="I875" s="4" t="s">
        <v>42</v>
      </c>
      <c r="R875" s="101" t="s">
        <v>93</v>
      </c>
      <c r="S875" s="101">
        <v>2021</v>
      </c>
      <c r="T875" s="101" t="s">
        <v>1</v>
      </c>
      <c r="U875" s="101" t="s">
        <v>85</v>
      </c>
      <c r="V875" s="101" t="s">
        <v>86</v>
      </c>
      <c r="W875" s="101" t="s">
        <v>87</v>
      </c>
      <c r="X875" s="101" t="s">
        <v>88</v>
      </c>
      <c r="Y875" s="101" t="s">
        <v>89</v>
      </c>
      <c r="Z875" s="101" t="s">
        <v>90</v>
      </c>
      <c r="AA875" s="101">
        <v>189</v>
      </c>
      <c r="AB875" s="101">
        <v>270.27</v>
      </c>
    </row>
    <row r="876" spans="1:28" ht="18" customHeight="1" x14ac:dyDescent="0.25">
      <c r="A876" s="1">
        <v>2024</v>
      </c>
      <c r="B876" s="1" t="s">
        <v>10</v>
      </c>
      <c r="C876" s="1" t="s">
        <v>12</v>
      </c>
      <c r="D876" s="5" t="s">
        <v>29</v>
      </c>
      <c r="E876" s="6">
        <v>643</v>
      </c>
      <c r="F876" s="6">
        <v>7000</v>
      </c>
      <c r="G876" s="6">
        <v>7840</v>
      </c>
      <c r="H876" s="3">
        <v>1400</v>
      </c>
      <c r="I876" s="4" t="s">
        <v>42</v>
      </c>
      <c r="R876" s="101" t="s">
        <v>94</v>
      </c>
      <c r="S876" s="101">
        <v>2021</v>
      </c>
      <c r="T876" s="101" t="s">
        <v>1</v>
      </c>
      <c r="U876" s="101" t="s">
        <v>85</v>
      </c>
      <c r="V876" s="101" t="s">
        <v>86</v>
      </c>
      <c r="W876" s="101" t="s">
        <v>87</v>
      </c>
      <c r="X876" s="101" t="s">
        <v>88</v>
      </c>
      <c r="Y876" s="101" t="s">
        <v>89</v>
      </c>
      <c r="Z876" s="101" t="s">
        <v>90</v>
      </c>
      <c r="AA876" s="101">
        <v>183</v>
      </c>
      <c r="AB876" s="101">
        <v>261.69</v>
      </c>
    </row>
    <row r="877" spans="1:28" ht="18" customHeight="1" x14ac:dyDescent="0.25">
      <c r="A877" s="1">
        <v>2024</v>
      </c>
      <c r="B877" s="1" t="s">
        <v>10</v>
      </c>
      <c r="C877" s="1" t="s">
        <v>38</v>
      </c>
      <c r="D877" s="5" t="s">
        <v>31</v>
      </c>
      <c r="E877" s="6">
        <v>455</v>
      </c>
      <c r="F877" s="6">
        <v>4578.6000000000004</v>
      </c>
      <c r="G877" s="6">
        <v>5128.0320000000002</v>
      </c>
      <c r="H877" s="3">
        <v>915.72000000000014</v>
      </c>
      <c r="I877" s="4" t="s">
        <v>42</v>
      </c>
      <c r="R877" s="101" t="s">
        <v>91</v>
      </c>
      <c r="S877" s="101">
        <v>2021</v>
      </c>
      <c r="T877" s="101" t="s">
        <v>1</v>
      </c>
      <c r="U877" s="101" t="s">
        <v>85</v>
      </c>
      <c r="V877" s="101" t="s">
        <v>86</v>
      </c>
      <c r="W877" s="101" t="s">
        <v>87</v>
      </c>
      <c r="X877" s="101" t="s">
        <v>88</v>
      </c>
      <c r="Y877" s="101" t="s">
        <v>89</v>
      </c>
      <c r="Z877" s="101" t="s">
        <v>92</v>
      </c>
      <c r="AA877" s="101">
        <v>183</v>
      </c>
      <c r="AB877" s="101">
        <v>261.69</v>
      </c>
    </row>
    <row r="878" spans="1:28" ht="18" customHeight="1" x14ac:dyDescent="0.25">
      <c r="A878" s="1">
        <v>2024</v>
      </c>
      <c r="B878" s="1" t="s">
        <v>10</v>
      </c>
      <c r="C878" s="1" t="s">
        <v>12</v>
      </c>
      <c r="D878" s="5" t="s">
        <v>28</v>
      </c>
      <c r="E878" s="7">
        <v>345</v>
      </c>
      <c r="F878" s="7">
        <v>7000</v>
      </c>
      <c r="G878" s="7">
        <v>7840</v>
      </c>
      <c r="H878" s="3">
        <v>1400</v>
      </c>
      <c r="I878" s="4" t="s">
        <v>42</v>
      </c>
      <c r="R878" s="101" t="s">
        <v>91</v>
      </c>
      <c r="S878" s="101">
        <v>2021</v>
      </c>
      <c r="T878" s="101" t="s">
        <v>1</v>
      </c>
      <c r="U878" s="101" t="s">
        <v>85</v>
      </c>
      <c r="V878" s="101" t="s">
        <v>86</v>
      </c>
      <c r="W878" s="101" t="s">
        <v>87</v>
      </c>
      <c r="X878" s="101" t="s">
        <v>88</v>
      </c>
      <c r="Y878" s="101" t="s">
        <v>89</v>
      </c>
      <c r="Z878" s="101" t="s">
        <v>92</v>
      </c>
      <c r="AA878" s="101">
        <v>758</v>
      </c>
      <c r="AB878" s="101">
        <v>526.24</v>
      </c>
    </row>
    <row r="879" spans="1:28" ht="18" customHeight="1" x14ac:dyDescent="0.25">
      <c r="A879" s="1">
        <v>2024</v>
      </c>
      <c r="B879" s="1" t="s">
        <v>10</v>
      </c>
      <c r="C879" s="1" t="s">
        <v>13</v>
      </c>
      <c r="D879" s="2" t="s">
        <v>33</v>
      </c>
      <c r="E879" s="3">
        <v>122</v>
      </c>
      <c r="F879" s="3">
        <v>100</v>
      </c>
      <c r="G879" s="3">
        <v>112</v>
      </c>
      <c r="H879" s="3">
        <v>20</v>
      </c>
      <c r="I879" s="4" t="s">
        <v>42</v>
      </c>
      <c r="R879" s="101" t="s">
        <v>84</v>
      </c>
      <c r="S879" s="101">
        <v>2021</v>
      </c>
      <c r="T879" s="101" t="s">
        <v>1</v>
      </c>
      <c r="U879" s="101" t="s">
        <v>85</v>
      </c>
      <c r="V879" s="101" t="s">
        <v>86</v>
      </c>
      <c r="W879" s="101" t="s">
        <v>87</v>
      </c>
      <c r="X879" s="101" t="s">
        <v>88</v>
      </c>
      <c r="Y879" s="101" t="s">
        <v>89</v>
      </c>
      <c r="Z879" s="101" t="s">
        <v>92</v>
      </c>
      <c r="AA879" s="101">
        <v>812</v>
      </c>
      <c r="AB879" s="101">
        <v>526.24</v>
      </c>
    </row>
    <row r="880" spans="1:28" ht="18" customHeight="1" x14ac:dyDescent="0.25">
      <c r="A880" s="1">
        <v>2024</v>
      </c>
      <c r="B880" s="1" t="s">
        <v>10</v>
      </c>
      <c r="C880" s="1" t="s">
        <v>15</v>
      </c>
      <c r="D880" s="5" t="s">
        <v>26</v>
      </c>
      <c r="E880" s="6">
        <v>78</v>
      </c>
      <c r="F880" s="6">
        <v>4577.2</v>
      </c>
      <c r="G880" s="6">
        <v>5126.4639999999999</v>
      </c>
      <c r="H880" s="3">
        <v>915.44</v>
      </c>
      <c r="I880" s="4" t="s">
        <v>42</v>
      </c>
      <c r="R880" s="101" t="s">
        <v>84</v>
      </c>
      <c r="S880" s="101">
        <v>2021</v>
      </c>
      <c r="T880" s="101" t="s">
        <v>1</v>
      </c>
      <c r="U880" s="101" t="s">
        <v>85</v>
      </c>
      <c r="V880" s="101" t="s">
        <v>86</v>
      </c>
      <c r="W880" s="101" t="s">
        <v>87</v>
      </c>
      <c r="X880" s="101" t="s">
        <v>88</v>
      </c>
      <c r="Y880" s="101" t="s">
        <v>89</v>
      </c>
      <c r="Z880" s="101" t="s">
        <v>92</v>
      </c>
      <c r="AA880" s="101">
        <v>181</v>
      </c>
      <c r="AB880" s="101">
        <v>258.83</v>
      </c>
    </row>
    <row r="881" spans="1:28" ht="18" customHeight="1" x14ac:dyDescent="0.25">
      <c r="A881" s="1">
        <v>2024</v>
      </c>
      <c r="B881" s="1" t="s">
        <v>10</v>
      </c>
      <c r="C881" s="1" t="s">
        <v>15</v>
      </c>
      <c r="D881" s="5" t="s">
        <v>24</v>
      </c>
      <c r="E881" s="6">
        <v>76</v>
      </c>
      <c r="F881" s="6">
        <v>4576.8999999999996</v>
      </c>
      <c r="G881" s="6">
        <v>5126.1279999999997</v>
      </c>
      <c r="H881" s="3">
        <v>915.38</v>
      </c>
      <c r="I881" s="4" t="s">
        <v>42</v>
      </c>
      <c r="R881" s="101" t="s">
        <v>95</v>
      </c>
      <c r="S881" s="101">
        <v>2021</v>
      </c>
      <c r="T881" s="101" t="s">
        <v>1</v>
      </c>
      <c r="U881" s="101" t="s">
        <v>85</v>
      </c>
      <c r="V881" s="101" t="s">
        <v>86</v>
      </c>
      <c r="W881" s="101" t="s">
        <v>87</v>
      </c>
      <c r="X881" s="101" t="s">
        <v>88</v>
      </c>
      <c r="Y881" s="101" t="s">
        <v>89</v>
      </c>
      <c r="Z881" s="101" t="s">
        <v>92</v>
      </c>
      <c r="AA881" s="101">
        <v>229</v>
      </c>
      <c r="AB881" s="101">
        <v>327.47000000000003</v>
      </c>
    </row>
    <row r="882" spans="1:28" ht="18" customHeight="1" x14ac:dyDescent="0.25">
      <c r="A882" s="1">
        <v>2024</v>
      </c>
      <c r="B882" s="1" t="s">
        <v>10</v>
      </c>
      <c r="C882" s="1" t="s">
        <v>15</v>
      </c>
      <c r="D882" s="5" t="s">
        <v>25</v>
      </c>
      <c r="E882" s="6">
        <v>46</v>
      </c>
      <c r="F882" s="6">
        <v>200</v>
      </c>
      <c r="G882" s="6">
        <v>224</v>
      </c>
      <c r="H882" s="3">
        <v>40</v>
      </c>
      <c r="I882" s="4" t="s">
        <v>42</v>
      </c>
      <c r="R882" s="101" t="s">
        <v>91</v>
      </c>
      <c r="S882" s="101">
        <v>2021</v>
      </c>
      <c r="T882" s="101" t="s">
        <v>1</v>
      </c>
      <c r="U882" s="101" t="s">
        <v>85</v>
      </c>
      <c r="V882" s="101" t="s">
        <v>86</v>
      </c>
      <c r="W882" s="101" t="s">
        <v>87</v>
      </c>
      <c r="X882" s="101" t="s">
        <v>88</v>
      </c>
      <c r="Y882" s="101" t="s">
        <v>89</v>
      </c>
      <c r="Z882" s="101" t="s">
        <v>92</v>
      </c>
      <c r="AA882" s="101">
        <v>157</v>
      </c>
      <c r="AB882" s="101">
        <v>224.51</v>
      </c>
    </row>
    <row r="883" spans="1:28" ht="18" customHeight="1" x14ac:dyDescent="0.25">
      <c r="A883" s="1">
        <v>2024</v>
      </c>
      <c r="B883" s="1" t="s">
        <v>10</v>
      </c>
      <c r="C883" s="1" t="s">
        <v>15</v>
      </c>
      <c r="D883" s="5" t="s">
        <v>23</v>
      </c>
      <c r="E883" s="6">
        <v>34</v>
      </c>
      <c r="F883" s="6">
        <v>4576.8</v>
      </c>
      <c r="G883" s="6">
        <v>5126.0160000000005</v>
      </c>
      <c r="H883" s="3">
        <v>915.36000000000013</v>
      </c>
      <c r="I883" s="4" t="s">
        <v>42</v>
      </c>
      <c r="R883" s="101" t="s">
        <v>91</v>
      </c>
      <c r="S883" s="101">
        <v>2021</v>
      </c>
      <c r="T883" s="101" t="s">
        <v>1</v>
      </c>
      <c r="U883" s="101" t="s">
        <v>85</v>
      </c>
      <c r="V883" s="101" t="s">
        <v>86</v>
      </c>
      <c r="W883" s="101" t="s">
        <v>87</v>
      </c>
      <c r="X883" s="101" t="s">
        <v>88</v>
      </c>
      <c r="Y883" s="101" t="s">
        <v>89</v>
      </c>
      <c r="Z883" s="101" t="s">
        <v>90</v>
      </c>
      <c r="AA883" s="101">
        <v>191</v>
      </c>
      <c r="AB883" s="101">
        <v>273.13</v>
      </c>
    </row>
    <row r="884" spans="1:28" ht="18" customHeight="1" x14ac:dyDescent="0.25">
      <c r="A884" s="1">
        <v>2024</v>
      </c>
      <c r="B884" s="1" t="s">
        <v>10</v>
      </c>
      <c r="C884" s="1" t="s">
        <v>13</v>
      </c>
      <c r="D884" s="2" t="s">
        <v>34</v>
      </c>
      <c r="E884" s="3">
        <v>7</v>
      </c>
      <c r="F884" s="3">
        <v>200</v>
      </c>
      <c r="G884" s="3">
        <v>224</v>
      </c>
      <c r="H884" s="3">
        <v>40</v>
      </c>
      <c r="I884" s="4" t="s">
        <v>42</v>
      </c>
      <c r="R884" s="101" t="s">
        <v>91</v>
      </c>
      <c r="S884" s="101">
        <v>2021</v>
      </c>
      <c r="T884" s="101" t="s">
        <v>1</v>
      </c>
      <c r="U884" s="101" t="s">
        <v>85</v>
      </c>
      <c r="V884" s="101" t="s">
        <v>86</v>
      </c>
      <c r="W884" s="101" t="s">
        <v>87</v>
      </c>
      <c r="X884" s="101" t="s">
        <v>88</v>
      </c>
      <c r="Y884" s="101" t="s">
        <v>89</v>
      </c>
      <c r="Z884" s="101" t="s">
        <v>90</v>
      </c>
      <c r="AA884" s="101">
        <v>185</v>
      </c>
      <c r="AB884" s="101">
        <v>264.55</v>
      </c>
    </row>
    <row r="885" spans="1:28" ht="18" customHeight="1" x14ac:dyDescent="0.25">
      <c r="A885" s="1">
        <v>2024</v>
      </c>
      <c r="B885" s="1" t="s">
        <v>10</v>
      </c>
      <c r="C885" s="1" t="s">
        <v>15</v>
      </c>
      <c r="D885" s="5" t="s">
        <v>27</v>
      </c>
      <c r="E885" s="6">
        <v>3</v>
      </c>
      <c r="F885" s="6">
        <v>4577.3</v>
      </c>
      <c r="G885" s="6">
        <v>5126.576</v>
      </c>
      <c r="H885" s="3">
        <v>915.46</v>
      </c>
      <c r="I885" s="4" t="s">
        <v>42</v>
      </c>
      <c r="R885" s="101" t="s">
        <v>91</v>
      </c>
      <c r="S885" s="101">
        <v>2021</v>
      </c>
      <c r="T885" s="101" t="s">
        <v>1</v>
      </c>
      <c r="U885" s="101" t="s">
        <v>85</v>
      </c>
      <c r="V885" s="101" t="s">
        <v>86</v>
      </c>
      <c r="W885" s="101" t="s">
        <v>87</v>
      </c>
      <c r="X885" s="101" t="s">
        <v>88</v>
      </c>
      <c r="Y885" s="101" t="s">
        <v>89</v>
      </c>
      <c r="Z885" s="101" t="s">
        <v>90</v>
      </c>
      <c r="AA885" s="101">
        <v>179</v>
      </c>
      <c r="AB885" s="101">
        <v>255.97</v>
      </c>
    </row>
    <row r="886" spans="1:28" ht="18" customHeight="1" x14ac:dyDescent="0.25">
      <c r="A886" s="1">
        <v>2024</v>
      </c>
      <c r="B886" s="1" t="s">
        <v>10</v>
      </c>
      <c r="C886" s="1" t="s">
        <v>32</v>
      </c>
      <c r="D886" s="5" t="s">
        <v>32</v>
      </c>
      <c r="E886" s="6">
        <v>2</v>
      </c>
      <c r="F886" s="6">
        <v>6600</v>
      </c>
      <c r="G886" s="6">
        <v>7392</v>
      </c>
      <c r="H886" s="3">
        <v>1320</v>
      </c>
      <c r="I886" s="4" t="s">
        <v>40</v>
      </c>
      <c r="R886" s="101" t="s">
        <v>95</v>
      </c>
      <c r="S886" s="101">
        <v>2021</v>
      </c>
      <c r="T886" s="101" t="s">
        <v>1</v>
      </c>
      <c r="U886" s="101" t="s">
        <v>85</v>
      </c>
      <c r="V886" s="101" t="s">
        <v>86</v>
      </c>
      <c r="W886" s="101" t="s">
        <v>87</v>
      </c>
      <c r="X886" s="101" t="s">
        <v>88</v>
      </c>
      <c r="Y886" s="101" t="s">
        <v>89</v>
      </c>
      <c r="Z886" s="101" t="s">
        <v>92</v>
      </c>
      <c r="AA886" s="101">
        <v>185</v>
      </c>
      <c r="AB886" s="101">
        <v>264.55</v>
      </c>
    </row>
    <row r="887" spans="1:28" ht="18" customHeight="1" x14ac:dyDescent="0.25">
      <c r="A887" s="1">
        <v>2024</v>
      </c>
      <c r="B887" s="1" t="s">
        <v>11</v>
      </c>
      <c r="C887" s="1" t="s">
        <v>14</v>
      </c>
      <c r="D887" s="2" t="s">
        <v>36</v>
      </c>
      <c r="E887" s="3">
        <v>3566</v>
      </c>
      <c r="F887" s="3">
        <v>4577.3</v>
      </c>
      <c r="G887" s="3">
        <v>5126.576</v>
      </c>
      <c r="H887" s="3">
        <v>915.46</v>
      </c>
      <c r="I887" s="4" t="s">
        <v>40</v>
      </c>
      <c r="R887" s="101" t="s">
        <v>94</v>
      </c>
      <c r="S887" s="101">
        <v>2021</v>
      </c>
      <c r="T887" s="101" t="s">
        <v>1</v>
      </c>
      <c r="U887" s="101" t="s">
        <v>85</v>
      </c>
      <c r="V887" s="101" t="s">
        <v>86</v>
      </c>
      <c r="W887" s="101" t="s">
        <v>87</v>
      </c>
      <c r="X887" s="101" t="s">
        <v>88</v>
      </c>
      <c r="Y887" s="101" t="s">
        <v>89</v>
      </c>
      <c r="Z887" s="101" t="s">
        <v>92</v>
      </c>
      <c r="AA887" s="101">
        <v>227</v>
      </c>
      <c r="AB887" s="101">
        <v>324.61</v>
      </c>
    </row>
    <row r="888" spans="1:28" ht="18" customHeight="1" x14ac:dyDescent="0.25">
      <c r="A888" s="1">
        <v>2024</v>
      </c>
      <c r="B888" s="1" t="s">
        <v>11</v>
      </c>
      <c r="C888" s="1" t="s">
        <v>14</v>
      </c>
      <c r="D888" s="2" t="s">
        <v>37</v>
      </c>
      <c r="E888" s="3">
        <v>2498</v>
      </c>
      <c r="F888" s="3">
        <v>8000</v>
      </c>
      <c r="G888" s="3">
        <v>8960</v>
      </c>
      <c r="H888" s="3">
        <v>1600</v>
      </c>
      <c r="I888" s="4" t="s">
        <v>40</v>
      </c>
      <c r="R888" s="101" t="s">
        <v>84</v>
      </c>
      <c r="S888" s="101">
        <v>2021</v>
      </c>
      <c r="T888" s="101" t="s">
        <v>1</v>
      </c>
      <c r="U888" s="101" t="s">
        <v>85</v>
      </c>
      <c r="V888" s="101" t="s">
        <v>86</v>
      </c>
      <c r="W888" s="101" t="s">
        <v>87</v>
      </c>
      <c r="X888" s="101" t="s">
        <v>88</v>
      </c>
      <c r="Y888" s="101" t="s">
        <v>89</v>
      </c>
      <c r="Z888" s="101" t="s">
        <v>92</v>
      </c>
      <c r="AA888" s="101">
        <v>781</v>
      </c>
      <c r="AB888" s="101">
        <v>1116.83</v>
      </c>
    </row>
    <row r="889" spans="1:28" ht="18" customHeight="1" x14ac:dyDescent="0.25">
      <c r="A889" s="1">
        <v>2024</v>
      </c>
      <c r="B889" s="1" t="s">
        <v>11</v>
      </c>
      <c r="C889" s="1" t="s">
        <v>13</v>
      </c>
      <c r="D889" s="2" t="s">
        <v>35</v>
      </c>
      <c r="E889" s="3">
        <v>1245</v>
      </c>
      <c r="F889" s="3">
        <v>4577.2</v>
      </c>
      <c r="G889" s="3">
        <v>5126.4639999999999</v>
      </c>
      <c r="H889" s="3">
        <v>915.44</v>
      </c>
      <c r="I889" s="4" t="s">
        <v>40</v>
      </c>
      <c r="R889" s="101" t="s">
        <v>93</v>
      </c>
      <c r="S889" s="101">
        <v>2021</v>
      </c>
      <c r="T889" s="101" t="s">
        <v>0</v>
      </c>
      <c r="U889" s="101" t="s">
        <v>85</v>
      </c>
      <c r="V889" s="101" t="s">
        <v>86</v>
      </c>
      <c r="W889" s="101" t="s">
        <v>87</v>
      </c>
      <c r="X889" s="101" t="s">
        <v>88</v>
      </c>
      <c r="Y889" s="101" t="s">
        <v>89</v>
      </c>
      <c r="Z889" s="101" t="s">
        <v>90</v>
      </c>
      <c r="AA889" s="101">
        <v>206</v>
      </c>
      <c r="AB889" s="101">
        <v>526.24</v>
      </c>
    </row>
    <row r="890" spans="1:28" ht="18" customHeight="1" x14ac:dyDescent="0.25">
      <c r="A890" s="1">
        <v>2024</v>
      </c>
      <c r="B890" s="1" t="s">
        <v>11</v>
      </c>
      <c r="C890" s="1" t="s">
        <v>38</v>
      </c>
      <c r="D890" s="5" t="s">
        <v>30</v>
      </c>
      <c r="E890" s="6">
        <v>644</v>
      </c>
      <c r="F890" s="6">
        <v>5743.5</v>
      </c>
      <c r="G890" s="6">
        <v>6432.72</v>
      </c>
      <c r="H890" s="3">
        <v>1148.7</v>
      </c>
      <c r="I890" s="4" t="s">
        <v>40</v>
      </c>
      <c r="R890" s="101" t="s">
        <v>91</v>
      </c>
      <c r="S890" s="101">
        <v>2021</v>
      </c>
      <c r="T890" s="101" t="s">
        <v>0</v>
      </c>
      <c r="U890" s="101" t="s">
        <v>85</v>
      </c>
      <c r="V890" s="101" t="s">
        <v>86</v>
      </c>
      <c r="W890" s="101" t="s">
        <v>87</v>
      </c>
      <c r="X890" s="101" t="s">
        <v>88</v>
      </c>
      <c r="Y890" s="101" t="s">
        <v>89</v>
      </c>
      <c r="Z890" s="101" t="s">
        <v>90</v>
      </c>
      <c r="AA890" s="101">
        <v>200</v>
      </c>
      <c r="AB890" s="101">
        <v>526.24</v>
      </c>
    </row>
    <row r="891" spans="1:28" ht="18" customHeight="1" x14ac:dyDescent="0.25">
      <c r="A891" s="1">
        <v>2024</v>
      </c>
      <c r="B891" s="1" t="s">
        <v>11</v>
      </c>
      <c r="C891" s="1" t="s">
        <v>12</v>
      </c>
      <c r="D891" s="5" t="s">
        <v>29</v>
      </c>
      <c r="E891" s="6">
        <v>643</v>
      </c>
      <c r="F891" s="6">
        <v>7000</v>
      </c>
      <c r="G891" s="6">
        <v>7840</v>
      </c>
      <c r="H891" s="3">
        <v>1400</v>
      </c>
      <c r="I891" s="4" t="s">
        <v>40</v>
      </c>
      <c r="R891" s="101" t="s">
        <v>93</v>
      </c>
      <c r="S891" s="101">
        <v>2021</v>
      </c>
      <c r="T891" s="101" t="s">
        <v>0</v>
      </c>
      <c r="U891" s="101" t="s">
        <v>85</v>
      </c>
      <c r="V891" s="101" t="s">
        <v>86</v>
      </c>
      <c r="W891" s="101" t="s">
        <v>87</v>
      </c>
      <c r="X891" s="101" t="s">
        <v>88</v>
      </c>
      <c r="Y891" s="101" t="s">
        <v>89</v>
      </c>
      <c r="Z891" s="101" t="s">
        <v>92</v>
      </c>
      <c r="AA891" s="101">
        <v>188</v>
      </c>
      <c r="AB891" s="101">
        <v>268.84000000000003</v>
      </c>
    </row>
    <row r="892" spans="1:28" ht="18" customHeight="1" x14ac:dyDescent="0.25">
      <c r="A892" s="1">
        <v>2024</v>
      </c>
      <c r="B892" s="1" t="s">
        <v>11</v>
      </c>
      <c r="C892" s="1" t="s">
        <v>38</v>
      </c>
      <c r="D892" s="5" t="s">
        <v>31</v>
      </c>
      <c r="E892" s="6">
        <v>455</v>
      </c>
      <c r="F892" s="6">
        <v>4578.6000000000004</v>
      </c>
      <c r="G892" s="6">
        <v>5128.0320000000002</v>
      </c>
      <c r="H892" s="3">
        <v>915.72000000000014</v>
      </c>
      <c r="I892" s="4" t="s">
        <v>40</v>
      </c>
      <c r="R892" s="101" t="s">
        <v>91</v>
      </c>
      <c r="S892" s="101">
        <v>2021</v>
      </c>
      <c r="T892" s="101" t="s">
        <v>0</v>
      </c>
      <c r="U892" s="101" t="s">
        <v>85</v>
      </c>
      <c r="V892" s="101" t="s">
        <v>86</v>
      </c>
      <c r="W892" s="101" t="s">
        <v>87</v>
      </c>
      <c r="X892" s="101" t="s">
        <v>88</v>
      </c>
      <c r="Y892" s="101" t="s">
        <v>89</v>
      </c>
      <c r="Z892" s="101" t="s">
        <v>92</v>
      </c>
      <c r="AA892" s="101">
        <v>236</v>
      </c>
      <c r="AB892" s="101">
        <v>337.48</v>
      </c>
    </row>
    <row r="893" spans="1:28" ht="18" customHeight="1" x14ac:dyDescent="0.25">
      <c r="A893" s="1">
        <v>2024</v>
      </c>
      <c r="B893" s="1" t="s">
        <v>11</v>
      </c>
      <c r="C893" s="1" t="s">
        <v>12</v>
      </c>
      <c r="D893" s="5" t="s">
        <v>28</v>
      </c>
      <c r="E893" s="7">
        <v>345</v>
      </c>
      <c r="F893" s="7">
        <v>7000</v>
      </c>
      <c r="G893" s="7">
        <v>7840</v>
      </c>
      <c r="H893" s="3">
        <v>1400</v>
      </c>
      <c r="I893" s="4" t="s">
        <v>40</v>
      </c>
      <c r="R893" s="101" t="s">
        <v>93</v>
      </c>
      <c r="S893" s="101">
        <v>2021</v>
      </c>
      <c r="T893" s="101" t="s">
        <v>0</v>
      </c>
      <c r="U893" s="101" t="s">
        <v>85</v>
      </c>
      <c r="V893" s="101" t="s">
        <v>86</v>
      </c>
      <c r="W893" s="101" t="s">
        <v>87</v>
      </c>
      <c r="X893" s="101" t="s">
        <v>88</v>
      </c>
      <c r="Y893" s="101" t="s">
        <v>89</v>
      </c>
      <c r="Z893" s="101" t="s">
        <v>92</v>
      </c>
      <c r="AA893" s="101">
        <v>190</v>
      </c>
      <c r="AB893" s="101">
        <v>271.7</v>
      </c>
    </row>
    <row r="894" spans="1:28" ht="18" customHeight="1" x14ac:dyDescent="0.25">
      <c r="A894" s="1">
        <v>2024</v>
      </c>
      <c r="B894" s="1" t="s">
        <v>11</v>
      </c>
      <c r="C894" s="1" t="s">
        <v>13</v>
      </c>
      <c r="D894" s="2" t="s">
        <v>33</v>
      </c>
      <c r="E894" s="3">
        <v>122</v>
      </c>
      <c r="F894" s="3">
        <v>100</v>
      </c>
      <c r="G894" s="3">
        <v>112</v>
      </c>
      <c r="H894" s="3">
        <v>20</v>
      </c>
      <c r="I894" s="4" t="s">
        <v>40</v>
      </c>
      <c r="R894" s="101" t="s">
        <v>84</v>
      </c>
      <c r="S894" s="101">
        <v>2021</v>
      </c>
      <c r="T894" s="101" t="s">
        <v>0</v>
      </c>
      <c r="U894" s="101" t="s">
        <v>85</v>
      </c>
      <c r="V894" s="101" t="s">
        <v>86</v>
      </c>
      <c r="W894" s="101" t="s">
        <v>87</v>
      </c>
      <c r="X894" s="101" t="s">
        <v>88</v>
      </c>
      <c r="Y894" s="101" t="s">
        <v>89</v>
      </c>
      <c r="Z894" s="101" t="s">
        <v>92</v>
      </c>
      <c r="AA894" s="101">
        <v>232</v>
      </c>
      <c r="AB894" s="101">
        <v>331.76</v>
      </c>
    </row>
    <row r="895" spans="1:28" ht="18" customHeight="1" x14ac:dyDescent="0.25">
      <c r="A895" s="1">
        <v>2024</v>
      </c>
      <c r="B895" s="1" t="s">
        <v>11</v>
      </c>
      <c r="C895" s="1" t="s">
        <v>15</v>
      </c>
      <c r="D895" s="5" t="s">
        <v>26</v>
      </c>
      <c r="E895" s="6">
        <v>78</v>
      </c>
      <c r="F895" s="6">
        <v>4577.2</v>
      </c>
      <c r="G895" s="6">
        <v>5126.4639999999999</v>
      </c>
      <c r="H895" s="3">
        <v>915.44</v>
      </c>
      <c r="I895" s="4" t="s">
        <v>40</v>
      </c>
      <c r="R895" s="101" t="s">
        <v>91</v>
      </c>
      <c r="S895" s="101">
        <v>2021</v>
      </c>
      <c r="T895" s="101" t="s">
        <v>0</v>
      </c>
      <c r="U895" s="101" t="s">
        <v>85</v>
      </c>
      <c r="V895" s="101" t="s">
        <v>86</v>
      </c>
      <c r="W895" s="101" t="s">
        <v>87</v>
      </c>
      <c r="X895" s="101" t="s">
        <v>88</v>
      </c>
      <c r="Y895" s="101" t="s">
        <v>89</v>
      </c>
      <c r="Z895" s="101" t="s">
        <v>92</v>
      </c>
      <c r="AA895" s="101">
        <v>160</v>
      </c>
      <c r="AB895" s="101">
        <v>228.8</v>
      </c>
    </row>
    <row r="896" spans="1:28" ht="18" customHeight="1" x14ac:dyDescent="0.25">
      <c r="A896" s="1">
        <v>2024</v>
      </c>
      <c r="B896" s="1" t="s">
        <v>11</v>
      </c>
      <c r="C896" s="1" t="s">
        <v>15</v>
      </c>
      <c r="D896" s="5" t="s">
        <v>24</v>
      </c>
      <c r="E896" s="6">
        <v>76</v>
      </c>
      <c r="F896" s="6">
        <v>4576.8999999999996</v>
      </c>
      <c r="G896" s="6">
        <v>5126.1279999999997</v>
      </c>
      <c r="H896" s="3">
        <v>915.38</v>
      </c>
      <c r="I896" s="4" t="s">
        <v>40</v>
      </c>
      <c r="R896" s="101" t="s">
        <v>84</v>
      </c>
      <c r="S896" s="101">
        <v>2021</v>
      </c>
      <c r="T896" s="101" t="s">
        <v>0</v>
      </c>
      <c r="U896" s="101" t="s">
        <v>85</v>
      </c>
      <c r="V896" s="101" t="s">
        <v>86</v>
      </c>
      <c r="W896" s="101" t="s">
        <v>87</v>
      </c>
      <c r="X896" s="101" t="s">
        <v>88</v>
      </c>
      <c r="Y896" s="101" t="s">
        <v>89</v>
      </c>
      <c r="Z896" s="101" t="s">
        <v>90</v>
      </c>
      <c r="AA896" s="101">
        <v>210</v>
      </c>
      <c r="AB896" s="101">
        <v>526.24</v>
      </c>
    </row>
    <row r="897" spans="1:28" ht="18" customHeight="1" x14ac:dyDescent="0.25">
      <c r="A897" s="1">
        <v>2024</v>
      </c>
      <c r="B897" s="1" t="s">
        <v>11</v>
      </c>
      <c r="C897" s="1" t="s">
        <v>15</v>
      </c>
      <c r="D897" s="5" t="s">
        <v>25</v>
      </c>
      <c r="E897" s="6">
        <v>46</v>
      </c>
      <c r="F897" s="6">
        <v>200</v>
      </c>
      <c r="G897" s="6">
        <v>224</v>
      </c>
      <c r="H897" s="3">
        <v>40</v>
      </c>
      <c r="I897" s="4" t="s">
        <v>40</v>
      </c>
      <c r="R897" s="101" t="s">
        <v>91</v>
      </c>
      <c r="S897" s="101">
        <v>2021</v>
      </c>
      <c r="T897" s="101" t="s">
        <v>0</v>
      </c>
      <c r="U897" s="101" t="s">
        <v>85</v>
      </c>
      <c r="V897" s="101" t="s">
        <v>86</v>
      </c>
      <c r="W897" s="101" t="s">
        <v>87</v>
      </c>
      <c r="X897" s="101" t="s">
        <v>88</v>
      </c>
      <c r="Y897" s="101" t="s">
        <v>89</v>
      </c>
      <c r="Z897" s="101" t="s">
        <v>90</v>
      </c>
      <c r="AA897" s="101">
        <v>204</v>
      </c>
      <c r="AB897" s="101">
        <v>526.24</v>
      </c>
    </row>
    <row r="898" spans="1:28" ht="18" customHeight="1" x14ac:dyDescent="0.25">
      <c r="A898" s="1">
        <v>2024</v>
      </c>
      <c r="B898" s="1" t="s">
        <v>11</v>
      </c>
      <c r="C898" s="1" t="s">
        <v>15</v>
      </c>
      <c r="D898" s="5" t="s">
        <v>23</v>
      </c>
      <c r="E898" s="6">
        <v>34</v>
      </c>
      <c r="F898" s="6">
        <v>4576.8</v>
      </c>
      <c r="G898" s="6">
        <v>5126.0160000000005</v>
      </c>
      <c r="H898" s="3">
        <v>915.36000000000013</v>
      </c>
      <c r="I898" s="4" t="s">
        <v>40</v>
      </c>
      <c r="R898" s="101" t="s">
        <v>93</v>
      </c>
      <c r="S898" s="101">
        <v>2021</v>
      </c>
      <c r="T898" s="101" t="s">
        <v>0</v>
      </c>
      <c r="U898" s="101" t="s">
        <v>85</v>
      </c>
      <c r="V898" s="101" t="s">
        <v>86</v>
      </c>
      <c r="W898" s="101" t="s">
        <v>87</v>
      </c>
      <c r="X898" s="101" t="s">
        <v>88</v>
      </c>
      <c r="Y898" s="101" t="s">
        <v>89</v>
      </c>
      <c r="Z898" s="101" t="s">
        <v>90</v>
      </c>
      <c r="AA898" s="101">
        <v>198</v>
      </c>
      <c r="AB898" s="101">
        <v>526.24</v>
      </c>
    </row>
    <row r="899" spans="1:28" ht="18" customHeight="1" x14ac:dyDescent="0.25">
      <c r="A899" s="1">
        <v>2024</v>
      </c>
      <c r="B899" s="1" t="s">
        <v>11</v>
      </c>
      <c r="C899" s="1" t="s">
        <v>13</v>
      </c>
      <c r="D899" s="2" t="s">
        <v>34</v>
      </c>
      <c r="E899" s="3">
        <v>7</v>
      </c>
      <c r="F899" s="3">
        <v>200</v>
      </c>
      <c r="G899" s="3">
        <v>224</v>
      </c>
      <c r="H899" s="3">
        <v>40</v>
      </c>
      <c r="I899" s="4" t="s">
        <v>40</v>
      </c>
      <c r="R899" s="101" t="s">
        <v>84</v>
      </c>
      <c r="S899" s="101">
        <v>2021</v>
      </c>
      <c r="T899" s="101" t="s">
        <v>0</v>
      </c>
      <c r="U899" s="101" t="s">
        <v>85</v>
      </c>
      <c r="V899" s="101" t="s">
        <v>86</v>
      </c>
      <c r="W899" s="101" t="s">
        <v>87</v>
      </c>
      <c r="X899" s="101" t="s">
        <v>88</v>
      </c>
      <c r="Y899" s="101" t="s">
        <v>89</v>
      </c>
      <c r="Z899" s="101" t="s">
        <v>92</v>
      </c>
      <c r="AA899" s="101">
        <v>685</v>
      </c>
      <c r="AB899" s="101">
        <v>979.55</v>
      </c>
    </row>
    <row r="900" spans="1:28" ht="18" customHeight="1" x14ac:dyDescent="0.25">
      <c r="A900" s="1">
        <v>2024</v>
      </c>
      <c r="B900" s="1" t="s">
        <v>11</v>
      </c>
      <c r="C900" s="1" t="s">
        <v>15</v>
      </c>
      <c r="D900" s="5" t="s">
        <v>27</v>
      </c>
      <c r="E900" s="6">
        <v>3</v>
      </c>
      <c r="F900" s="6">
        <v>4577.3</v>
      </c>
      <c r="G900" s="6">
        <v>5126.576</v>
      </c>
      <c r="H900" s="3">
        <v>915.46</v>
      </c>
      <c r="I900" s="4" t="s">
        <v>40</v>
      </c>
      <c r="R900" s="101" t="s">
        <v>84</v>
      </c>
      <c r="S900" s="101">
        <v>2021</v>
      </c>
      <c r="T900" s="101" t="s">
        <v>0</v>
      </c>
      <c r="U900" s="101" t="s">
        <v>85</v>
      </c>
      <c r="V900" s="101" t="s">
        <v>86</v>
      </c>
      <c r="W900" s="101" t="s">
        <v>87</v>
      </c>
      <c r="X900" s="101" t="s">
        <v>88</v>
      </c>
      <c r="Y900" s="101" t="s">
        <v>89</v>
      </c>
      <c r="Z900" s="101" t="s">
        <v>92</v>
      </c>
      <c r="AA900" s="101">
        <v>718</v>
      </c>
      <c r="AB900" s="101">
        <v>1026.74</v>
      </c>
    </row>
    <row r="901" spans="1:28" ht="18" customHeight="1" x14ac:dyDescent="0.25">
      <c r="A901" s="1">
        <v>2024</v>
      </c>
      <c r="B901" s="1" t="s">
        <v>11</v>
      </c>
      <c r="C901" s="1" t="s">
        <v>32</v>
      </c>
      <c r="D901" s="5" t="s">
        <v>32</v>
      </c>
      <c r="E901" s="6">
        <v>2</v>
      </c>
      <c r="F901" s="6">
        <v>6600</v>
      </c>
      <c r="G901" s="6">
        <v>7392</v>
      </c>
      <c r="H901" s="3">
        <v>1320</v>
      </c>
      <c r="I901" s="4" t="s">
        <v>40</v>
      </c>
      <c r="R901" s="101" t="s">
        <v>91</v>
      </c>
      <c r="S901" s="101">
        <v>2021</v>
      </c>
      <c r="T901" s="101" t="s">
        <v>0</v>
      </c>
      <c r="U901" s="101" t="s">
        <v>85</v>
      </c>
      <c r="V901" s="101" t="s">
        <v>86</v>
      </c>
      <c r="W901" s="101" t="s">
        <v>87</v>
      </c>
      <c r="X901" s="101" t="s">
        <v>88</v>
      </c>
      <c r="Y901" s="101" t="s">
        <v>89</v>
      </c>
      <c r="Z901" s="101" t="s">
        <v>92</v>
      </c>
      <c r="AA901" s="101">
        <v>771</v>
      </c>
      <c r="AB901" s="101">
        <v>1102.53</v>
      </c>
    </row>
    <row r="902" spans="1:28" ht="18" customHeight="1" x14ac:dyDescent="0.25">
      <c r="R902" s="101" t="s">
        <v>91</v>
      </c>
      <c r="S902" s="101">
        <v>2021</v>
      </c>
      <c r="T902" s="101" t="s">
        <v>0</v>
      </c>
      <c r="U902" s="101" t="s">
        <v>85</v>
      </c>
      <c r="V902" s="101" t="s">
        <v>86</v>
      </c>
      <c r="W902" s="101" t="s">
        <v>87</v>
      </c>
      <c r="X902" s="101" t="s">
        <v>88</v>
      </c>
      <c r="Y902" s="101" t="s">
        <v>89</v>
      </c>
      <c r="Z902" s="101" t="s">
        <v>90</v>
      </c>
      <c r="AA902" s="101">
        <v>207</v>
      </c>
      <c r="AB902" s="101">
        <v>296.01</v>
      </c>
    </row>
    <row r="903" spans="1:28" ht="18" customHeight="1" x14ac:dyDescent="0.25">
      <c r="R903" s="101" t="s">
        <v>84</v>
      </c>
      <c r="S903" s="101">
        <v>2021</v>
      </c>
      <c r="T903" s="101" t="s">
        <v>0</v>
      </c>
      <c r="U903" s="101" t="s">
        <v>85</v>
      </c>
      <c r="V903" s="101" t="s">
        <v>86</v>
      </c>
      <c r="W903" s="101" t="s">
        <v>87</v>
      </c>
      <c r="X903" s="101" t="s">
        <v>88</v>
      </c>
      <c r="Y903" s="101" t="s">
        <v>89</v>
      </c>
      <c r="Z903" s="101" t="s">
        <v>90</v>
      </c>
      <c r="AA903" s="101">
        <v>201</v>
      </c>
      <c r="AB903" s="101">
        <v>287.43</v>
      </c>
    </row>
    <row r="904" spans="1:28" ht="18" customHeight="1" x14ac:dyDescent="0.25">
      <c r="R904" s="101" t="s">
        <v>84</v>
      </c>
      <c r="S904" s="101">
        <v>2021</v>
      </c>
      <c r="T904" s="101" t="s">
        <v>0</v>
      </c>
      <c r="U904" s="101" t="s">
        <v>85</v>
      </c>
      <c r="V904" s="101" t="s">
        <v>86</v>
      </c>
      <c r="W904" s="101" t="s">
        <v>87</v>
      </c>
      <c r="X904" s="101" t="s">
        <v>88</v>
      </c>
      <c r="Y904" s="101" t="s">
        <v>89</v>
      </c>
      <c r="Z904" s="101" t="s">
        <v>90</v>
      </c>
      <c r="AA904" s="101">
        <v>195</v>
      </c>
      <c r="AB904" s="101">
        <v>278.85000000000002</v>
      </c>
    </row>
    <row r="905" spans="1:28" ht="18" customHeight="1" x14ac:dyDescent="0.25">
      <c r="R905" s="101" t="s">
        <v>91</v>
      </c>
      <c r="S905" s="101">
        <v>2021</v>
      </c>
      <c r="T905" s="101" t="s">
        <v>0</v>
      </c>
      <c r="U905" s="101" t="s">
        <v>85</v>
      </c>
      <c r="V905" s="101" t="s">
        <v>86</v>
      </c>
      <c r="W905" s="101" t="s">
        <v>87</v>
      </c>
      <c r="X905" s="101" t="s">
        <v>88</v>
      </c>
      <c r="Y905" s="101" t="s">
        <v>89</v>
      </c>
      <c r="Z905" s="101" t="s">
        <v>92</v>
      </c>
      <c r="AA905" s="101">
        <v>189</v>
      </c>
      <c r="AB905" s="101">
        <v>270.27</v>
      </c>
    </row>
    <row r="906" spans="1:28" ht="18" customHeight="1" x14ac:dyDescent="0.25">
      <c r="R906" s="101" t="s">
        <v>84</v>
      </c>
      <c r="S906" s="101">
        <v>2021</v>
      </c>
      <c r="T906" s="101" t="s">
        <v>0</v>
      </c>
      <c r="U906" s="101" t="s">
        <v>85</v>
      </c>
      <c r="V906" s="101" t="s">
        <v>86</v>
      </c>
      <c r="W906" s="101" t="s">
        <v>87</v>
      </c>
      <c r="X906" s="101" t="s">
        <v>88</v>
      </c>
      <c r="Y906" s="101" t="s">
        <v>89</v>
      </c>
      <c r="Z906" s="101" t="s">
        <v>92</v>
      </c>
      <c r="AA906" s="101">
        <v>757</v>
      </c>
      <c r="AB906" s="101">
        <v>526.24</v>
      </c>
    </row>
    <row r="907" spans="1:28" ht="18" customHeight="1" x14ac:dyDescent="0.25">
      <c r="R907" s="101" t="s">
        <v>84</v>
      </c>
      <c r="S907" s="101">
        <v>2021</v>
      </c>
      <c r="T907" s="101" t="s">
        <v>0</v>
      </c>
      <c r="U907" s="101" t="s">
        <v>85</v>
      </c>
      <c r="V907" s="101" t="s">
        <v>86</v>
      </c>
      <c r="W907" s="101" t="s">
        <v>87</v>
      </c>
      <c r="X907" s="101" t="s">
        <v>88</v>
      </c>
      <c r="Y907" s="101" t="s">
        <v>89</v>
      </c>
      <c r="Z907" s="101" t="s">
        <v>92</v>
      </c>
      <c r="AA907" s="101">
        <v>811</v>
      </c>
      <c r="AB907" s="101">
        <v>526.24</v>
      </c>
    </row>
    <row r="908" spans="1:28" ht="18" customHeight="1" x14ac:dyDescent="0.25">
      <c r="R908" s="101" t="s">
        <v>91</v>
      </c>
      <c r="S908" s="101">
        <v>2021</v>
      </c>
      <c r="T908" s="101" t="s">
        <v>0</v>
      </c>
      <c r="U908" s="101" t="s">
        <v>85</v>
      </c>
      <c r="V908" s="101" t="s">
        <v>86</v>
      </c>
      <c r="W908" s="101" t="s">
        <v>87</v>
      </c>
      <c r="X908" s="101" t="s">
        <v>88</v>
      </c>
      <c r="Y908" s="101" t="s">
        <v>89</v>
      </c>
      <c r="Z908" s="101" t="s">
        <v>92</v>
      </c>
      <c r="AA908" s="101">
        <v>187</v>
      </c>
      <c r="AB908" s="101">
        <v>267.40999999999997</v>
      </c>
    </row>
    <row r="909" spans="1:28" ht="18" customHeight="1" x14ac:dyDescent="0.25">
      <c r="R909" s="101" t="s">
        <v>91</v>
      </c>
      <c r="S909" s="101">
        <v>2021</v>
      </c>
      <c r="T909" s="101" t="s">
        <v>0</v>
      </c>
      <c r="U909" s="101" t="s">
        <v>85</v>
      </c>
      <c r="V909" s="101" t="s">
        <v>86</v>
      </c>
      <c r="W909" s="101" t="s">
        <v>87</v>
      </c>
      <c r="X909" s="101" t="s">
        <v>88</v>
      </c>
      <c r="Y909" s="101" t="s">
        <v>89</v>
      </c>
      <c r="Z909" s="101" t="s">
        <v>92</v>
      </c>
      <c r="AA909" s="101">
        <v>235</v>
      </c>
      <c r="AB909" s="101">
        <v>336.05</v>
      </c>
    </row>
    <row r="910" spans="1:28" ht="18" customHeight="1" x14ac:dyDescent="0.25">
      <c r="R910" s="101" t="s">
        <v>93</v>
      </c>
      <c r="S910" s="101">
        <v>2021</v>
      </c>
      <c r="T910" s="101" t="s">
        <v>0</v>
      </c>
      <c r="U910" s="101" t="s">
        <v>85</v>
      </c>
      <c r="V910" s="101" t="s">
        <v>86</v>
      </c>
      <c r="W910" s="101" t="s">
        <v>87</v>
      </c>
      <c r="X910" s="101" t="s">
        <v>88</v>
      </c>
      <c r="Y910" s="101" t="s">
        <v>89</v>
      </c>
      <c r="Z910" s="101" t="s">
        <v>92</v>
      </c>
      <c r="AA910" s="101">
        <v>163</v>
      </c>
      <c r="AB910" s="101">
        <v>233.09</v>
      </c>
    </row>
    <row r="911" spans="1:28" ht="18" customHeight="1" x14ac:dyDescent="0.25">
      <c r="R911" s="101" t="s">
        <v>94</v>
      </c>
      <c r="S911" s="101">
        <v>2021</v>
      </c>
      <c r="T911" s="101" t="s">
        <v>0</v>
      </c>
      <c r="U911" s="101" t="s">
        <v>85</v>
      </c>
      <c r="V911" s="101" t="s">
        <v>86</v>
      </c>
      <c r="W911" s="101" t="s">
        <v>87</v>
      </c>
      <c r="X911" s="101" t="s">
        <v>88</v>
      </c>
      <c r="Y911" s="101" t="s">
        <v>89</v>
      </c>
      <c r="Z911" s="101" t="s">
        <v>90</v>
      </c>
      <c r="AA911" s="101">
        <v>209</v>
      </c>
      <c r="AB911" s="101">
        <v>298.87</v>
      </c>
    </row>
    <row r="912" spans="1:28" ht="18" customHeight="1" x14ac:dyDescent="0.25">
      <c r="R912" s="101" t="s">
        <v>91</v>
      </c>
      <c r="S912" s="101">
        <v>2021</v>
      </c>
      <c r="T912" s="101" t="s">
        <v>0</v>
      </c>
      <c r="U912" s="101" t="s">
        <v>85</v>
      </c>
      <c r="V912" s="101" t="s">
        <v>86</v>
      </c>
      <c r="W912" s="101" t="s">
        <v>87</v>
      </c>
      <c r="X912" s="101" t="s">
        <v>88</v>
      </c>
      <c r="Y912" s="101" t="s">
        <v>89</v>
      </c>
      <c r="Z912" s="101" t="s">
        <v>90</v>
      </c>
      <c r="AA912" s="101">
        <v>203</v>
      </c>
      <c r="AB912" s="101">
        <v>290.28999999999996</v>
      </c>
    </row>
    <row r="913" spans="18:28" ht="18" customHeight="1" x14ac:dyDescent="0.25">
      <c r="R913" s="101" t="s">
        <v>84</v>
      </c>
      <c r="S913" s="101">
        <v>2021</v>
      </c>
      <c r="T913" s="101" t="s">
        <v>0</v>
      </c>
      <c r="U913" s="101" t="s">
        <v>85</v>
      </c>
      <c r="V913" s="101" t="s">
        <v>86</v>
      </c>
      <c r="W913" s="101" t="s">
        <v>87</v>
      </c>
      <c r="X913" s="101" t="s">
        <v>88</v>
      </c>
      <c r="Y913" s="101" t="s">
        <v>89</v>
      </c>
      <c r="Z913" s="101" t="s">
        <v>90</v>
      </c>
      <c r="AA913" s="101">
        <v>197</v>
      </c>
      <c r="AB913" s="101">
        <v>281.70999999999998</v>
      </c>
    </row>
    <row r="914" spans="18:28" ht="18" customHeight="1" x14ac:dyDescent="0.25">
      <c r="R914" s="101" t="s">
        <v>93</v>
      </c>
      <c r="S914" s="101">
        <v>2021</v>
      </c>
      <c r="T914" s="101" t="s">
        <v>0</v>
      </c>
      <c r="U914" s="101" t="s">
        <v>85</v>
      </c>
      <c r="V914" s="101" t="s">
        <v>86</v>
      </c>
      <c r="W914" s="101" t="s">
        <v>87</v>
      </c>
      <c r="X914" s="101" t="s">
        <v>88</v>
      </c>
      <c r="Y914" s="101" t="s">
        <v>89</v>
      </c>
      <c r="Z914" s="101" t="s">
        <v>92</v>
      </c>
      <c r="AA914" s="101">
        <v>233</v>
      </c>
      <c r="AB914" s="101">
        <v>333.19</v>
      </c>
    </row>
    <row r="915" spans="18:28" ht="18" customHeight="1" x14ac:dyDescent="0.25">
      <c r="R915" s="101" t="s">
        <v>93</v>
      </c>
      <c r="S915" s="101">
        <v>2021</v>
      </c>
      <c r="T915" s="101" t="s">
        <v>0</v>
      </c>
      <c r="U915" s="101" t="s">
        <v>85</v>
      </c>
      <c r="V915" s="101" t="s">
        <v>86</v>
      </c>
      <c r="W915" s="101" t="s">
        <v>87</v>
      </c>
      <c r="X915" s="101" t="s">
        <v>88</v>
      </c>
      <c r="Y915" s="101" t="s">
        <v>89</v>
      </c>
      <c r="Z915" s="101" t="s">
        <v>92</v>
      </c>
      <c r="AA915" s="101">
        <v>780</v>
      </c>
      <c r="AB915" s="101">
        <v>1115.4000000000001</v>
      </c>
    </row>
    <row r="916" spans="18:28" ht="18" customHeight="1" x14ac:dyDescent="0.25">
      <c r="R916" s="101" t="s">
        <v>84</v>
      </c>
      <c r="S916" s="101">
        <v>2021</v>
      </c>
      <c r="T916" s="101" t="s">
        <v>6</v>
      </c>
      <c r="U916" s="101" t="s">
        <v>85</v>
      </c>
      <c r="V916" s="101" t="s">
        <v>86</v>
      </c>
      <c r="W916" s="101" t="s">
        <v>87</v>
      </c>
      <c r="X916" s="101" t="s">
        <v>88</v>
      </c>
      <c r="Y916" s="101" t="s">
        <v>89</v>
      </c>
      <c r="Z916" s="101" t="s">
        <v>90</v>
      </c>
      <c r="AA916" s="101">
        <v>356</v>
      </c>
      <c r="AB916" s="101">
        <v>509.08</v>
      </c>
    </row>
    <row r="917" spans="18:28" ht="18" customHeight="1" x14ac:dyDescent="0.25">
      <c r="R917" s="101" t="s">
        <v>84</v>
      </c>
      <c r="S917" s="101">
        <v>2021</v>
      </c>
      <c r="T917" s="101" t="s">
        <v>6</v>
      </c>
      <c r="U917" s="101" t="s">
        <v>85</v>
      </c>
      <c r="V917" s="101" t="s">
        <v>86</v>
      </c>
      <c r="W917" s="101" t="s">
        <v>87</v>
      </c>
      <c r="X917" s="101" t="s">
        <v>88</v>
      </c>
      <c r="Y917" s="101" t="s">
        <v>89</v>
      </c>
      <c r="Z917" s="101" t="s">
        <v>90</v>
      </c>
      <c r="AA917" s="101">
        <v>350</v>
      </c>
      <c r="AB917" s="101">
        <v>500.5</v>
      </c>
    </row>
    <row r="918" spans="18:28" ht="18" customHeight="1" x14ac:dyDescent="0.25">
      <c r="R918" s="101" t="s">
        <v>93</v>
      </c>
      <c r="S918" s="101">
        <v>2021</v>
      </c>
      <c r="T918" s="101" t="s">
        <v>6</v>
      </c>
      <c r="U918" s="101" t="s">
        <v>85</v>
      </c>
      <c r="V918" s="101" t="s">
        <v>86</v>
      </c>
      <c r="W918" s="101" t="s">
        <v>87</v>
      </c>
      <c r="X918" s="101" t="s">
        <v>88</v>
      </c>
      <c r="Y918" s="101" t="s">
        <v>89</v>
      </c>
      <c r="Z918" s="101" t="s">
        <v>92</v>
      </c>
      <c r="AA918" s="101">
        <v>158</v>
      </c>
      <c r="AB918" s="101">
        <v>214.88</v>
      </c>
    </row>
    <row r="919" spans="18:28" ht="18" customHeight="1" x14ac:dyDescent="0.25">
      <c r="R919" s="101" t="s">
        <v>91</v>
      </c>
      <c r="S919" s="101">
        <v>2021</v>
      </c>
      <c r="T919" s="101" t="s">
        <v>6</v>
      </c>
      <c r="U919" s="101" t="s">
        <v>85</v>
      </c>
      <c r="V919" s="101" t="s">
        <v>86</v>
      </c>
      <c r="W919" s="101" t="s">
        <v>87</v>
      </c>
      <c r="X919" s="101" t="s">
        <v>88</v>
      </c>
      <c r="Y919" s="101" t="s">
        <v>89</v>
      </c>
      <c r="Z919" s="101" t="s">
        <v>92</v>
      </c>
      <c r="AA919" s="101">
        <v>200</v>
      </c>
      <c r="AB919" s="101">
        <v>286</v>
      </c>
    </row>
    <row r="920" spans="18:28" ht="18" customHeight="1" x14ac:dyDescent="0.25">
      <c r="R920" s="101" t="s">
        <v>91</v>
      </c>
      <c r="S920" s="101">
        <v>2021</v>
      </c>
      <c r="T920" s="101" t="s">
        <v>6</v>
      </c>
      <c r="U920" s="101" t="s">
        <v>85</v>
      </c>
      <c r="V920" s="101" t="s">
        <v>86</v>
      </c>
      <c r="W920" s="101" t="s">
        <v>87</v>
      </c>
      <c r="X920" s="101" t="s">
        <v>88</v>
      </c>
      <c r="Y920" s="101" t="s">
        <v>89</v>
      </c>
      <c r="Z920" s="101" t="s">
        <v>92</v>
      </c>
      <c r="AA920" s="101">
        <v>128</v>
      </c>
      <c r="AB920" s="101">
        <v>183.04</v>
      </c>
    </row>
    <row r="921" spans="18:28" ht="18" customHeight="1" x14ac:dyDescent="0.25">
      <c r="R921" s="101" t="s">
        <v>94</v>
      </c>
      <c r="S921" s="101">
        <v>2021</v>
      </c>
      <c r="T921" s="101" t="s">
        <v>6</v>
      </c>
      <c r="U921" s="101" t="s">
        <v>85</v>
      </c>
      <c r="V921" s="101" t="s">
        <v>86</v>
      </c>
      <c r="W921" s="101" t="s">
        <v>87</v>
      </c>
      <c r="X921" s="101" t="s">
        <v>88</v>
      </c>
      <c r="Y921" s="101" t="s">
        <v>89</v>
      </c>
      <c r="Z921" s="101" t="s">
        <v>92</v>
      </c>
      <c r="AA921" s="101">
        <v>154</v>
      </c>
      <c r="AB921" s="101">
        <v>220.22</v>
      </c>
    </row>
    <row r="922" spans="18:28" ht="18" customHeight="1" x14ac:dyDescent="0.25">
      <c r="R922" s="101" t="s">
        <v>91</v>
      </c>
      <c r="S922" s="101">
        <v>2021</v>
      </c>
      <c r="T922" s="101" t="s">
        <v>6</v>
      </c>
      <c r="U922" s="101" t="s">
        <v>85</v>
      </c>
      <c r="V922" s="101" t="s">
        <v>86</v>
      </c>
      <c r="W922" s="101" t="s">
        <v>87</v>
      </c>
      <c r="X922" s="101" t="s">
        <v>88</v>
      </c>
      <c r="Y922" s="101" t="s">
        <v>89</v>
      </c>
      <c r="Z922" s="101" t="s">
        <v>92</v>
      </c>
      <c r="AA922" s="101">
        <v>202</v>
      </c>
      <c r="AB922" s="101">
        <v>288.86</v>
      </c>
    </row>
    <row r="923" spans="18:28" ht="18" customHeight="1" x14ac:dyDescent="0.25">
      <c r="R923" s="101" t="s">
        <v>93</v>
      </c>
      <c r="S923" s="101">
        <v>2021</v>
      </c>
      <c r="T923" s="101" t="s">
        <v>6</v>
      </c>
      <c r="U923" s="101" t="s">
        <v>85</v>
      </c>
      <c r="V923" s="101" t="s">
        <v>86</v>
      </c>
      <c r="W923" s="101" t="s">
        <v>87</v>
      </c>
      <c r="X923" s="101" t="s">
        <v>88</v>
      </c>
      <c r="Y923" s="101" t="s">
        <v>89</v>
      </c>
      <c r="Z923" s="101" t="s">
        <v>92</v>
      </c>
      <c r="AA923" s="101">
        <v>130</v>
      </c>
      <c r="AB923" s="101">
        <v>185.9</v>
      </c>
    </row>
    <row r="924" spans="18:28" ht="18" customHeight="1" x14ac:dyDescent="0.25">
      <c r="R924" s="101" t="s">
        <v>91</v>
      </c>
      <c r="S924" s="101">
        <v>2021</v>
      </c>
      <c r="T924" s="101" t="s">
        <v>6</v>
      </c>
      <c r="U924" s="101" t="s">
        <v>85</v>
      </c>
      <c r="V924" s="101" t="s">
        <v>86</v>
      </c>
      <c r="W924" s="101" t="s">
        <v>87</v>
      </c>
      <c r="X924" s="101" t="s">
        <v>88</v>
      </c>
      <c r="Y924" s="101" t="s">
        <v>89</v>
      </c>
      <c r="Z924" s="101" t="s">
        <v>92</v>
      </c>
      <c r="AA924" s="101">
        <v>360</v>
      </c>
      <c r="AB924" s="101">
        <v>526.24</v>
      </c>
    </row>
    <row r="925" spans="18:28" ht="18" customHeight="1" x14ac:dyDescent="0.25">
      <c r="R925" s="101" t="s">
        <v>84</v>
      </c>
      <c r="S925" s="101">
        <v>2021</v>
      </c>
      <c r="T925" s="101" t="s">
        <v>6</v>
      </c>
      <c r="U925" s="101" t="s">
        <v>85</v>
      </c>
      <c r="V925" s="101" t="s">
        <v>86</v>
      </c>
      <c r="W925" s="101" t="s">
        <v>87</v>
      </c>
      <c r="X925" s="101" t="s">
        <v>88</v>
      </c>
      <c r="Y925" s="101" t="s">
        <v>89</v>
      </c>
      <c r="Z925" s="101" t="s">
        <v>92</v>
      </c>
      <c r="AA925" s="101">
        <v>354</v>
      </c>
      <c r="AB925" s="101">
        <v>526.24</v>
      </c>
    </row>
    <row r="926" spans="18:28" ht="18" customHeight="1" x14ac:dyDescent="0.25">
      <c r="R926" s="101" t="s">
        <v>84</v>
      </c>
      <c r="S926" s="101">
        <v>2021</v>
      </c>
      <c r="T926" s="101" t="s">
        <v>6</v>
      </c>
      <c r="U926" s="101" t="s">
        <v>85</v>
      </c>
      <c r="V926" s="101" t="s">
        <v>86</v>
      </c>
      <c r="W926" s="101" t="s">
        <v>87</v>
      </c>
      <c r="X926" s="101" t="s">
        <v>88</v>
      </c>
      <c r="Y926" s="101" t="s">
        <v>89</v>
      </c>
      <c r="Z926" s="101" t="s">
        <v>92</v>
      </c>
      <c r="AA926" s="101">
        <v>348</v>
      </c>
      <c r="AB926" s="101">
        <v>526.24</v>
      </c>
    </row>
    <row r="927" spans="18:28" ht="18" customHeight="1" x14ac:dyDescent="0.25">
      <c r="R927" s="101" t="s">
        <v>84</v>
      </c>
      <c r="S927" s="101">
        <v>2021</v>
      </c>
      <c r="T927" s="101" t="s">
        <v>6</v>
      </c>
      <c r="U927" s="101" t="s">
        <v>85</v>
      </c>
      <c r="V927" s="101" t="s">
        <v>86</v>
      </c>
      <c r="W927" s="101" t="s">
        <v>87</v>
      </c>
      <c r="X927" s="101" t="s">
        <v>88</v>
      </c>
      <c r="Y927" s="101" t="s">
        <v>89</v>
      </c>
      <c r="Z927" s="101" t="s">
        <v>92</v>
      </c>
      <c r="AA927" s="101">
        <v>690</v>
      </c>
      <c r="AB927" s="101">
        <v>986.7</v>
      </c>
    </row>
    <row r="928" spans="18:28" ht="18" customHeight="1" x14ac:dyDescent="0.25">
      <c r="R928" s="101" t="s">
        <v>91</v>
      </c>
      <c r="S928" s="101">
        <v>2021</v>
      </c>
      <c r="T928" s="101" t="s">
        <v>6</v>
      </c>
      <c r="U928" s="101" t="s">
        <v>85</v>
      </c>
      <c r="V928" s="101" t="s">
        <v>86</v>
      </c>
      <c r="W928" s="101" t="s">
        <v>87</v>
      </c>
      <c r="X928" s="101" t="s">
        <v>88</v>
      </c>
      <c r="Y928" s="101" t="s">
        <v>89</v>
      </c>
      <c r="Z928" s="101" t="s">
        <v>92</v>
      </c>
      <c r="AA928" s="101">
        <v>723</v>
      </c>
      <c r="AB928" s="101">
        <v>1033.8899999999999</v>
      </c>
    </row>
    <row r="929" spans="18:28" ht="18" customHeight="1" x14ac:dyDescent="0.25">
      <c r="R929" s="101" t="s">
        <v>91</v>
      </c>
      <c r="S929" s="101">
        <v>2021</v>
      </c>
      <c r="T929" s="101" t="s">
        <v>6</v>
      </c>
      <c r="U929" s="101" t="s">
        <v>85</v>
      </c>
      <c r="V929" s="101" t="s">
        <v>86</v>
      </c>
      <c r="W929" s="101" t="s">
        <v>87</v>
      </c>
      <c r="X929" s="101" t="s">
        <v>88</v>
      </c>
      <c r="Y929" s="101" t="s">
        <v>89</v>
      </c>
      <c r="Z929" s="101" t="s">
        <v>92</v>
      </c>
      <c r="AA929" s="101">
        <v>357</v>
      </c>
      <c r="AB929" s="101">
        <v>510.51</v>
      </c>
    </row>
    <row r="930" spans="18:28" ht="18" customHeight="1" x14ac:dyDescent="0.25">
      <c r="R930" s="101" t="s">
        <v>91</v>
      </c>
      <c r="S930" s="101">
        <v>2021</v>
      </c>
      <c r="T930" s="101" t="s">
        <v>6</v>
      </c>
      <c r="U930" s="101" t="s">
        <v>85</v>
      </c>
      <c r="V930" s="101" t="s">
        <v>86</v>
      </c>
      <c r="W930" s="101" t="s">
        <v>87</v>
      </c>
      <c r="X930" s="101" t="s">
        <v>88</v>
      </c>
      <c r="Y930" s="101" t="s">
        <v>89</v>
      </c>
      <c r="Z930" s="101" t="s">
        <v>92</v>
      </c>
      <c r="AA930" s="101">
        <v>351</v>
      </c>
      <c r="AB930" s="101">
        <v>501.93</v>
      </c>
    </row>
    <row r="931" spans="18:28" ht="18" customHeight="1" x14ac:dyDescent="0.25">
      <c r="R931" s="101" t="s">
        <v>91</v>
      </c>
      <c r="S931" s="101">
        <v>2021</v>
      </c>
      <c r="T931" s="101" t="s">
        <v>6</v>
      </c>
      <c r="U931" s="101" t="s">
        <v>85</v>
      </c>
      <c r="V931" s="101" t="s">
        <v>86</v>
      </c>
      <c r="W931" s="101" t="s">
        <v>87</v>
      </c>
      <c r="X931" s="101" t="s">
        <v>88</v>
      </c>
      <c r="Y931" s="101" t="s">
        <v>89</v>
      </c>
      <c r="Z931" s="101" t="s">
        <v>92</v>
      </c>
      <c r="AA931" s="101">
        <v>345</v>
      </c>
      <c r="AB931" s="101">
        <v>493.35</v>
      </c>
    </row>
    <row r="932" spans="18:28" ht="18" customHeight="1" x14ac:dyDescent="0.25">
      <c r="R932" s="101" t="s">
        <v>84</v>
      </c>
      <c r="S932" s="101">
        <v>2021</v>
      </c>
      <c r="T932" s="101" t="s">
        <v>6</v>
      </c>
      <c r="U932" s="101" t="s">
        <v>85</v>
      </c>
      <c r="V932" s="101" t="s">
        <v>86</v>
      </c>
      <c r="W932" s="101" t="s">
        <v>87</v>
      </c>
      <c r="X932" s="101" t="s">
        <v>88</v>
      </c>
      <c r="Y932" s="101" t="s">
        <v>89</v>
      </c>
      <c r="Z932" s="101" t="s">
        <v>92</v>
      </c>
      <c r="AA932" s="101">
        <v>763</v>
      </c>
      <c r="AB932" s="101">
        <v>526.24</v>
      </c>
    </row>
    <row r="933" spans="18:28" ht="18" customHeight="1" x14ac:dyDescent="0.25">
      <c r="R933" s="101" t="s">
        <v>84</v>
      </c>
      <c r="S933" s="101">
        <v>2021</v>
      </c>
      <c r="T933" s="101" t="s">
        <v>6</v>
      </c>
      <c r="U933" s="101" t="s">
        <v>85</v>
      </c>
      <c r="V933" s="101" t="s">
        <v>86</v>
      </c>
      <c r="W933" s="101" t="s">
        <v>87</v>
      </c>
      <c r="X933" s="101" t="s">
        <v>88</v>
      </c>
      <c r="Y933" s="101" t="s">
        <v>89</v>
      </c>
      <c r="Z933" s="101" t="s">
        <v>92</v>
      </c>
      <c r="AA933" s="101">
        <v>816</v>
      </c>
      <c r="AB933" s="101">
        <v>526.24</v>
      </c>
    </row>
    <row r="934" spans="18:28" ht="18" customHeight="1" x14ac:dyDescent="0.25">
      <c r="R934" s="101" t="s">
        <v>93</v>
      </c>
      <c r="S934" s="101">
        <v>2021</v>
      </c>
      <c r="T934" s="101" t="s">
        <v>6</v>
      </c>
      <c r="U934" s="101" t="s">
        <v>85</v>
      </c>
      <c r="V934" s="101" t="s">
        <v>86</v>
      </c>
      <c r="W934" s="101" t="s">
        <v>87</v>
      </c>
      <c r="X934" s="101" t="s">
        <v>88</v>
      </c>
      <c r="Y934" s="101" t="s">
        <v>89</v>
      </c>
      <c r="Z934" s="101" t="s">
        <v>92</v>
      </c>
      <c r="AA934" s="101">
        <v>157</v>
      </c>
      <c r="AB934" s="101">
        <v>224.51</v>
      </c>
    </row>
    <row r="935" spans="18:28" ht="18" customHeight="1" x14ac:dyDescent="0.25">
      <c r="R935" s="101" t="s">
        <v>91</v>
      </c>
      <c r="S935" s="101">
        <v>2021</v>
      </c>
      <c r="T935" s="101" t="s">
        <v>6</v>
      </c>
      <c r="U935" s="101" t="s">
        <v>85</v>
      </c>
      <c r="V935" s="101" t="s">
        <v>86</v>
      </c>
      <c r="W935" s="101" t="s">
        <v>87</v>
      </c>
      <c r="X935" s="101" t="s">
        <v>88</v>
      </c>
      <c r="Y935" s="101" t="s">
        <v>89</v>
      </c>
      <c r="Z935" s="101" t="s">
        <v>92</v>
      </c>
      <c r="AA935" s="101">
        <v>205</v>
      </c>
      <c r="AB935" s="101">
        <v>293.14999999999998</v>
      </c>
    </row>
    <row r="936" spans="18:28" ht="18" customHeight="1" x14ac:dyDescent="0.25">
      <c r="R936" s="101" t="s">
        <v>94</v>
      </c>
      <c r="S936" s="101">
        <v>2021</v>
      </c>
      <c r="T936" s="101" t="s">
        <v>6</v>
      </c>
      <c r="U936" s="101" t="s">
        <v>85</v>
      </c>
      <c r="V936" s="101" t="s">
        <v>86</v>
      </c>
      <c r="W936" s="101" t="s">
        <v>87</v>
      </c>
      <c r="X936" s="101" t="s">
        <v>88</v>
      </c>
      <c r="Y936" s="101" t="s">
        <v>89</v>
      </c>
      <c r="Z936" s="101" t="s">
        <v>92</v>
      </c>
      <c r="AA936" s="101">
        <v>127</v>
      </c>
      <c r="AB936" s="101">
        <v>181.61</v>
      </c>
    </row>
    <row r="937" spans="18:28" ht="18" customHeight="1" x14ac:dyDescent="0.25">
      <c r="R937" s="101" t="s">
        <v>84</v>
      </c>
      <c r="S937" s="101">
        <v>2021</v>
      </c>
      <c r="T937" s="101" t="s">
        <v>6</v>
      </c>
      <c r="U937" s="101" t="s">
        <v>85</v>
      </c>
      <c r="V937" s="101" t="s">
        <v>86</v>
      </c>
      <c r="W937" s="101" t="s">
        <v>87</v>
      </c>
      <c r="X937" s="101" t="s">
        <v>88</v>
      </c>
      <c r="Y937" s="101" t="s">
        <v>89</v>
      </c>
      <c r="Z937" s="101" t="s">
        <v>90</v>
      </c>
      <c r="AA937" s="101">
        <v>359</v>
      </c>
      <c r="AB937" s="101">
        <v>513.37</v>
      </c>
    </row>
    <row r="938" spans="18:28" ht="18" customHeight="1" x14ac:dyDescent="0.25">
      <c r="R938" s="101" t="s">
        <v>84</v>
      </c>
      <c r="S938" s="101">
        <v>2021</v>
      </c>
      <c r="T938" s="101" t="s">
        <v>6</v>
      </c>
      <c r="U938" s="101" t="s">
        <v>85</v>
      </c>
      <c r="V938" s="101" t="s">
        <v>86</v>
      </c>
      <c r="W938" s="101" t="s">
        <v>87</v>
      </c>
      <c r="X938" s="101" t="s">
        <v>88</v>
      </c>
      <c r="Y938" s="101" t="s">
        <v>89</v>
      </c>
      <c r="Z938" s="101" t="s">
        <v>90</v>
      </c>
      <c r="AA938" s="101">
        <v>353</v>
      </c>
      <c r="AB938" s="101">
        <v>504.78999999999996</v>
      </c>
    </row>
    <row r="939" spans="18:28" ht="18" customHeight="1" x14ac:dyDescent="0.25">
      <c r="R939" s="101" t="s">
        <v>95</v>
      </c>
      <c r="S939" s="101">
        <v>2021</v>
      </c>
      <c r="T939" s="101" t="s">
        <v>6</v>
      </c>
      <c r="U939" s="101" t="s">
        <v>85</v>
      </c>
      <c r="V939" s="101" t="s">
        <v>86</v>
      </c>
      <c r="W939" s="101" t="s">
        <v>87</v>
      </c>
      <c r="X939" s="101" t="s">
        <v>88</v>
      </c>
      <c r="Y939" s="101" t="s">
        <v>89</v>
      </c>
      <c r="Z939" s="101" t="s">
        <v>90</v>
      </c>
      <c r="AA939" s="101">
        <v>347</v>
      </c>
      <c r="AB939" s="101">
        <v>496.21000000000004</v>
      </c>
    </row>
    <row r="940" spans="18:28" ht="18" customHeight="1" x14ac:dyDescent="0.25">
      <c r="R940" s="101" t="s">
        <v>91</v>
      </c>
      <c r="S940" s="101">
        <v>2021</v>
      </c>
      <c r="T940" s="101" t="s">
        <v>6</v>
      </c>
      <c r="U940" s="101" t="s">
        <v>85</v>
      </c>
      <c r="V940" s="101" t="s">
        <v>86</v>
      </c>
      <c r="W940" s="101" t="s">
        <v>87</v>
      </c>
      <c r="X940" s="101" t="s">
        <v>88</v>
      </c>
      <c r="Y940" s="101" t="s">
        <v>89</v>
      </c>
      <c r="Z940" s="101" t="s">
        <v>92</v>
      </c>
      <c r="AA940" s="101">
        <v>155</v>
      </c>
      <c r="AB940" s="101">
        <v>221.65</v>
      </c>
    </row>
    <row r="941" spans="18:28" ht="18" customHeight="1" x14ac:dyDescent="0.25">
      <c r="R941" s="101" t="s">
        <v>84</v>
      </c>
      <c r="S941" s="101">
        <v>2021</v>
      </c>
      <c r="T941" s="101" t="s">
        <v>6</v>
      </c>
      <c r="U941" s="101" t="s">
        <v>85</v>
      </c>
      <c r="V941" s="101" t="s">
        <v>86</v>
      </c>
      <c r="W941" s="101" t="s">
        <v>87</v>
      </c>
      <c r="X941" s="101" t="s">
        <v>88</v>
      </c>
      <c r="Y941" s="101" t="s">
        <v>89</v>
      </c>
      <c r="Z941" s="101" t="s">
        <v>92</v>
      </c>
      <c r="AA941" s="101">
        <v>203</v>
      </c>
      <c r="AB941" s="101">
        <v>290.28999999999996</v>
      </c>
    </row>
    <row r="942" spans="18:28" ht="18" customHeight="1" x14ac:dyDescent="0.25">
      <c r="R942" s="101" t="s">
        <v>93</v>
      </c>
      <c r="S942" s="101">
        <v>2021</v>
      </c>
      <c r="T942" s="101" t="s">
        <v>6</v>
      </c>
      <c r="U942" s="101" t="s">
        <v>85</v>
      </c>
      <c r="V942" s="101" t="s">
        <v>86</v>
      </c>
      <c r="W942" s="101" t="s">
        <v>87</v>
      </c>
      <c r="X942" s="101" t="s">
        <v>88</v>
      </c>
      <c r="Y942" s="101" t="s">
        <v>89</v>
      </c>
      <c r="Z942" s="101" t="s">
        <v>92</v>
      </c>
      <c r="AA942" s="101">
        <v>785</v>
      </c>
      <c r="AB942" s="101">
        <v>1122.55</v>
      </c>
    </row>
    <row r="943" spans="18:28" ht="18" customHeight="1" x14ac:dyDescent="0.25">
      <c r="R943" s="101" t="s">
        <v>91</v>
      </c>
      <c r="S943" s="101">
        <v>2021</v>
      </c>
      <c r="T943" s="101" t="s">
        <v>5</v>
      </c>
      <c r="U943" s="101" t="s">
        <v>85</v>
      </c>
      <c r="V943" s="101" t="s">
        <v>86</v>
      </c>
      <c r="W943" s="101" t="s">
        <v>87</v>
      </c>
      <c r="X943" s="101" t="s">
        <v>88</v>
      </c>
      <c r="Y943" s="101" t="s">
        <v>89</v>
      </c>
      <c r="Z943" s="101" t="s">
        <v>90</v>
      </c>
      <c r="AA943" s="101">
        <v>128</v>
      </c>
      <c r="AB943" s="101">
        <v>526.24</v>
      </c>
    </row>
    <row r="944" spans="18:28" ht="18" customHeight="1" x14ac:dyDescent="0.25">
      <c r="R944" s="101" t="s">
        <v>93</v>
      </c>
      <c r="S944" s="101">
        <v>2021</v>
      </c>
      <c r="T944" s="101" t="s">
        <v>5</v>
      </c>
      <c r="U944" s="101" t="s">
        <v>85</v>
      </c>
      <c r="V944" s="101" t="s">
        <v>86</v>
      </c>
      <c r="W944" s="101" t="s">
        <v>87</v>
      </c>
      <c r="X944" s="101" t="s">
        <v>88</v>
      </c>
      <c r="Y944" s="101" t="s">
        <v>89</v>
      </c>
      <c r="Z944" s="101" t="s">
        <v>90</v>
      </c>
      <c r="AA944" s="101">
        <v>368</v>
      </c>
      <c r="AB944" s="101">
        <v>526.24</v>
      </c>
    </row>
    <row r="945" spans="18:28" ht="18" customHeight="1" x14ac:dyDescent="0.25">
      <c r="R945" s="101" t="s">
        <v>91</v>
      </c>
      <c r="S945" s="101">
        <v>2021</v>
      </c>
      <c r="T945" s="101" t="s">
        <v>5</v>
      </c>
      <c r="U945" s="101" t="s">
        <v>85</v>
      </c>
      <c r="V945" s="101" t="s">
        <v>86</v>
      </c>
      <c r="W945" s="101" t="s">
        <v>87</v>
      </c>
      <c r="X945" s="101" t="s">
        <v>88</v>
      </c>
      <c r="Y945" s="101" t="s">
        <v>89</v>
      </c>
      <c r="Z945" s="101" t="s">
        <v>90</v>
      </c>
      <c r="AA945" s="101">
        <v>362</v>
      </c>
      <c r="AB945" s="101">
        <v>517.66</v>
      </c>
    </row>
    <row r="946" spans="18:28" ht="18" customHeight="1" x14ac:dyDescent="0.25">
      <c r="R946" s="101" t="s">
        <v>84</v>
      </c>
      <c r="S946" s="101">
        <v>2021</v>
      </c>
      <c r="T946" s="101" t="s">
        <v>5</v>
      </c>
      <c r="U946" s="101" t="s">
        <v>85</v>
      </c>
      <c r="V946" s="101" t="s">
        <v>86</v>
      </c>
      <c r="W946" s="101" t="s">
        <v>87</v>
      </c>
      <c r="X946" s="101" t="s">
        <v>88</v>
      </c>
      <c r="Y946" s="101" t="s">
        <v>89</v>
      </c>
      <c r="Z946" s="101" t="s">
        <v>92</v>
      </c>
      <c r="AA946" s="101">
        <v>206</v>
      </c>
      <c r="AB946" s="101">
        <v>294.58</v>
      </c>
    </row>
    <row r="947" spans="18:28" ht="18" customHeight="1" x14ac:dyDescent="0.25">
      <c r="R947" s="101" t="s">
        <v>84</v>
      </c>
      <c r="S947" s="101">
        <v>2021</v>
      </c>
      <c r="T947" s="101" t="s">
        <v>5</v>
      </c>
      <c r="U947" s="101" t="s">
        <v>85</v>
      </c>
      <c r="V947" s="101" t="s">
        <v>86</v>
      </c>
      <c r="W947" s="101" t="s">
        <v>87</v>
      </c>
      <c r="X947" s="101" t="s">
        <v>88</v>
      </c>
      <c r="Y947" s="101" t="s">
        <v>89</v>
      </c>
      <c r="Z947" s="101" t="s">
        <v>92</v>
      </c>
      <c r="AA947" s="101">
        <v>134</v>
      </c>
      <c r="AB947" s="101">
        <v>191.62</v>
      </c>
    </row>
    <row r="948" spans="18:28" ht="18" customHeight="1" x14ac:dyDescent="0.25">
      <c r="R948" s="101" t="s">
        <v>84</v>
      </c>
      <c r="S948" s="101">
        <v>2021</v>
      </c>
      <c r="T948" s="101" t="s">
        <v>5</v>
      </c>
      <c r="U948" s="101" t="s">
        <v>85</v>
      </c>
      <c r="V948" s="101" t="s">
        <v>86</v>
      </c>
      <c r="W948" s="101" t="s">
        <v>87</v>
      </c>
      <c r="X948" s="101" t="s">
        <v>88</v>
      </c>
      <c r="Y948" s="101" t="s">
        <v>89</v>
      </c>
      <c r="Z948" s="101" t="s">
        <v>92</v>
      </c>
      <c r="AA948" s="101">
        <v>160</v>
      </c>
      <c r="AB948" s="101">
        <v>228.8</v>
      </c>
    </row>
    <row r="949" spans="18:28" ht="18" customHeight="1" x14ac:dyDescent="0.25">
      <c r="R949" s="101" t="s">
        <v>91</v>
      </c>
      <c r="S949" s="101">
        <v>2021</v>
      </c>
      <c r="T949" s="101" t="s">
        <v>5</v>
      </c>
      <c r="U949" s="101" t="s">
        <v>85</v>
      </c>
      <c r="V949" s="101" t="s">
        <v>86</v>
      </c>
      <c r="W949" s="101" t="s">
        <v>87</v>
      </c>
      <c r="X949" s="101" t="s">
        <v>88</v>
      </c>
      <c r="Y949" s="101" t="s">
        <v>89</v>
      </c>
      <c r="Z949" s="101" t="s">
        <v>92</v>
      </c>
      <c r="AA949" s="101">
        <v>208</v>
      </c>
      <c r="AB949" s="101">
        <v>297.44</v>
      </c>
    </row>
    <row r="950" spans="18:28" ht="18" customHeight="1" x14ac:dyDescent="0.25">
      <c r="R950" s="101" t="s">
        <v>84</v>
      </c>
      <c r="S950" s="101">
        <v>2021</v>
      </c>
      <c r="T950" s="101" t="s">
        <v>5</v>
      </c>
      <c r="U950" s="101" t="s">
        <v>85</v>
      </c>
      <c r="V950" s="101" t="s">
        <v>86</v>
      </c>
      <c r="W950" s="101" t="s">
        <v>87</v>
      </c>
      <c r="X950" s="101" t="s">
        <v>88</v>
      </c>
      <c r="Y950" s="101" t="s">
        <v>89</v>
      </c>
      <c r="Z950" s="101" t="s">
        <v>92</v>
      </c>
      <c r="AA950" s="101">
        <v>136</v>
      </c>
      <c r="AB950" s="101">
        <v>194.48</v>
      </c>
    </row>
    <row r="951" spans="18:28" ht="18" customHeight="1" x14ac:dyDescent="0.25">
      <c r="R951" s="101" t="s">
        <v>91</v>
      </c>
      <c r="S951" s="101">
        <v>2021</v>
      </c>
      <c r="T951" s="101" t="s">
        <v>5</v>
      </c>
      <c r="U951" s="101" t="s">
        <v>85</v>
      </c>
      <c r="V951" s="101" t="s">
        <v>86</v>
      </c>
      <c r="W951" s="101" t="s">
        <v>87</v>
      </c>
      <c r="X951" s="101" t="s">
        <v>88</v>
      </c>
      <c r="Y951" s="101" t="s">
        <v>89</v>
      </c>
      <c r="Z951" s="101" t="s">
        <v>92</v>
      </c>
      <c r="AA951" s="101">
        <v>372</v>
      </c>
      <c r="AB951" s="101">
        <v>526.24</v>
      </c>
    </row>
    <row r="952" spans="18:28" ht="18" customHeight="1" x14ac:dyDescent="0.25">
      <c r="R952" s="101" t="s">
        <v>91</v>
      </c>
      <c r="S952" s="101">
        <v>2021</v>
      </c>
      <c r="T952" s="101" t="s">
        <v>5</v>
      </c>
      <c r="U952" s="101" t="s">
        <v>85</v>
      </c>
      <c r="V952" s="101" t="s">
        <v>86</v>
      </c>
      <c r="W952" s="101" t="s">
        <v>87</v>
      </c>
      <c r="X952" s="101" t="s">
        <v>88</v>
      </c>
      <c r="Y952" s="101" t="s">
        <v>89</v>
      </c>
      <c r="Z952" s="101" t="s">
        <v>92</v>
      </c>
      <c r="AA952" s="101">
        <v>366</v>
      </c>
      <c r="AB952" s="101">
        <v>526.24</v>
      </c>
    </row>
    <row r="953" spans="18:28" ht="18" customHeight="1" x14ac:dyDescent="0.25">
      <c r="R953" s="101" t="s">
        <v>84</v>
      </c>
      <c r="S953" s="101">
        <v>2021</v>
      </c>
      <c r="T953" s="101" t="s">
        <v>5</v>
      </c>
      <c r="U953" s="101" t="s">
        <v>85</v>
      </c>
      <c r="V953" s="101" t="s">
        <v>86</v>
      </c>
      <c r="W953" s="101" t="s">
        <v>87</v>
      </c>
      <c r="X953" s="101" t="s">
        <v>88</v>
      </c>
      <c r="Y953" s="101" t="s">
        <v>89</v>
      </c>
      <c r="Z953" s="101" t="s">
        <v>92</v>
      </c>
      <c r="AA953" s="101">
        <v>689</v>
      </c>
      <c r="AB953" s="101">
        <v>985.27</v>
      </c>
    </row>
    <row r="954" spans="18:28" ht="18" customHeight="1" x14ac:dyDescent="0.25">
      <c r="R954" s="101" t="s">
        <v>93</v>
      </c>
      <c r="S954" s="101">
        <v>2021</v>
      </c>
      <c r="T954" s="101" t="s">
        <v>5</v>
      </c>
      <c r="U954" s="101" t="s">
        <v>85</v>
      </c>
      <c r="V954" s="101" t="s">
        <v>86</v>
      </c>
      <c r="W954" s="101" t="s">
        <v>87</v>
      </c>
      <c r="X954" s="101" t="s">
        <v>88</v>
      </c>
      <c r="Y954" s="101" t="s">
        <v>89</v>
      </c>
      <c r="Z954" s="101" t="s">
        <v>92</v>
      </c>
      <c r="AA954" s="101">
        <v>722</v>
      </c>
      <c r="AB954" s="101">
        <v>1032.46</v>
      </c>
    </row>
    <row r="955" spans="18:28" ht="18" customHeight="1" x14ac:dyDescent="0.25">
      <c r="R955" s="101" t="s">
        <v>91</v>
      </c>
      <c r="S955" s="101">
        <v>2021</v>
      </c>
      <c r="T955" s="101" t="s">
        <v>5</v>
      </c>
      <c r="U955" s="101" t="s">
        <v>85</v>
      </c>
      <c r="V955" s="101" t="s">
        <v>86</v>
      </c>
      <c r="W955" s="101" t="s">
        <v>87</v>
      </c>
      <c r="X955" s="101" t="s">
        <v>88</v>
      </c>
      <c r="Y955" s="101" t="s">
        <v>89</v>
      </c>
      <c r="Z955" s="101" t="s">
        <v>92</v>
      </c>
      <c r="AA955" s="101">
        <v>776</v>
      </c>
      <c r="AB955" s="101">
        <v>1109.68</v>
      </c>
    </row>
    <row r="956" spans="18:28" ht="18" customHeight="1" x14ac:dyDescent="0.25">
      <c r="R956" s="101" t="s">
        <v>93</v>
      </c>
      <c r="S956" s="101">
        <v>2021</v>
      </c>
      <c r="T956" s="101" t="s">
        <v>5</v>
      </c>
      <c r="U956" s="101" t="s">
        <v>85</v>
      </c>
      <c r="V956" s="101" t="s">
        <v>86</v>
      </c>
      <c r="W956" s="101" t="s">
        <v>87</v>
      </c>
      <c r="X956" s="101" t="s">
        <v>88</v>
      </c>
      <c r="Y956" s="101" t="s">
        <v>89</v>
      </c>
      <c r="Z956" s="101" t="s">
        <v>92</v>
      </c>
      <c r="AA956" s="101">
        <v>129</v>
      </c>
      <c r="AB956" s="101">
        <v>184.47</v>
      </c>
    </row>
    <row r="957" spans="18:28" ht="18" customHeight="1" x14ac:dyDescent="0.25">
      <c r="R957" s="101" t="s">
        <v>91</v>
      </c>
      <c r="S957" s="101">
        <v>2021</v>
      </c>
      <c r="T957" s="101" t="s">
        <v>5</v>
      </c>
      <c r="U957" s="101" t="s">
        <v>85</v>
      </c>
      <c r="V957" s="101" t="s">
        <v>86</v>
      </c>
      <c r="W957" s="101" t="s">
        <v>87</v>
      </c>
      <c r="X957" s="101" t="s">
        <v>88</v>
      </c>
      <c r="Y957" s="101" t="s">
        <v>89</v>
      </c>
      <c r="Z957" s="101" t="s">
        <v>92</v>
      </c>
      <c r="AA957" s="101">
        <v>369</v>
      </c>
      <c r="AB957" s="101">
        <v>527.66999999999996</v>
      </c>
    </row>
    <row r="958" spans="18:28" ht="18" customHeight="1" x14ac:dyDescent="0.25">
      <c r="R958" s="101" t="s">
        <v>84</v>
      </c>
      <c r="S958" s="101">
        <v>2021</v>
      </c>
      <c r="T958" s="101" t="s">
        <v>5</v>
      </c>
      <c r="U958" s="101" t="s">
        <v>85</v>
      </c>
      <c r="V958" s="101" t="s">
        <v>86</v>
      </c>
      <c r="W958" s="101" t="s">
        <v>87</v>
      </c>
      <c r="X958" s="101" t="s">
        <v>88</v>
      </c>
      <c r="Y958" s="101" t="s">
        <v>89</v>
      </c>
      <c r="Z958" s="101" t="s">
        <v>92</v>
      </c>
      <c r="AA958" s="101">
        <v>363</v>
      </c>
      <c r="AB958" s="101">
        <v>519.09</v>
      </c>
    </row>
    <row r="959" spans="18:28" ht="18" customHeight="1" x14ac:dyDescent="0.25">
      <c r="R959" s="101" t="s">
        <v>91</v>
      </c>
      <c r="S959" s="101">
        <v>2021</v>
      </c>
      <c r="T959" s="101" t="s">
        <v>5</v>
      </c>
      <c r="U959" s="101" t="s">
        <v>85</v>
      </c>
      <c r="V959" s="101" t="s">
        <v>86</v>
      </c>
      <c r="W959" s="101" t="s">
        <v>87</v>
      </c>
      <c r="X959" s="101" t="s">
        <v>88</v>
      </c>
      <c r="Y959" s="101" t="s">
        <v>89</v>
      </c>
      <c r="Z959" s="101" t="s">
        <v>92</v>
      </c>
      <c r="AA959" s="101">
        <v>159</v>
      </c>
      <c r="AB959" s="101">
        <v>227.37</v>
      </c>
    </row>
    <row r="960" spans="18:28" ht="18" customHeight="1" x14ac:dyDescent="0.25">
      <c r="R960" s="101" t="s">
        <v>91</v>
      </c>
      <c r="S960" s="101">
        <v>2021</v>
      </c>
      <c r="T960" s="101" t="s">
        <v>5</v>
      </c>
      <c r="U960" s="101" t="s">
        <v>85</v>
      </c>
      <c r="V960" s="101" t="s">
        <v>86</v>
      </c>
      <c r="W960" s="101" t="s">
        <v>87</v>
      </c>
      <c r="X960" s="101" t="s">
        <v>88</v>
      </c>
      <c r="Y960" s="101" t="s">
        <v>89</v>
      </c>
      <c r="Z960" s="101" t="s">
        <v>92</v>
      </c>
      <c r="AA960" s="101">
        <v>762</v>
      </c>
      <c r="AB960" s="101">
        <v>526.24</v>
      </c>
    </row>
    <row r="961" spans="18:28" ht="18" customHeight="1" x14ac:dyDescent="0.25">
      <c r="R961" s="101" t="s">
        <v>84</v>
      </c>
      <c r="S961" s="101">
        <v>2021</v>
      </c>
      <c r="T961" s="101" t="s">
        <v>5</v>
      </c>
      <c r="U961" s="101" t="s">
        <v>85</v>
      </c>
      <c r="V961" s="101" t="s">
        <v>86</v>
      </c>
      <c r="W961" s="101" t="s">
        <v>87</v>
      </c>
      <c r="X961" s="101" t="s">
        <v>88</v>
      </c>
      <c r="Y961" s="101" t="s">
        <v>89</v>
      </c>
      <c r="Z961" s="101" t="s">
        <v>92</v>
      </c>
      <c r="AA961" s="101">
        <v>815</v>
      </c>
      <c r="AB961" s="101">
        <v>526.24</v>
      </c>
    </row>
    <row r="962" spans="18:28" ht="18" customHeight="1" x14ac:dyDescent="0.25">
      <c r="R962" s="101" t="s">
        <v>84</v>
      </c>
      <c r="S962" s="101">
        <v>2021</v>
      </c>
      <c r="T962" s="101" t="s">
        <v>5</v>
      </c>
      <c r="U962" s="101" t="s">
        <v>85</v>
      </c>
      <c r="V962" s="101" t="s">
        <v>86</v>
      </c>
      <c r="W962" s="101" t="s">
        <v>87</v>
      </c>
      <c r="X962" s="101" t="s">
        <v>88</v>
      </c>
      <c r="Y962" s="101" t="s">
        <v>89</v>
      </c>
      <c r="Z962" s="101" t="s">
        <v>92</v>
      </c>
      <c r="AA962" s="101">
        <v>163</v>
      </c>
      <c r="AB962" s="101">
        <v>233.09</v>
      </c>
    </row>
    <row r="963" spans="18:28" ht="18" customHeight="1" x14ac:dyDescent="0.25">
      <c r="R963" s="101" t="s">
        <v>84</v>
      </c>
      <c r="S963" s="101">
        <v>2021</v>
      </c>
      <c r="T963" s="101" t="s">
        <v>5</v>
      </c>
      <c r="U963" s="101" t="s">
        <v>85</v>
      </c>
      <c r="V963" s="101" t="s">
        <v>86</v>
      </c>
      <c r="W963" s="101" t="s">
        <v>87</v>
      </c>
      <c r="X963" s="101" t="s">
        <v>88</v>
      </c>
      <c r="Y963" s="101" t="s">
        <v>89</v>
      </c>
      <c r="Z963" s="101" t="s">
        <v>92</v>
      </c>
      <c r="AA963" s="101">
        <v>133</v>
      </c>
      <c r="AB963" s="101">
        <v>190.19</v>
      </c>
    </row>
    <row r="964" spans="18:28" ht="18" customHeight="1" x14ac:dyDescent="0.25">
      <c r="R964" s="101" t="s">
        <v>84</v>
      </c>
      <c r="S964" s="101">
        <v>2021</v>
      </c>
      <c r="T964" s="101" t="s">
        <v>5</v>
      </c>
      <c r="U964" s="101" t="s">
        <v>85</v>
      </c>
      <c r="V964" s="101" t="s">
        <v>86</v>
      </c>
      <c r="W964" s="101" t="s">
        <v>87</v>
      </c>
      <c r="X964" s="101" t="s">
        <v>88</v>
      </c>
      <c r="Y964" s="101" t="s">
        <v>89</v>
      </c>
      <c r="Z964" s="101" t="s">
        <v>90</v>
      </c>
      <c r="AA964" s="101">
        <v>371</v>
      </c>
      <c r="AB964" s="101">
        <v>530.53</v>
      </c>
    </row>
    <row r="965" spans="18:28" ht="18" customHeight="1" x14ac:dyDescent="0.25">
      <c r="R965" s="101" t="s">
        <v>93</v>
      </c>
      <c r="S965" s="101">
        <v>2021</v>
      </c>
      <c r="T965" s="101" t="s">
        <v>5</v>
      </c>
      <c r="U965" s="101" t="s">
        <v>85</v>
      </c>
      <c r="V965" s="101" t="s">
        <v>86</v>
      </c>
      <c r="W965" s="101" t="s">
        <v>87</v>
      </c>
      <c r="X965" s="101" t="s">
        <v>88</v>
      </c>
      <c r="Y965" s="101" t="s">
        <v>89</v>
      </c>
      <c r="Z965" s="101" t="s">
        <v>90</v>
      </c>
      <c r="AA965" s="101">
        <v>365</v>
      </c>
      <c r="AB965" s="101">
        <v>521.95000000000005</v>
      </c>
    </row>
    <row r="966" spans="18:28" ht="18" customHeight="1" x14ac:dyDescent="0.25">
      <c r="R966" s="101" t="s">
        <v>84</v>
      </c>
      <c r="S966" s="101">
        <v>2021</v>
      </c>
      <c r="T966" s="101" t="s">
        <v>5</v>
      </c>
      <c r="U966" s="101" t="s">
        <v>85</v>
      </c>
      <c r="V966" s="101" t="s">
        <v>86</v>
      </c>
      <c r="W966" s="101" t="s">
        <v>87</v>
      </c>
      <c r="X966" s="101" t="s">
        <v>88</v>
      </c>
      <c r="Y966" s="101" t="s">
        <v>89</v>
      </c>
      <c r="Z966" s="101" t="s">
        <v>92</v>
      </c>
      <c r="AA966" s="101">
        <v>161</v>
      </c>
      <c r="AB966" s="101">
        <v>230.23000000000002</v>
      </c>
    </row>
    <row r="967" spans="18:28" ht="18" customHeight="1" x14ac:dyDescent="0.25">
      <c r="R967" s="101" t="s">
        <v>91</v>
      </c>
      <c r="S967" s="101">
        <v>2021</v>
      </c>
      <c r="T967" s="101" t="s">
        <v>5</v>
      </c>
      <c r="U967" s="101" t="s">
        <v>85</v>
      </c>
      <c r="V967" s="101" t="s">
        <v>86</v>
      </c>
      <c r="W967" s="101" t="s">
        <v>87</v>
      </c>
      <c r="X967" s="101" t="s">
        <v>88</v>
      </c>
      <c r="Y967" s="101" t="s">
        <v>89</v>
      </c>
      <c r="Z967" s="101" t="s">
        <v>92</v>
      </c>
      <c r="AA967" s="101">
        <v>209</v>
      </c>
      <c r="AB967" s="101">
        <v>298.87</v>
      </c>
    </row>
    <row r="968" spans="18:28" ht="18" customHeight="1" x14ac:dyDescent="0.25">
      <c r="R968" s="101" t="s">
        <v>93</v>
      </c>
      <c r="S968" s="101">
        <v>2021</v>
      </c>
      <c r="T968" s="101" t="s">
        <v>2</v>
      </c>
      <c r="U968" s="101" t="s">
        <v>85</v>
      </c>
      <c r="V968" s="101" t="s">
        <v>86</v>
      </c>
      <c r="W968" s="101" t="s">
        <v>87</v>
      </c>
      <c r="X968" s="101" t="s">
        <v>88</v>
      </c>
      <c r="Y968" s="101" t="s">
        <v>89</v>
      </c>
      <c r="Z968" s="101" t="s">
        <v>90</v>
      </c>
      <c r="AA968" s="101">
        <v>176</v>
      </c>
      <c r="AB968" s="101">
        <v>526.24</v>
      </c>
    </row>
    <row r="969" spans="18:28" ht="18" customHeight="1" x14ac:dyDescent="0.25">
      <c r="R969" s="101" t="s">
        <v>84</v>
      </c>
      <c r="S969" s="101">
        <v>2021</v>
      </c>
      <c r="T969" s="101" t="s">
        <v>2</v>
      </c>
      <c r="U969" s="101" t="s">
        <v>85</v>
      </c>
      <c r="V969" s="101" t="s">
        <v>86</v>
      </c>
      <c r="W969" s="101" t="s">
        <v>87</v>
      </c>
      <c r="X969" s="101" t="s">
        <v>88</v>
      </c>
      <c r="Y969" s="101" t="s">
        <v>89</v>
      </c>
      <c r="Z969" s="101" t="s">
        <v>90</v>
      </c>
      <c r="AA969" s="101">
        <v>170</v>
      </c>
      <c r="AB969" s="101">
        <v>526.24</v>
      </c>
    </row>
    <row r="970" spans="18:28" ht="18" customHeight="1" x14ac:dyDescent="0.25">
      <c r="R970" s="101" t="s">
        <v>93</v>
      </c>
      <c r="S970" s="101">
        <v>2021</v>
      </c>
      <c r="T970" s="101" t="s">
        <v>2</v>
      </c>
      <c r="U970" s="101" t="s">
        <v>85</v>
      </c>
      <c r="V970" s="101" t="s">
        <v>86</v>
      </c>
      <c r="W970" s="101" t="s">
        <v>87</v>
      </c>
      <c r="X970" s="101" t="s">
        <v>88</v>
      </c>
      <c r="Y970" s="101" t="s">
        <v>89</v>
      </c>
      <c r="Z970" s="101" t="s">
        <v>90</v>
      </c>
      <c r="AA970" s="101">
        <v>164</v>
      </c>
      <c r="AB970" s="101">
        <v>526.24</v>
      </c>
    </row>
    <row r="971" spans="18:28" ht="18" customHeight="1" x14ac:dyDescent="0.25">
      <c r="R971" s="101" t="s">
        <v>84</v>
      </c>
      <c r="S971" s="101">
        <v>2021</v>
      </c>
      <c r="T971" s="101" t="s">
        <v>2</v>
      </c>
      <c r="U971" s="101" t="s">
        <v>85</v>
      </c>
      <c r="V971" s="101" t="s">
        <v>86</v>
      </c>
      <c r="W971" s="101" t="s">
        <v>87</v>
      </c>
      <c r="X971" s="101" t="s">
        <v>88</v>
      </c>
      <c r="Y971" s="101" t="s">
        <v>89</v>
      </c>
      <c r="Z971" s="101" t="s">
        <v>92</v>
      </c>
      <c r="AA971" s="101">
        <v>176</v>
      </c>
      <c r="AB971" s="101">
        <v>251.68</v>
      </c>
    </row>
    <row r="972" spans="18:28" ht="18" customHeight="1" x14ac:dyDescent="0.25">
      <c r="R972" s="101" t="s">
        <v>84</v>
      </c>
      <c r="S972" s="101">
        <v>2021</v>
      </c>
      <c r="T972" s="101" t="s">
        <v>2</v>
      </c>
      <c r="U972" s="101" t="s">
        <v>85</v>
      </c>
      <c r="V972" s="101" t="s">
        <v>86</v>
      </c>
      <c r="W972" s="101" t="s">
        <v>87</v>
      </c>
      <c r="X972" s="101" t="s">
        <v>88</v>
      </c>
      <c r="Y972" s="101" t="s">
        <v>89</v>
      </c>
      <c r="Z972" s="101" t="s">
        <v>92</v>
      </c>
      <c r="AA972" s="101">
        <v>224</v>
      </c>
      <c r="AB972" s="101">
        <v>320.32</v>
      </c>
    </row>
    <row r="973" spans="18:28" ht="18" customHeight="1" x14ac:dyDescent="0.25">
      <c r="R973" s="101" t="s">
        <v>84</v>
      </c>
      <c r="S973" s="101">
        <v>2021</v>
      </c>
      <c r="T973" s="101" t="s">
        <v>2</v>
      </c>
      <c r="U973" s="101" t="s">
        <v>85</v>
      </c>
      <c r="V973" s="101" t="s">
        <v>86</v>
      </c>
      <c r="W973" s="101" t="s">
        <v>87</v>
      </c>
      <c r="X973" s="101" t="s">
        <v>88</v>
      </c>
      <c r="Y973" s="101" t="s">
        <v>89</v>
      </c>
      <c r="Z973" s="101" t="s">
        <v>92</v>
      </c>
      <c r="AA973" s="101">
        <v>152</v>
      </c>
      <c r="AB973" s="101">
        <v>217.36</v>
      </c>
    </row>
    <row r="974" spans="18:28" ht="18" customHeight="1" x14ac:dyDescent="0.25">
      <c r="R974" s="101" t="s">
        <v>91</v>
      </c>
      <c r="S974" s="101">
        <v>2021</v>
      </c>
      <c r="T974" s="101" t="s">
        <v>2</v>
      </c>
      <c r="U974" s="101" t="s">
        <v>85</v>
      </c>
      <c r="V974" s="101" t="s">
        <v>86</v>
      </c>
      <c r="W974" s="101" t="s">
        <v>87</v>
      </c>
      <c r="X974" s="101" t="s">
        <v>88</v>
      </c>
      <c r="Y974" s="101" t="s">
        <v>89</v>
      </c>
      <c r="Z974" s="101" t="s">
        <v>92</v>
      </c>
      <c r="AA974" s="101">
        <v>178</v>
      </c>
      <c r="AB974" s="101">
        <v>254.54</v>
      </c>
    </row>
    <row r="975" spans="18:28" ht="18" customHeight="1" x14ac:dyDescent="0.25">
      <c r="R975" s="101" t="s">
        <v>84</v>
      </c>
      <c r="S975" s="101">
        <v>2021</v>
      </c>
      <c r="T975" s="101" t="s">
        <v>2</v>
      </c>
      <c r="U975" s="101" t="s">
        <v>85</v>
      </c>
      <c r="V975" s="101" t="s">
        <v>86</v>
      </c>
      <c r="W975" s="101" t="s">
        <v>87</v>
      </c>
      <c r="X975" s="101" t="s">
        <v>88</v>
      </c>
      <c r="Y975" s="101" t="s">
        <v>89</v>
      </c>
      <c r="Z975" s="101" t="s">
        <v>92</v>
      </c>
      <c r="AA975" s="101">
        <v>226</v>
      </c>
      <c r="AB975" s="101">
        <v>323.18</v>
      </c>
    </row>
    <row r="976" spans="18:28" ht="18" customHeight="1" x14ac:dyDescent="0.25">
      <c r="R976" s="101" t="s">
        <v>93</v>
      </c>
      <c r="S976" s="101">
        <v>2021</v>
      </c>
      <c r="T976" s="101" t="s">
        <v>2</v>
      </c>
      <c r="U976" s="101" t="s">
        <v>85</v>
      </c>
      <c r="V976" s="101" t="s">
        <v>86</v>
      </c>
      <c r="W976" s="101" t="s">
        <v>87</v>
      </c>
      <c r="X976" s="101" t="s">
        <v>88</v>
      </c>
      <c r="Y976" s="101" t="s">
        <v>89</v>
      </c>
      <c r="Z976" s="101" t="s">
        <v>92</v>
      </c>
      <c r="AA976" s="101">
        <v>148</v>
      </c>
      <c r="AB976" s="101">
        <v>211.64</v>
      </c>
    </row>
    <row r="977" spans="18:28" ht="18" customHeight="1" x14ac:dyDescent="0.25">
      <c r="R977" s="101" t="s">
        <v>91</v>
      </c>
      <c r="S977" s="101">
        <v>2021</v>
      </c>
      <c r="T977" s="101" t="s">
        <v>2</v>
      </c>
      <c r="U977" s="101" t="s">
        <v>85</v>
      </c>
      <c r="V977" s="101" t="s">
        <v>86</v>
      </c>
      <c r="W977" s="101" t="s">
        <v>87</v>
      </c>
      <c r="X977" s="101" t="s">
        <v>88</v>
      </c>
      <c r="Y977" s="101" t="s">
        <v>89</v>
      </c>
      <c r="Z977" s="101" t="s">
        <v>90</v>
      </c>
      <c r="AA977" s="101">
        <v>174</v>
      </c>
      <c r="AB977" s="101">
        <v>526.24</v>
      </c>
    </row>
    <row r="978" spans="18:28" ht="18" customHeight="1" x14ac:dyDescent="0.25">
      <c r="R978" s="101" t="s">
        <v>91</v>
      </c>
      <c r="S978" s="101">
        <v>2021</v>
      </c>
      <c r="T978" s="101" t="s">
        <v>2</v>
      </c>
      <c r="U978" s="101" t="s">
        <v>85</v>
      </c>
      <c r="V978" s="101" t="s">
        <v>86</v>
      </c>
      <c r="W978" s="101" t="s">
        <v>87</v>
      </c>
      <c r="X978" s="101" t="s">
        <v>88</v>
      </c>
      <c r="Y978" s="101" t="s">
        <v>89</v>
      </c>
      <c r="Z978" s="101" t="s">
        <v>90</v>
      </c>
      <c r="AA978" s="101">
        <v>168</v>
      </c>
      <c r="AB978" s="101">
        <v>526.24</v>
      </c>
    </row>
    <row r="979" spans="18:28" ht="18" customHeight="1" x14ac:dyDescent="0.25">
      <c r="R979" s="101" t="s">
        <v>91</v>
      </c>
      <c r="S979" s="101">
        <v>2021</v>
      </c>
      <c r="T979" s="101" t="s">
        <v>2</v>
      </c>
      <c r="U979" s="101" t="s">
        <v>85</v>
      </c>
      <c r="V979" s="101" t="s">
        <v>86</v>
      </c>
      <c r="W979" s="101" t="s">
        <v>87</v>
      </c>
      <c r="X979" s="101" t="s">
        <v>88</v>
      </c>
      <c r="Y979" s="101" t="s">
        <v>89</v>
      </c>
      <c r="Z979" s="101" t="s">
        <v>92</v>
      </c>
      <c r="AA979" s="101">
        <v>720</v>
      </c>
      <c r="AB979" s="101">
        <v>1029.5999999999999</v>
      </c>
    </row>
    <row r="980" spans="18:28" ht="18" customHeight="1" x14ac:dyDescent="0.25">
      <c r="R980" s="101" t="s">
        <v>91</v>
      </c>
      <c r="S980" s="101">
        <v>2021</v>
      </c>
      <c r="T980" s="101" t="s">
        <v>2</v>
      </c>
      <c r="U980" s="101" t="s">
        <v>85</v>
      </c>
      <c r="V980" s="101" t="s">
        <v>86</v>
      </c>
      <c r="W980" s="101" t="s">
        <v>87</v>
      </c>
      <c r="X980" s="101" t="s">
        <v>88</v>
      </c>
      <c r="Y980" s="101" t="s">
        <v>89</v>
      </c>
      <c r="Z980" s="101" t="s">
        <v>92</v>
      </c>
      <c r="AA980" s="101">
        <v>773</v>
      </c>
      <c r="AB980" s="101">
        <v>1105.3899999999999</v>
      </c>
    </row>
    <row r="981" spans="18:28" ht="18" customHeight="1" x14ac:dyDescent="0.25">
      <c r="R981" s="101" t="s">
        <v>84</v>
      </c>
      <c r="S981" s="101">
        <v>2021</v>
      </c>
      <c r="T981" s="101" t="s">
        <v>2</v>
      </c>
      <c r="U981" s="101" t="s">
        <v>85</v>
      </c>
      <c r="V981" s="101" t="s">
        <v>86</v>
      </c>
      <c r="W981" s="101" t="s">
        <v>87</v>
      </c>
      <c r="X981" s="101" t="s">
        <v>88</v>
      </c>
      <c r="Y981" s="101" t="s">
        <v>89</v>
      </c>
      <c r="Z981" s="101" t="s">
        <v>90</v>
      </c>
      <c r="AA981" s="101">
        <v>177</v>
      </c>
      <c r="AB981" s="101">
        <v>253.11</v>
      </c>
    </row>
    <row r="982" spans="18:28" ht="18" customHeight="1" x14ac:dyDescent="0.25">
      <c r="R982" s="101" t="s">
        <v>84</v>
      </c>
      <c r="S982" s="101">
        <v>2021</v>
      </c>
      <c r="T982" s="101" t="s">
        <v>2</v>
      </c>
      <c r="U982" s="101" t="s">
        <v>85</v>
      </c>
      <c r="V982" s="101" t="s">
        <v>86</v>
      </c>
      <c r="W982" s="101" t="s">
        <v>87</v>
      </c>
      <c r="X982" s="101" t="s">
        <v>88</v>
      </c>
      <c r="Y982" s="101" t="s">
        <v>89</v>
      </c>
      <c r="Z982" s="101" t="s">
        <v>90</v>
      </c>
      <c r="AA982" s="101">
        <v>171</v>
      </c>
      <c r="AB982" s="101">
        <v>244.53</v>
      </c>
    </row>
    <row r="983" spans="18:28" ht="18" customHeight="1" x14ac:dyDescent="0.25">
      <c r="R983" s="101" t="s">
        <v>91</v>
      </c>
      <c r="S983" s="101">
        <v>2021</v>
      </c>
      <c r="T983" s="101" t="s">
        <v>2</v>
      </c>
      <c r="U983" s="101" t="s">
        <v>85</v>
      </c>
      <c r="V983" s="101" t="s">
        <v>86</v>
      </c>
      <c r="W983" s="101" t="s">
        <v>87</v>
      </c>
      <c r="X983" s="101" t="s">
        <v>88</v>
      </c>
      <c r="Y983" s="101" t="s">
        <v>89</v>
      </c>
      <c r="Z983" s="101" t="s">
        <v>90</v>
      </c>
      <c r="AA983" s="101">
        <v>165</v>
      </c>
      <c r="AB983" s="101">
        <v>235.95</v>
      </c>
    </row>
    <row r="984" spans="18:28" ht="18" customHeight="1" x14ac:dyDescent="0.25">
      <c r="R984" s="101" t="s">
        <v>91</v>
      </c>
      <c r="S984" s="101">
        <v>2021</v>
      </c>
      <c r="T984" s="101" t="s">
        <v>2</v>
      </c>
      <c r="U984" s="101" t="s">
        <v>85</v>
      </c>
      <c r="V984" s="101" t="s">
        <v>86</v>
      </c>
      <c r="W984" s="101" t="s">
        <v>87</v>
      </c>
      <c r="X984" s="101" t="s">
        <v>88</v>
      </c>
      <c r="Y984" s="101" t="s">
        <v>89</v>
      </c>
      <c r="Z984" s="101" t="s">
        <v>92</v>
      </c>
      <c r="AA984" s="101">
        <v>177</v>
      </c>
      <c r="AB984" s="101">
        <v>253.11</v>
      </c>
    </row>
    <row r="985" spans="18:28" ht="18" customHeight="1" x14ac:dyDescent="0.25">
      <c r="R985" s="101" t="s">
        <v>91</v>
      </c>
      <c r="S985" s="101">
        <v>2021</v>
      </c>
      <c r="T985" s="101" t="s">
        <v>2</v>
      </c>
      <c r="U985" s="101" t="s">
        <v>85</v>
      </c>
      <c r="V985" s="101" t="s">
        <v>86</v>
      </c>
      <c r="W985" s="101" t="s">
        <v>87</v>
      </c>
      <c r="X985" s="101" t="s">
        <v>88</v>
      </c>
      <c r="Y985" s="101" t="s">
        <v>89</v>
      </c>
      <c r="Z985" s="101" t="s">
        <v>92</v>
      </c>
      <c r="AA985" s="101">
        <v>759</v>
      </c>
      <c r="AB985" s="101">
        <v>526.24</v>
      </c>
    </row>
    <row r="986" spans="18:28" ht="18" customHeight="1" x14ac:dyDescent="0.25">
      <c r="R986" s="101" t="s">
        <v>93</v>
      </c>
      <c r="S986" s="101">
        <v>2021</v>
      </c>
      <c r="T986" s="101" t="s">
        <v>2</v>
      </c>
      <c r="U986" s="101" t="s">
        <v>85</v>
      </c>
      <c r="V986" s="101" t="s">
        <v>86</v>
      </c>
      <c r="W986" s="101" t="s">
        <v>87</v>
      </c>
      <c r="X986" s="101" t="s">
        <v>88</v>
      </c>
      <c r="Y986" s="101" t="s">
        <v>89</v>
      </c>
      <c r="Z986" s="101" t="s">
        <v>92</v>
      </c>
      <c r="AA986" s="101">
        <v>175</v>
      </c>
      <c r="AB986" s="101">
        <v>250.25</v>
      </c>
    </row>
    <row r="987" spans="18:28" ht="18" customHeight="1" x14ac:dyDescent="0.25">
      <c r="R987" s="101" t="s">
        <v>91</v>
      </c>
      <c r="S987" s="101">
        <v>2021</v>
      </c>
      <c r="T987" s="101" t="s">
        <v>2</v>
      </c>
      <c r="U987" s="101" t="s">
        <v>85</v>
      </c>
      <c r="V987" s="101" t="s">
        <v>86</v>
      </c>
      <c r="W987" s="101" t="s">
        <v>87</v>
      </c>
      <c r="X987" s="101" t="s">
        <v>88</v>
      </c>
      <c r="Y987" s="101" t="s">
        <v>89</v>
      </c>
      <c r="Z987" s="101" t="s">
        <v>92</v>
      </c>
      <c r="AA987" s="101">
        <v>223</v>
      </c>
      <c r="AB987" s="101">
        <v>318.89</v>
      </c>
    </row>
    <row r="988" spans="18:28" ht="18" customHeight="1" x14ac:dyDescent="0.25">
      <c r="R988" s="101" t="s">
        <v>91</v>
      </c>
      <c r="S988" s="101">
        <v>2021</v>
      </c>
      <c r="T988" s="101" t="s">
        <v>2</v>
      </c>
      <c r="U988" s="101" t="s">
        <v>85</v>
      </c>
      <c r="V988" s="101" t="s">
        <v>86</v>
      </c>
      <c r="W988" s="101" t="s">
        <v>87</v>
      </c>
      <c r="X988" s="101" t="s">
        <v>88</v>
      </c>
      <c r="Y988" s="101" t="s">
        <v>89</v>
      </c>
      <c r="Z988" s="101" t="s">
        <v>92</v>
      </c>
      <c r="AA988" s="101">
        <v>151</v>
      </c>
      <c r="AB988" s="101">
        <v>215.93</v>
      </c>
    </row>
    <row r="989" spans="18:28" ht="18" customHeight="1" x14ac:dyDescent="0.25">
      <c r="R989" s="101" t="s">
        <v>93</v>
      </c>
      <c r="S989" s="101">
        <v>2021</v>
      </c>
      <c r="T989" s="101" t="s">
        <v>2</v>
      </c>
      <c r="U989" s="101" t="s">
        <v>85</v>
      </c>
      <c r="V989" s="101" t="s">
        <v>86</v>
      </c>
      <c r="W989" s="101" t="s">
        <v>87</v>
      </c>
      <c r="X989" s="101" t="s">
        <v>88</v>
      </c>
      <c r="Y989" s="101" t="s">
        <v>89</v>
      </c>
      <c r="Z989" s="101" t="s">
        <v>90</v>
      </c>
      <c r="AA989" s="101">
        <v>173</v>
      </c>
      <c r="AB989" s="101">
        <v>247.39</v>
      </c>
    </row>
    <row r="990" spans="18:28" ht="18" customHeight="1" x14ac:dyDescent="0.25">
      <c r="R990" s="101" t="s">
        <v>91</v>
      </c>
      <c r="S990" s="101">
        <v>2021</v>
      </c>
      <c r="T990" s="101" t="s">
        <v>2</v>
      </c>
      <c r="U990" s="101" t="s">
        <v>85</v>
      </c>
      <c r="V990" s="101" t="s">
        <v>86</v>
      </c>
      <c r="W990" s="101" t="s">
        <v>87</v>
      </c>
      <c r="X990" s="101" t="s">
        <v>88</v>
      </c>
      <c r="Y990" s="101" t="s">
        <v>89</v>
      </c>
      <c r="Z990" s="101" t="s">
        <v>90</v>
      </c>
      <c r="AA990" s="101">
        <v>167</v>
      </c>
      <c r="AB990" s="101">
        <v>238.81</v>
      </c>
    </row>
    <row r="991" spans="18:28" ht="18" customHeight="1" x14ac:dyDescent="0.25">
      <c r="R991" s="101" t="s">
        <v>84</v>
      </c>
      <c r="S991" s="101">
        <v>2021</v>
      </c>
      <c r="T991" s="101" t="s">
        <v>2</v>
      </c>
      <c r="U991" s="101" t="s">
        <v>85</v>
      </c>
      <c r="V991" s="101" t="s">
        <v>86</v>
      </c>
      <c r="W991" s="101" t="s">
        <v>87</v>
      </c>
      <c r="X991" s="101" t="s">
        <v>88</v>
      </c>
      <c r="Y991" s="101" t="s">
        <v>89</v>
      </c>
      <c r="Z991" s="101" t="s">
        <v>92</v>
      </c>
      <c r="AA991" s="101">
        <v>179</v>
      </c>
      <c r="AB991" s="101">
        <v>255.97</v>
      </c>
    </row>
    <row r="992" spans="18:28" ht="18" customHeight="1" x14ac:dyDescent="0.25">
      <c r="R992" s="101" t="s">
        <v>84</v>
      </c>
      <c r="S992" s="101">
        <v>2021</v>
      </c>
      <c r="T992" s="101" t="s">
        <v>2</v>
      </c>
      <c r="U992" s="101" t="s">
        <v>85</v>
      </c>
      <c r="V992" s="101" t="s">
        <v>86</v>
      </c>
      <c r="W992" s="101" t="s">
        <v>87</v>
      </c>
      <c r="X992" s="101" t="s">
        <v>88</v>
      </c>
      <c r="Y992" s="101" t="s">
        <v>89</v>
      </c>
      <c r="Z992" s="101" t="s">
        <v>92</v>
      </c>
      <c r="AA992" s="101">
        <v>782</v>
      </c>
      <c r="AB992" s="101">
        <v>1118.26</v>
      </c>
    </row>
    <row r="993" spans="18:28" ht="18" customHeight="1" x14ac:dyDescent="0.25">
      <c r="R993" s="101" t="s">
        <v>93</v>
      </c>
      <c r="S993" s="101">
        <v>2021</v>
      </c>
      <c r="T993" s="101" t="s">
        <v>4</v>
      </c>
      <c r="U993" s="101" t="s">
        <v>85</v>
      </c>
      <c r="V993" s="101" t="s">
        <v>86</v>
      </c>
      <c r="W993" s="101" t="s">
        <v>87</v>
      </c>
      <c r="X993" s="101" t="s">
        <v>88</v>
      </c>
      <c r="Y993" s="101" t="s">
        <v>89</v>
      </c>
      <c r="Z993" s="101" t="s">
        <v>90</v>
      </c>
      <c r="AA993" s="101">
        <v>146</v>
      </c>
      <c r="AB993" s="101">
        <v>526.24</v>
      </c>
    </row>
    <row r="994" spans="18:28" ht="18" customHeight="1" x14ac:dyDescent="0.25">
      <c r="R994" s="101" t="s">
        <v>84</v>
      </c>
      <c r="S994" s="101">
        <v>2021</v>
      </c>
      <c r="T994" s="101" t="s">
        <v>4</v>
      </c>
      <c r="U994" s="101" t="s">
        <v>85</v>
      </c>
      <c r="V994" s="101" t="s">
        <v>86</v>
      </c>
      <c r="W994" s="101" t="s">
        <v>87</v>
      </c>
      <c r="X994" s="101" t="s">
        <v>88</v>
      </c>
      <c r="Y994" s="101" t="s">
        <v>89</v>
      </c>
      <c r="Z994" s="101" t="s">
        <v>90</v>
      </c>
      <c r="AA994" s="101">
        <v>140</v>
      </c>
      <c r="AB994" s="101">
        <v>526.24</v>
      </c>
    </row>
    <row r="995" spans="18:28" ht="18" customHeight="1" x14ac:dyDescent="0.25">
      <c r="R995" s="101" t="s">
        <v>84</v>
      </c>
      <c r="S995" s="101">
        <v>2021</v>
      </c>
      <c r="T995" s="101" t="s">
        <v>4</v>
      </c>
      <c r="U995" s="101" t="s">
        <v>85</v>
      </c>
      <c r="V995" s="101" t="s">
        <v>86</v>
      </c>
      <c r="W995" s="101" t="s">
        <v>87</v>
      </c>
      <c r="X995" s="101" t="s">
        <v>88</v>
      </c>
      <c r="Y995" s="101" t="s">
        <v>89</v>
      </c>
      <c r="Z995" s="101" t="s">
        <v>90</v>
      </c>
      <c r="AA995" s="101">
        <v>134</v>
      </c>
      <c r="AB995" s="101">
        <v>526.24</v>
      </c>
    </row>
    <row r="996" spans="18:28" ht="18" customHeight="1" x14ac:dyDescent="0.25">
      <c r="R996" s="101" t="s">
        <v>84</v>
      </c>
      <c r="S996" s="101">
        <v>2021</v>
      </c>
      <c r="T996" s="101" t="s">
        <v>4</v>
      </c>
      <c r="U996" s="101" t="s">
        <v>85</v>
      </c>
      <c r="V996" s="101" t="s">
        <v>86</v>
      </c>
      <c r="W996" s="101" t="s">
        <v>87</v>
      </c>
      <c r="X996" s="101" t="s">
        <v>88</v>
      </c>
      <c r="Y996" s="101" t="s">
        <v>89</v>
      </c>
      <c r="Z996" s="101" t="s">
        <v>92</v>
      </c>
      <c r="AA996" s="101">
        <v>164</v>
      </c>
      <c r="AB996" s="101">
        <v>234.51999999999998</v>
      </c>
    </row>
    <row r="997" spans="18:28" ht="18" customHeight="1" x14ac:dyDescent="0.25">
      <c r="R997" s="101" t="s">
        <v>94</v>
      </c>
      <c r="S997" s="101">
        <v>2021</v>
      </c>
      <c r="T997" s="101" t="s">
        <v>4</v>
      </c>
      <c r="U997" s="101" t="s">
        <v>85</v>
      </c>
      <c r="V997" s="101" t="s">
        <v>86</v>
      </c>
      <c r="W997" s="101" t="s">
        <v>87</v>
      </c>
      <c r="X997" s="101" t="s">
        <v>88</v>
      </c>
      <c r="Y997" s="101" t="s">
        <v>89</v>
      </c>
      <c r="Z997" s="101" t="s">
        <v>92</v>
      </c>
      <c r="AA997" s="101">
        <v>212</v>
      </c>
      <c r="AB997" s="101">
        <v>303.15999999999997</v>
      </c>
    </row>
    <row r="998" spans="18:28" ht="18" customHeight="1" x14ac:dyDescent="0.25">
      <c r="R998" s="101" t="s">
        <v>91</v>
      </c>
      <c r="S998" s="101">
        <v>2021</v>
      </c>
      <c r="T998" s="101" t="s">
        <v>4</v>
      </c>
      <c r="U998" s="101" t="s">
        <v>85</v>
      </c>
      <c r="V998" s="101" t="s">
        <v>86</v>
      </c>
      <c r="W998" s="101" t="s">
        <v>87</v>
      </c>
      <c r="X998" s="101" t="s">
        <v>88</v>
      </c>
      <c r="Y998" s="101" t="s">
        <v>89</v>
      </c>
      <c r="Z998" s="101" t="s">
        <v>92</v>
      </c>
      <c r="AA998" s="101">
        <v>140</v>
      </c>
      <c r="AB998" s="101">
        <v>200.2</v>
      </c>
    </row>
    <row r="999" spans="18:28" ht="18" customHeight="1" x14ac:dyDescent="0.25">
      <c r="R999" s="101" t="s">
        <v>91</v>
      </c>
      <c r="S999" s="101">
        <v>2021</v>
      </c>
      <c r="T999" s="101" t="s">
        <v>4</v>
      </c>
      <c r="U999" s="101" t="s">
        <v>85</v>
      </c>
      <c r="V999" s="101" t="s">
        <v>86</v>
      </c>
      <c r="W999" s="101" t="s">
        <v>87</v>
      </c>
      <c r="X999" s="101" t="s">
        <v>88</v>
      </c>
      <c r="Y999" s="101" t="s">
        <v>89</v>
      </c>
      <c r="Z999" s="101" t="s">
        <v>92</v>
      </c>
      <c r="AA999" s="101">
        <v>166</v>
      </c>
      <c r="AB999" s="101">
        <v>237.38</v>
      </c>
    </row>
    <row r="1000" spans="18:28" ht="18" customHeight="1" x14ac:dyDescent="0.25">
      <c r="R1000" s="101" t="s">
        <v>91</v>
      </c>
      <c r="S1000" s="101">
        <v>2021</v>
      </c>
      <c r="T1000" s="101" t="s">
        <v>4</v>
      </c>
      <c r="U1000" s="101" t="s">
        <v>85</v>
      </c>
      <c r="V1000" s="101" t="s">
        <v>86</v>
      </c>
      <c r="W1000" s="101" t="s">
        <v>87</v>
      </c>
      <c r="X1000" s="101" t="s">
        <v>88</v>
      </c>
      <c r="Y1000" s="101" t="s">
        <v>89</v>
      </c>
      <c r="Z1000" s="101" t="s">
        <v>92</v>
      </c>
      <c r="AA1000" s="101">
        <v>214</v>
      </c>
      <c r="AB1000" s="101">
        <v>306.02</v>
      </c>
    </row>
    <row r="1001" spans="18:28" ht="18" customHeight="1" x14ac:dyDescent="0.25">
      <c r="R1001" s="101" t="s">
        <v>94</v>
      </c>
      <c r="S1001" s="101">
        <v>2021</v>
      </c>
      <c r="T1001" s="101" t="s">
        <v>4</v>
      </c>
      <c r="U1001" s="101" t="s">
        <v>85</v>
      </c>
      <c r="V1001" s="101" t="s">
        <v>86</v>
      </c>
      <c r="W1001" s="101" t="s">
        <v>87</v>
      </c>
      <c r="X1001" s="101" t="s">
        <v>88</v>
      </c>
      <c r="Y1001" s="101" t="s">
        <v>89</v>
      </c>
      <c r="Z1001" s="101" t="s">
        <v>92</v>
      </c>
      <c r="AA1001" s="101">
        <v>142</v>
      </c>
      <c r="AB1001" s="101">
        <v>203.06</v>
      </c>
    </row>
    <row r="1002" spans="18:28" ht="18" customHeight="1" x14ac:dyDescent="0.25">
      <c r="R1002" s="101" t="s">
        <v>91</v>
      </c>
      <c r="S1002" s="101">
        <v>2021</v>
      </c>
      <c r="T1002" s="101" t="s">
        <v>4</v>
      </c>
      <c r="U1002" s="101" t="s">
        <v>85</v>
      </c>
      <c r="V1002" s="101" t="s">
        <v>86</v>
      </c>
      <c r="W1002" s="101" t="s">
        <v>87</v>
      </c>
      <c r="X1002" s="101" t="s">
        <v>88</v>
      </c>
      <c r="Y1002" s="101" t="s">
        <v>89</v>
      </c>
      <c r="Z1002" s="101" t="s">
        <v>92</v>
      </c>
      <c r="AA1002" s="101">
        <v>144</v>
      </c>
      <c r="AB1002" s="101">
        <v>526.24</v>
      </c>
    </row>
    <row r="1003" spans="18:28" ht="18" customHeight="1" x14ac:dyDescent="0.25">
      <c r="R1003" s="101" t="s">
        <v>91</v>
      </c>
      <c r="S1003" s="101">
        <v>2021</v>
      </c>
      <c r="T1003" s="101" t="s">
        <v>4</v>
      </c>
      <c r="U1003" s="101" t="s">
        <v>85</v>
      </c>
      <c r="V1003" s="101" t="s">
        <v>86</v>
      </c>
      <c r="W1003" s="101" t="s">
        <v>87</v>
      </c>
      <c r="X1003" s="101" t="s">
        <v>88</v>
      </c>
      <c r="Y1003" s="101" t="s">
        <v>89</v>
      </c>
      <c r="Z1003" s="101" t="s">
        <v>92</v>
      </c>
      <c r="AA1003" s="101">
        <v>138</v>
      </c>
      <c r="AB1003" s="101">
        <v>526.24</v>
      </c>
    </row>
    <row r="1004" spans="18:28" ht="18" customHeight="1" x14ac:dyDescent="0.25">
      <c r="R1004" s="101" t="s">
        <v>95</v>
      </c>
      <c r="S1004" s="101">
        <v>2021</v>
      </c>
      <c r="T1004" s="101" t="s">
        <v>4</v>
      </c>
      <c r="U1004" s="101" t="s">
        <v>85</v>
      </c>
      <c r="V1004" s="101" t="s">
        <v>86</v>
      </c>
      <c r="W1004" s="101" t="s">
        <v>87</v>
      </c>
      <c r="X1004" s="101" t="s">
        <v>88</v>
      </c>
      <c r="Y1004" s="101" t="s">
        <v>89</v>
      </c>
      <c r="Z1004" s="101" t="s">
        <v>92</v>
      </c>
      <c r="AA1004" s="101">
        <v>132</v>
      </c>
      <c r="AB1004" s="101">
        <v>526.24</v>
      </c>
    </row>
    <row r="1005" spans="18:28" ht="18" customHeight="1" x14ac:dyDescent="0.25">
      <c r="R1005" s="101" t="s">
        <v>84</v>
      </c>
      <c r="S1005" s="101">
        <v>2021</v>
      </c>
      <c r="T1005" s="101" t="s">
        <v>4</v>
      </c>
      <c r="U1005" s="101" t="s">
        <v>85</v>
      </c>
      <c r="V1005" s="101" t="s">
        <v>86</v>
      </c>
      <c r="W1005" s="101" t="s">
        <v>87</v>
      </c>
      <c r="X1005" s="101" t="s">
        <v>88</v>
      </c>
      <c r="Y1005" s="101" t="s">
        <v>89</v>
      </c>
      <c r="Z1005" s="101" t="s">
        <v>92</v>
      </c>
      <c r="AA1005" s="101">
        <v>688</v>
      </c>
      <c r="AB1005" s="101">
        <v>983.83999999999992</v>
      </c>
    </row>
    <row r="1006" spans="18:28" ht="18" customHeight="1" x14ac:dyDescent="0.25">
      <c r="R1006" s="101" t="s">
        <v>93</v>
      </c>
      <c r="S1006" s="101">
        <v>2021</v>
      </c>
      <c r="T1006" s="101" t="s">
        <v>4</v>
      </c>
      <c r="U1006" s="101" t="s">
        <v>85</v>
      </c>
      <c r="V1006" s="101" t="s">
        <v>86</v>
      </c>
      <c r="W1006" s="101" t="s">
        <v>87</v>
      </c>
      <c r="X1006" s="101" t="s">
        <v>88</v>
      </c>
      <c r="Y1006" s="101" t="s">
        <v>89</v>
      </c>
      <c r="Z1006" s="101" t="s">
        <v>92</v>
      </c>
      <c r="AA1006" s="101">
        <v>775</v>
      </c>
      <c r="AB1006" s="101">
        <v>1108.25</v>
      </c>
    </row>
    <row r="1007" spans="18:28" ht="18" customHeight="1" x14ac:dyDescent="0.25">
      <c r="R1007" s="101" t="s">
        <v>91</v>
      </c>
      <c r="S1007" s="101">
        <v>2021</v>
      </c>
      <c r="T1007" s="101" t="s">
        <v>4</v>
      </c>
      <c r="U1007" s="101" t="s">
        <v>85</v>
      </c>
      <c r="V1007" s="101" t="s">
        <v>86</v>
      </c>
      <c r="W1007" s="101" t="s">
        <v>87</v>
      </c>
      <c r="X1007" s="101" t="s">
        <v>88</v>
      </c>
      <c r="Y1007" s="101" t="s">
        <v>89</v>
      </c>
      <c r="Z1007" s="101" t="s">
        <v>92</v>
      </c>
      <c r="AA1007" s="101">
        <v>141</v>
      </c>
      <c r="AB1007" s="101">
        <v>201.63</v>
      </c>
    </row>
    <row r="1008" spans="18:28" ht="18" customHeight="1" x14ac:dyDescent="0.25">
      <c r="R1008" s="101" t="s">
        <v>94</v>
      </c>
      <c r="S1008" s="101">
        <v>2021</v>
      </c>
      <c r="T1008" s="101" t="s">
        <v>4</v>
      </c>
      <c r="U1008" s="101" t="s">
        <v>85</v>
      </c>
      <c r="V1008" s="101" t="s">
        <v>86</v>
      </c>
      <c r="W1008" s="101" t="s">
        <v>87</v>
      </c>
      <c r="X1008" s="101" t="s">
        <v>88</v>
      </c>
      <c r="Y1008" s="101" t="s">
        <v>89</v>
      </c>
      <c r="Z1008" s="101" t="s">
        <v>92</v>
      </c>
      <c r="AA1008" s="101">
        <v>135</v>
      </c>
      <c r="AB1008" s="101">
        <v>193.05</v>
      </c>
    </row>
    <row r="1009" spans="18:28" ht="18" customHeight="1" x14ac:dyDescent="0.25">
      <c r="R1009" s="101" t="s">
        <v>93</v>
      </c>
      <c r="S1009" s="101">
        <v>2021</v>
      </c>
      <c r="T1009" s="101" t="s">
        <v>4</v>
      </c>
      <c r="U1009" s="101" t="s">
        <v>85</v>
      </c>
      <c r="V1009" s="101" t="s">
        <v>86</v>
      </c>
      <c r="W1009" s="101" t="s">
        <v>87</v>
      </c>
      <c r="X1009" s="101" t="s">
        <v>88</v>
      </c>
      <c r="Y1009" s="101" t="s">
        <v>89</v>
      </c>
      <c r="Z1009" s="101" t="s">
        <v>92</v>
      </c>
      <c r="AA1009" s="101">
        <v>165</v>
      </c>
      <c r="AB1009" s="101">
        <v>235.95</v>
      </c>
    </row>
    <row r="1010" spans="18:28" ht="18" customHeight="1" x14ac:dyDescent="0.25">
      <c r="R1010" s="101" t="s">
        <v>91</v>
      </c>
      <c r="S1010" s="101">
        <v>2021</v>
      </c>
      <c r="T1010" s="101" t="s">
        <v>4</v>
      </c>
      <c r="U1010" s="101" t="s">
        <v>85</v>
      </c>
      <c r="V1010" s="101" t="s">
        <v>86</v>
      </c>
      <c r="W1010" s="101" t="s">
        <v>87</v>
      </c>
      <c r="X1010" s="101" t="s">
        <v>88</v>
      </c>
      <c r="Y1010" s="101" t="s">
        <v>89</v>
      </c>
      <c r="Z1010" s="101" t="s">
        <v>92</v>
      </c>
      <c r="AA1010" s="101">
        <v>761</v>
      </c>
      <c r="AB1010" s="101">
        <v>526.24</v>
      </c>
    </row>
    <row r="1011" spans="18:28" ht="18" customHeight="1" x14ac:dyDescent="0.25">
      <c r="R1011" s="101" t="s">
        <v>84</v>
      </c>
      <c r="S1011" s="101">
        <v>2021</v>
      </c>
      <c r="T1011" s="101" t="s">
        <v>4</v>
      </c>
      <c r="U1011" s="101" t="s">
        <v>85</v>
      </c>
      <c r="V1011" s="101" t="s">
        <v>86</v>
      </c>
      <c r="W1011" s="101" t="s">
        <v>87</v>
      </c>
      <c r="X1011" s="101" t="s">
        <v>88</v>
      </c>
      <c r="Y1011" s="101" t="s">
        <v>89</v>
      </c>
      <c r="Z1011" s="101" t="s">
        <v>92</v>
      </c>
      <c r="AA1011" s="101">
        <v>814</v>
      </c>
      <c r="AB1011" s="101">
        <v>526.24</v>
      </c>
    </row>
    <row r="1012" spans="18:28" ht="18" customHeight="1" x14ac:dyDescent="0.25">
      <c r="R1012" s="101" t="s">
        <v>94</v>
      </c>
      <c r="S1012" s="101">
        <v>2021</v>
      </c>
      <c r="T1012" s="101" t="s">
        <v>4</v>
      </c>
      <c r="U1012" s="101" t="s">
        <v>85</v>
      </c>
      <c r="V1012" s="101" t="s">
        <v>86</v>
      </c>
      <c r="W1012" s="101" t="s">
        <v>87</v>
      </c>
      <c r="X1012" s="101" t="s">
        <v>88</v>
      </c>
      <c r="Y1012" s="101" t="s">
        <v>89</v>
      </c>
      <c r="Z1012" s="101" t="s">
        <v>92</v>
      </c>
      <c r="AA1012" s="101">
        <v>169</v>
      </c>
      <c r="AB1012" s="101">
        <v>241.67000000000002</v>
      </c>
    </row>
    <row r="1013" spans="18:28" ht="18" customHeight="1" x14ac:dyDescent="0.25">
      <c r="R1013" s="101" t="s">
        <v>95</v>
      </c>
      <c r="S1013" s="101">
        <v>2021</v>
      </c>
      <c r="T1013" s="101" t="s">
        <v>4</v>
      </c>
      <c r="U1013" s="101" t="s">
        <v>85</v>
      </c>
      <c r="V1013" s="101" t="s">
        <v>86</v>
      </c>
      <c r="W1013" s="101" t="s">
        <v>87</v>
      </c>
      <c r="X1013" s="101" t="s">
        <v>88</v>
      </c>
      <c r="Y1013" s="101" t="s">
        <v>89</v>
      </c>
      <c r="Z1013" s="101" t="s">
        <v>92</v>
      </c>
      <c r="AA1013" s="101">
        <v>211</v>
      </c>
      <c r="AB1013" s="101">
        <v>301.73</v>
      </c>
    </row>
    <row r="1014" spans="18:28" ht="18" customHeight="1" x14ac:dyDescent="0.25">
      <c r="R1014" s="101" t="s">
        <v>91</v>
      </c>
      <c r="S1014" s="101">
        <v>2021</v>
      </c>
      <c r="T1014" s="101" t="s">
        <v>4</v>
      </c>
      <c r="U1014" s="101" t="s">
        <v>85</v>
      </c>
      <c r="V1014" s="101" t="s">
        <v>86</v>
      </c>
      <c r="W1014" s="101" t="s">
        <v>87</v>
      </c>
      <c r="X1014" s="101" t="s">
        <v>88</v>
      </c>
      <c r="Y1014" s="101" t="s">
        <v>89</v>
      </c>
      <c r="Z1014" s="101" t="s">
        <v>92</v>
      </c>
      <c r="AA1014" s="101">
        <v>139</v>
      </c>
      <c r="AB1014" s="101">
        <v>198.76999999999998</v>
      </c>
    </row>
    <row r="1015" spans="18:28" ht="18" customHeight="1" x14ac:dyDescent="0.25">
      <c r="R1015" s="101" t="s">
        <v>84</v>
      </c>
      <c r="S1015" s="101">
        <v>2021</v>
      </c>
      <c r="T1015" s="101" t="s">
        <v>4</v>
      </c>
      <c r="U1015" s="101" t="s">
        <v>85</v>
      </c>
      <c r="V1015" s="101" t="s">
        <v>86</v>
      </c>
      <c r="W1015" s="101" t="s">
        <v>87</v>
      </c>
      <c r="X1015" s="101" t="s">
        <v>88</v>
      </c>
      <c r="Y1015" s="101" t="s">
        <v>89</v>
      </c>
      <c r="Z1015" s="101" t="s">
        <v>90</v>
      </c>
      <c r="AA1015" s="101">
        <v>143</v>
      </c>
      <c r="AB1015" s="101">
        <v>204.49</v>
      </c>
    </row>
    <row r="1016" spans="18:28" ht="18" customHeight="1" x14ac:dyDescent="0.25">
      <c r="R1016" s="101" t="s">
        <v>91</v>
      </c>
      <c r="S1016" s="101">
        <v>2021</v>
      </c>
      <c r="T1016" s="101" t="s">
        <v>4</v>
      </c>
      <c r="U1016" s="101" t="s">
        <v>85</v>
      </c>
      <c r="V1016" s="101" t="s">
        <v>86</v>
      </c>
      <c r="W1016" s="101" t="s">
        <v>87</v>
      </c>
      <c r="X1016" s="101" t="s">
        <v>88</v>
      </c>
      <c r="Y1016" s="101" t="s">
        <v>89</v>
      </c>
      <c r="Z1016" s="101" t="s">
        <v>90</v>
      </c>
      <c r="AA1016" s="101">
        <v>137</v>
      </c>
      <c r="AB1016" s="101">
        <v>195.91</v>
      </c>
    </row>
    <row r="1017" spans="18:28" ht="18" customHeight="1" x14ac:dyDescent="0.25">
      <c r="R1017" s="101" t="s">
        <v>94</v>
      </c>
      <c r="S1017" s="101">
        <v>2021</v>
      </c>
      <c r="T1017" s="101" t="s">
        <v>4</v>
      </c>
      <c r="U1017" s="101" t="s">
        <v>85</v>
      </c>
      <c r="V1017" s="101" t="s">
        <v>86</v>
      </c>
      <c r="W1017" s="101" t="s">
        <v>87</v>
      </c>
      <c r="X1017" s="101" t="s">
        <v>88</v>
      </c>
      <c r="Y1017" s="101" t="s">
        <v>89</v>
      </c>
      <c r="Z1017" s="101" t="s">
        <v>90</v>
      </c>
      <c r="AA1017" s="101">
        <v>131</v>
      </c>
      <c r="AB1017" s="101">
        <v>187.32999999999998</v>
      </c>
    </row>
    <row r="1018" spans="18:28" ht="18" customHeight="1" x14ac:dyDescent="0.25">
      <c r="R1018" s="101" t="s">
        <v>91</v>
      </c>
      <c r="S1018" s="101">
        <v>2021</v>
      </c>
      <c r="T1018" s="101" t="s">
        <v>4</v>
      </c>
      <c r="U1018" s="101" t="s">
        <v>85</v>
      </c>
      <c r="V1018" s="101" t="s">
        <v>86</v>
      </c>
      <c r="W1018" s="101" t="s">
        <v>87</v>
      </c>
      <c r="X1018" s="101" t="s">
        <v>88</v>
      </c>
      <c r="Y1018" s="101" t="s">
        <v>89</v>
      </c>
      <c r="Z1018" s="101" t="s">
        <v>92</v>
      </c>
      <c r="AA1018" s="101">
        <v>167</v>
      </c>
      <c r="AB1018" s="101">
        <v>238.81</v>
      </c>
    </row>
    <row r="1019" spans="18:28" ht="18" customHeight="1" x14ac:dyDescent="0.25">
      <c r="R1019" s="101" t="s">
        <v>91</v>
      </c>
      <c r="S1019" s="101">
        <v>2021</v>
      </c>
      <c r="T1019" s="101" t="s">
        <v>4</v>
      </c>
      <c r="U1019" s="101" t="s">
        <v>85</v>
      </c>
      <c r="V1019" s="101" t="s">
        <v>86</v>
      </c>
      <c r="W1019" s="101" t="s">
        <v>87</v>
      </c>
      <c r="X1019" s="101" t="s">
        <v>88</v>
      </c>
      <c r="Y1019" s="101" t="s">
        <v>89</v>
      </c>
      <c r="Z1019" s="101" t="s">
        <v>92</v>
      </c>
      <c r="AA1019" s="101">
        <v>215</v>
      </c>
      <c r="AB1019" s="101">
        <v>307.45</v>
      </c>
    </row>
    <row r="1020" spans="18:28" ht="18" customHeight="1" x14ac:dyDescent="0.25">
      <c r="R1020" s="101" t="s">
        <v>84</v>
      </c>
      <c r="S1020" s="101">
        <v>2021</v>
      </c>
      <c r="T1020" s="101" t="s">
        <v>4</v>
      </c>
      <c r="U1020" s="101" t="s">
        <v>85</v>
      </c>
      <c r="V1020" s="101" t="s">
        <v>86</v>
      </c>
      <c r="W1020" s="101" t="s">
        <v>87</v>
      </c>
      <c r="X1020" s="101" t="s">
        <v>88</v>
      </c>
      <c r="Y1020" s="101" t="s">
        <v>89</v>
      </c>
      <c r="Z1020" s="101" t="s">
        <v>92</v>
      </c>
      <c r="AA1020" s="101">
        <v>784</v>
      </c>
      <c r="AB1020" s="101">
        <v>1121.1199999999999</v>
      </c>
    </row>
    <row r="1021" spans="18:28" ht="18" customHeight="1" x14ac:dyDescent="0.25">
      <c r="R1021" s="101" t="s">
        <v>91</v>
      </c>
      <c r="S1021" s="101">
        <v>2021</v>
      </c>
      <c r="T1021" s="101" t="s">
        <v>10</v>
      </c>
      <c r="U1021" s="101" t="s">
        <v>85</v>
      </c>
      <c r="V1021" s="101" t="s">
        <v>86</v>
      </c>
      <c r="W1021" s="101" t="s">
        <v>87</v>
      </c>
      <c r="X1021" s="101" t="s">
        <v>88</v>
      </c>
      <c r="Y1021" s="101" t="s">
        <v>89</v>
      </c>
      <c r="Z1021" s="101" t="s">
        <v>92</v>
      </c>
      <c r="AA1021" s="101">
        <v>134</v>
      </c>
      <c r="AB1021" s="101">
        <v>182.24</v>
      </c>
    </row>
    <row r="1022" spans="18:28" ht="18" customHeight="1" x14ac:dyDescent="0.25">
      <c r="R1022" s="101" t="s">
        <v>84</v>
      </c>
      <c r="S1022" s="101">
        <v>2021</v>
      </c>
      <c r="T1022" s="101" t="s">
        <v>10</v>
      </c>
      <c r="U1022" s="101" t="s">
        <v>85</v>
      </c>
      <c r="V1022" s="101" t="s">
        <v>86</v>
      </c>
      <c r="W1022" s="101" t="s">
        <v>87</v>
      </c>
      <c r="X1022" s="101" t="s">
        <v>88</v>
      </c>
      <c r="Y1022" s="101" t="s">
        <v>89</v>
      </c>
      <c r="Z1022" s="101" t="s">
        <v>92</v>
      </c>
      <c r="AA1022" s="101">
        <v>182</v>
      </c>
      <c r="AB1022" s="101">
        <v>260.26</v>
      </c>
    </row>
    <row r="1023" spans="18:28" ht="18" customHeight="1" x14ac:dyDescent="0.25">
      <c r="R1023" s="101" t="s">
        <v>84</v>
      </c>
      <c r="S1023" s="101">
        <v>2021</v>
      </c>
      <c r="T1023" s="101" t="s">
        <v>10</v>
      </c>
      <c r="U1023" s="101" t="s">
        <v>85</v>
      </c>
      <c r="V1023" s="101" t="s">
        <v>86</v>
      </c>
      <c r="W1023" s="101" t="s">
        <v>87</v>
      </c>
      <c r="X1023" s="101" t="s">
        <v>88</v>
      </c>
      <c r="Y1023" s="101" t="s">
        <v>89</v>
      </c>
      <c r="Z1023" s="101" t="s">
        <v>92</v>
      </c>
      <c r="AA1023" s="101">
        <v>136</v>
      </c>
      <c r="AB1023" s="101">
        <v>194.48</v>
      </c>
    </row>
    <row r="1024" spans="18:28" ht="18" customHeight="1" x14ac:dyDescent="0.25">
      <c r="R1024" s="101" t="s">
        <v>84</v>
      </c>
      <c r="S1024" s="101">
        <v>2021</v>
      </c>
      <c r="T1024" s="101" t="s">
        <v>10</v>
      </c>
      <c r="U1024" s="101" t="s">
        <v>85</v>
      </c>
      <c r="V1024" s="101" t="s">
        <v>86</v>
      </c>
      <c r="W1024" s="101" t="s">
        <v>87</v>
      </c>
      <c r="X1024" s="101" t="s">
        <v>88</v>
      </c>
      <c r="Y1024" s="101" t="s">
        <v>89</v>
      </c>
      <c r="Z1024" s="101" t="s">
        <v>92</v>
      </c>
      <c r="AA1024" s="101">
        <v>694</v>
      </c>
      <c r="AB1024" s="101">
        <v>992.42000000000007</v>
      </c>
    </row>
    <row r="1025" spans="18:28" ht="18" customHeight="1" x14ac:dyDescent="0.25">
      <c r="R1025" s="101" t="s">
        <v>95</v>
      </c>
      <c r="S1025" s="101">
        <v>2021</v>
      </c>
      <c r="T1025" s="101" t="s">
        <v>10</v>
      </c>
      <c r="U1025" s="101" t="s">
        <v>85</v>
      </c>
      <c r="V1025" s="101" t="s">
        <v>86</v>
      </c>
      <c r="W1025" s="101" t="s">
        <v>87</v>
      </c>
      <c r="X1025" s="101" t="s">
        <v>88</v>
      </c>
      <c r="Y1025" s="101" t="s">
        <v>89</v>
      </c>
      <c r="Z1025" s="101" t="s">
        <v>92</v>
      </c>
      <c r="AA1025" s="101">
        <v>727</v>
      </c>
      <c r="AB1025" s="101">
        <v>1039.6100000000001</v>
      </c>
    </row>
    <row r="1026" spans="18:28" ht="18" customHeight="1" x14ac:dyDescent="0.25">
      <c r="R1026" s="101" t="s">
        <v>91</v>
      </c>
      <c r="S1026" s="101">
        <v>2021</v>
      </c>
      <c r="T1026" s="101" t="s">
        <v>10</v>
      </c>
      <c r="U1026" s="101" t="s">
        <v>85</v>
      </c>
      <c r="V1026" s="101" t="s">
        <v>86</v>
      </c>
      <c r="W1026" s="101" t="s">
        <v>87</v>
      </c>
      <c r="X1026" s="101" t="s">
        <v>88</v>
      </c>
      <c r="Y1026" s="101" t="s">
        <v>89</v>
      </c>
      <c r="Z1026" s="101" t="s">
        <v>92</v>
      </c>
      <c r="AA1026" s="101">
        <v>135</v>
      </c>
      <c r="AB1026" s="101">
        <v>193.05</v>
      </c>
    </row>
    <row r="1027" spans="18:28" ht="18" customHeight="1" x14ac:dyDescent="0.25">
      <c r="R1027" s="101" t="s">
        <v>95</v>
      </c>
      <c r="S1027" s="101">
        <v>2021</v>
      </c>
      <c r="T1027" s="101" t="s">
        <v>10</v>
      </c>
      <c r="U1027" s="101" t="s">
        <v>85</v>
      </c>
      <c r="V1027" s="101" t="s">
        <v>86</v>
      </c>
      <c r="W1027" s="101" t="s">
        <v>87</v>
      </c>
      <c r="X1027" s="101" t="s">
        <v>88</v>
      </c>
      <c r="Y1027" s="101" t="s">
        <v>89</v>
      </c>
      <c r="Z1027" s="101" t="s">
        <v>92</v>
      </c>
      <c r="AA1027" s="101">
        <v>766</v>
      </c>
      <c r="AB1027" s="101">
        <v>526.24</v>
      </c>
    </row>
    <row r="1028" spans="18:28" ht="18" customHeight="1" x14ac:dyDescent="0.25">
      <c r="R1028" s="101" t="s">
        <v>84</v>
      </c>
      <c r="S1028" s="101">
        <v>2021</v>
      </c>
      <c r="T1028" s="101" t="s">
        <v>10</v>
      </c>
      <c r="U1028" s="101" t="s">
        <v>85</v>
      </c>
      <c r="V1028" s="101" t="s">
        <v>86</v>
      </c>
      <c r="W1028" s="101" t="s">
        <v>87</v>
      </c>
      <c r="X1028" s="101" t="s">
        <v>88</v>
      </c>
      <c r="Y1028" s="101" t="s">
        <v>89</v>
      </c>
      <c r="Z1028" s="101" t="s">
        <v>92</v>
      </c>
      <c r="AA1028" s="101">
        <v>133</v>
      </c>
      <c r="AB1028" s="101">
        <v>190.19</v>
      </c>
    </row>
    <row r="1029" spans="18:28" ht="18" customHeight="1" x14ac:dyDescent="0.25">
      <c r="R1029" s="101" t="s">
        <v>84</v>
      </c>
      <c r="S1029" s="101">
        <v>2021</v>
      </c>
      <c r="T1029" s="101" t="s">
        <v>10</v>
      </c>
      <c r="U1029" s="101" t="s">
        <v>85</v>
      </c>
      <c r="V1029" s="101" t="s">
        <v>86</v>
      </c>
      <c r="W1029" s="101" t="s">
        <v>87</v>
      </c>
      <c r="X1029" s="101" t="s">
        <v>88</v>
      </c>
      <c r="Y1029" s="101" t="s">
        <v>89</v>
      </c>
      <c r="Z1029" s="101" t="s">
        <v>92</v>
      </c>
      <c r="AA1029" s="101">
        <v>181</v>
      </c>
      <c r="AB1029" s="101">
        <v>258.83</v>
      </c>
    </row>
    <row r="1030" spans="18:28" ht="18" customHeight="1" x14ac:dyDescent="0.25">
      <c r="R1030" s="101" t="s">
        <v>91</v>
      </c>
      <c r="S1030" s="101">
        <v>2021</v>
      </c>
      <c r="T1030" s="101" t="s">
        <v>10</v>
      </c>
      <c r="U1030" s="101" t="s">
        <v>85</v>
      </c>
      <c r="V1030" s="101" t="s">
        <v>86</v>
      </c>
      <c r="W1030" s="101" t="s">
        <v>87</v>
      </c>
      <c r="X1030" s="101" t="s">
        <v>88</v>
      </c>
      <c r="Y1030" s="101" t="s">
        <v>89</v>
      </c>
      <c r="Z1030" s="101" t="s">
        <v>92</v>
      </c>
      <c r="AA1030" s="101">
        <v>137</v>
      </c>
      <c r="AB1030" s="101">
        <v>195.91</v>
      </c>
    </row>
    <row r="1031" spans="18:28" ht="18" customHeight="1" x14ac:dyDescent="0.25">
      <c r="R1031" s="101" t="s">
        <v>84</v>
      </c>
      <c r="S1031" s="101">
        <v>2021</v>
      </c>
      <c r="T1031" s="101" t="s">
        <v>10</v>
      </c>
      <c r="U1031" s="101" t="s">
        <v>85</v>
      </c>
      <c r="V1031" s="101" t="s">
        <v>86</v>
      </c>
      <c r="W1031" s="101" t="s">
        <v>87</v>
      </c>
      <c r="X1031" s="101" t="s">
        <v>88</v>
      </c>
      <c r="Y1031" s="101" t="s">
        <v>89</v>
      </c>
      <c r="Z1031" s="101" t="s">
        <v>92</v>
      </c>
      <c r="AA1031" s="101">
        <v>179</v>
      </c>
      <c r="AB1031" s="101">
        <v>255.97</v>
      </c>
    </row>
    <row r="1032" spans="18:28" ht="18" customHeight="1" x14ac:dyDescent="0.25">
      <c r="R1032" s="101" t="s">
        <v>91</v>
      </c>
      <c r="S1032" s="101">
        <v>2021</v>
      </c>
      <c r="T1032" s="101" t="s">
        <v>9</v>
      </c>
      <c r="U1032" s="101" t="s">
        <v>85</v>
      </c>
      <c r="V1032" s="101" t="s">
        <v>86</v>
      </c>
      <c r="W1032" s="101" t="s">
        <v>87</v>
      </c>
      <c r="X1032" s="101" t="s">
        <v>88</v>
      </c>
      <c r="Y1032" s="101" t="s">
        <v>89</v>
      </c>
      <c r="Z1032" s="101" t="s">
        <v>92</v>
      </c>
      <c r="AA1032" s="101">
        <v>140</v>
      </c>
      <c r="AB1032" s="101">
        <v>190.4</v>
      </c>
    </row>
    <row r="1033" spans="18:28" ht="18" customHeight="1" x14ac:dyDescent="0.25">
      <c r="R1033" s="101" t="s">
        <v>93</v>
      </c>
      <c r="S1033" s="101">
        <v>2021</v>
      </c>
      <c r="T1033" s="101" t="s">
        <v>9</v>
      </c>
      <c r="U1033" s="101" t="s">
        <v>85</v>
      </c>
      <c r="V1033" s="101" t="s">
        <v>86</v>
      </c>
      <c r="W1033" s="101" t="s">
        <v>87</v>
      </c>
      <c r="X1033" s="101" t="s">
        <v>88</v>
      </c>
      <c r="Y1033" s="101" t="s">
        <v>89</v>
      </c>
      <c r="Z1033" s="101" t="s">
        <v>92</v>
      </c>
      <c r="AA1033" s="101">
        <v>188</v>
      </c>
      <c r="AB1033" s="101">
        <v>268.84000000000003</v>
      </c>
    </row>
    <row r="1034" spans="18:28" ht="18" customHeight="1" x14ac:dyDescent="0.25">
      <c r="R1034" s="101" t="s">
        <v>91</v>
      </c>
      <c r="S1034" s="101">
        <v>2021</v>
      </c>
      <c r="T1034" s="101" t="s">
        <v>9</v>
      </c>
      <c r="U1034" s="101" t="s">
        <v>85</v>
      </c>
      <c r="V1034" s="101" t="s">
        <v>86</v>
      </c>
      <c r="W1034" s="101" t="s">
        <v>87</v>
      </c>
      <c r="X1034" s="101" t="s">
        <v>88</v>
      </c>
      <c r="Y1034" s="101" t="s">
        <v>89</v>
      </c>
      <c r="Z1034" s="101" t="s">
        <v>92</v>
      </c>
      <c r="AA1034" s="101">
        <v>142</v>
      </c>
      <c r="AB1034" s="101">
        <v>203.06</v>
      </c>
    </row>
    <row r="1035" spans="18:28" ht="18" customHeight="1" x14ac:dyDescent="0.25">
      <c r="R1035" s="101" t="s">
        <v>93</v>
      </c>
      <c r="S1035" s="101">
        <v>2021</v>
      </c>
      <c r="T1035" s="101" t="s">
        <v>9</v>
      </c>
      <c r="U1035" s="101" t="s">
        <v>85</v>
      </c>
      <c r="V1035" s="101" t="s">
        <v>86</v>
      </c>
      <c r="W1035" s="101" t="s">
        <v>87</v>
      </c>
      <c r="X1035" s="101" t="s">
        <v>88</v>
      </c>
      <c r="Y1035" s="101" t="s">
        <v>89</v>
      </c>
      <c r="Z1035" s="101" t="s">
        <v>92</v>
      </c>
      <c r="AA1035" s="101">
        <v>184</v>
      </c>
      <c r="AB1035" s="101">
        <v>263.12</v>
      </c>
    </row>
    <row r="1036" spans="18:28" ht="18" customHeight="1" x14ac:dyDescent="0.25">
      <c r="R1036" s="101" t="s">
        <v>91</v>
      </c>
      <c r="S1036" s="101">
        <v>2021</v>
      </c>
      <c r="T1036" s="101" t="s">
        <v>9</v>
      </c>
      <c r="U1036" s="101" t="s">
        <v>85</v>
      </c>
      <c r="V1036" s="101" t="s">
        <v>86</v>
      </c>
      <c r="W1036" s="101" t="s">
        <v>87</v>
      </c>
      <c r="X1036" s="101" t="s">
        <v>88</v>
      </c>
      <c r="Y1036" s="101" t="s">
        <v>89</v>
      </c>
      <c r="Z1036" s="101" t="s">
        <v>90</v>
      </c>
      <c r="AA1036" s="101">
        <v>312</v>
      </c>
      <c r="AB1036" s="101">
        <v>526.24</v>
      </c>
    </row>
    <row r="1037" spans="18:28" ht="18" customHeight="1" x14ac:dyDescent="0.25">
      <c r="R1037" s="101" t="s">
        <v>95</v>
      </c>
      <c r="S1037" s="101">
        <v>2021</v>
      </c>
      <c r="T1037" s="101" t="s">
        <v>9</v>
      </c>
      <c r="U1037" s="101" t="s">
        <v>85</v>
      </c>
      <c r="V1037" s="101" t="s">
        <v>86</v>
      </c>
      <c r="W1037" s="101" t="s">
        <v>87</v>
      </c>
      <c r="X1037" s="101" t="s">
        <v>88</v>
      </c>
      <c r="Y1037" s="101" t="s">
        <v>89</v>
      </c>
      <c r="Z1037" s="101" t="s">
        <v>92</v>
      </c>
      <c r="AA1037" s="101">
        <v>693</v>
      </c>
      <c r="AB1037" s="101">
        <v>990.99</v>
      </c>
    </row>
    <row r="1038" spans="18:28" ht="18" customHeight="1" x14ac:dyDescent="0.25">
      <c r="R1038" s="101" t="s">
        <v>93</v>
      </c>
      <c r="S1038" s="101">
        <v>2021</v>
      </c>
      <c r="T1038" s="101" t="s">
        <v>9</v>
      </c>
      <c r="U1038" s="101" t="s">
        <v>85</v>
      </c>
      <c r="V1038" s="101" t="s">
        <v>86</v>
      </c>
      <c r="W1038" s="101" t="s">
        <v>87</v>
      </c>
      <c r="X1038" s="101" t="s">
        <v>88</v>
      </c>
      <c r="Y1038" s="101" t="s">
        <v>89</v>
      </c>
      <c r="Z1038" s="101" t="s">
        <v>92</v>
      </c>
      <c r="AA1038" s="101">
        <v>726</v>
      </c>
      <c r="AB1038" s="101">
        <v>1038.18</v>
      </c>
    </row>
    <row r="1039" spans="18:28" ht="18" customHeight="1" x14ac:dyDescent="0.25">
      <c r="R1039" s="101" t="s">
        <v>93</v>
      </c>
      <c r="S1039" s="101">
        <v>2021</v>
      </c>
      <c r="T1039" s="101" t="s">
        <v>9</v>
      </c>
      <c r="U1039" s="101" t="s">
        <v>85</v>
      </c>
      <c r="V1039" s="101" t="s">
        <v>86</v>
      </c>
      <c r="W1039" s="101" t="s">
        <v>87</v>
      </c>
      <c r="X1039" s="101" t="s">
        <v>88</v>
      </c>
      <c r="Y1039" s="101" t="s">
        <v>89</v>
      </c>
      <c r="Z1039" s="101" t="s">
        <v>92</v>
      </c>
      <c r="AA1039" s="101">
        <v>141</v>
      </c>
      <c r="AB1039" s="101">
        <v>201.63</v>
      </c>
    </row>
    <row r="1040" spans="18:28" ht="18" customHeight="1" x14ac:dyDescent="0.25">
      <c r="R1040" s="101" t="s">
        <v>91</v>
      </c>
      <c r="S1040" s="101">
        <v>2021</v>
      </c>
      <c r="T1040" s="101" t="s">
        <v>9</v>
      </c>
      <c r="U1040" s="101" t="s">
        <v>85</v>
      </c>
      <c r="V1040" s="101" t="s">
        <v>86</v>
      </c>
      <c r="W1040" s="101" t="s">
        <v>87</v>
      </c>
      <c r="X1040" s="101" t="s">
        <v>88</v>
      </c>
      <c r="Y1040" s="101" t="s">
        <v>89</v>
      </c>
      <c r="Z1040" s="101" t="s">
        <v>92</v>
      </c>
      <c r="AA1040" s="101">
        <v>765</v>
      </c>
      <c r="AB1040" s="101">
        <v>526.24</v>
      </c>
    </row>
    <row r="1041" spans="18:28" ht="18" customHeight="1" x14ac:dyDescent="0.25">
      <c r="R1041" s="101" t="s">
        <v>91</v>
      </c>
      <c r="S1041" s="101">
        <v>2021</v>
      </c>
      <c r="T1041" s="101" t="s">
        <v>9</v>
      </c>
      <c r="U1041" s="101" t="s">
        <v>85</v>
      </c>
      <c r="V1041" s="101" t="s">
        <v>86</v>
      </c>
      <c r="W1041" s="101" t="s">
        <v>87</v>
      </c>
      <c r="X1041" s="101" t="s">
        <v>88</v>
      </c>
      <c r="Y1041" s="101" t="s">
        <v>89</v>
      </c>
      <c r="Z1041" s="101" t="s">
        <v>92</v>
      </c>
      <c r="AA1041" s="101">
        <v>139</v>
      </c>
      <c r="AB1041" s="101">
        <v>198.76999999999998</v>
      </c>
    </row>
    <row r="1042" spans="18:28" ht="18" customHeight="1" x14ac:dyDescent="0.25">
      <c r="R1042" s="101" t="s">
        <v>91</v>
      </c>
      <c r="S1042" s="101">
        <v>2021</v>
      </c>
      <c r="T1042" s="101" t="s">
        <v>9</v>
      </c>
      <c r="U1042" s="101" t="s">
        <v>85</v>
      </c>
      <c r="V1042" s="101" t="s">
        <v>86</v>
      </c>
      <c r="W1042" s="101" t="s">
        <v>87</v>
      </c>
      <c r="X1042" s="101" t="s">
        <v>88</v>
      </c>
      <c r="Y1042" s="101" t="s">
        <v>89</v>
      </c>
      <c r="Z1042" s="101" t="s">
        <v>92</v>
      </c>
      <c r="AA1042" s="101">
        <v>187</v>
      </c>
      <c r="AB1042" s="101">
        <v>267.40999999999997</v>
      </c>
    </row>
    <row r="1043" spans="18:28" ht="18" customHeight="1" x14ac:dyDescent="0.25">
      <c r="R1043" s="101" t="s">
        <v>91</v>
      </c>
      <c r="S1043" s="101">
        <v>2021</v>
      </c>
      <c r="T1043" s="101" t="s">
        <v>9</v>
      </c>
      <c r="U1043" s="101" t="s">
        <v>85</v>
      </c>
      <c r="V1043" s="101" t="s">
        <v>86</v>
      </c>
      <c r="W1043" s="101" t="s">
        <v>87</v>
      </c>
      <c r="X1043" s="101" t="s">
        <v>88</v>
      </c>
      <c r="Y1043" s="101" t="s">
        <v>89</v>
      </c>
      <c r="Z1043" s="101" t="s">
        <v>90</v>
      </c>
      <c r="AA1043" s="101">
        <v>311</v>
      </c>
      <c r="AB1043" s="101">
        <v>444.73</v>
      </c>
    </row>
    <row r="1044" spans="18:28" ht="18" customHeight="1" x14ac:dyDescent="0.25">
      <c r="R1044" s="101" t="s">
        <v>94</v>
      </c>
      <c r="S1044" s="101">
        <v>2021</v>
      </c>
      <c r="T1044" s="101" t="s">
        <v>9</v>
      </c>
      <c r="U1044" s="101" t="s">
        <v>85</v>
      </c>
      <c r="V1044" s="101" t="s">
        <v>86</v>
      </c>
      <c r="W1044" s="101" t="s">
        <v>87</v>
      </c>
      <c r="X1044" s="101" t="s">
        <v>88</v>
      </c>
      <c r="Y1044" s="101" t="s">
        <v>89</v>
      </c>
      <c r="Z1044" s="101" t="s">
        <v>92</v>
      </c>
      <c r="AA1044" s="101">
        <v>185</v>
      </c>
      <c r="AB1044" s="101">
        <v>264.55</v>
      </c>
    </row>
    <row r="1045" spans="18:28" ht="18" customHeight="1" x14ac:dyDescent="0.25">
      <c r="R1045" s="101" t="s">
        <v>84</v>
      </c>
      <c r="S1045" s="101">
        <v>2021</v>
      </c>
      <c r="T1045" s="101" t="s">
        <v>8</v>
      </c>
      <c r="U1045" s="101" t="s">
        <v>85</v>
      </c>
      <c r="V1045" s="101" t="s">
        <v>86</v>
      </c>
      <c r="W1045" s="101" t="s">
        <v>87</v>
      </c>
      <c r="X1045" s="101" t="s">
        <v>88</v>
      </c>
      <c r="Y1045" s="101" t="s">
        <v>89</v>
      </c>
      <c r="Z1045" s="101" t="s">
        <v>90</v>
      </c>
      <c r="AA1045" s="101">
        <v>326</v>
      </c>
      <c r="AB1045" s="101">
        <v>466.18</v>
      </c>
    </row>
    <row r="1046" spans="18:28" ht="18" customHeight="1" x14ac:dyDescent="0.25">
      <c r="R1046" s="101" t="s">
        <v>93</v>
      </c>
      <c r="S1046" s="101">
        <v>2021</v>
      </c>
      <c r="T1046" s="101" t="s">
        <v>8</v>
      </c>
      <c r="U1046" s="101" t="s">
        <v>85</v>
      </c>
      <c r="V1046" s="101" t="s">
        <v>86</v>
      </c>
      <c r="W1046" s="101" t="s">
        <v>87</v>
      </c>
      <c r="X1046" s="101" t="s">
        <v>88</v>
      </c>
      <c r="Y1046" s="101" t="s">
        <v>89</v>
      </c>
      <c r="Z1046" s="101" t="s">
        <v>90</v>
      </c>
      <c r="AA1046" s="101">
        <v>320</v>
      </c>
      <c r="AB1046" s="101">
        <v>457.6</v>
      </c>
    </row>
    <row r="1047" spans="18:28" ht="18" customHeight="1" x14ac:dyDescent="0.25">
      <c r="R1047" s="101" t="s">
        <v>84</v>
      </c>
      <c r="S1047" s="101">
        <v>2021</v>
      </c>
      <c r="T1047" s="101" t="s">
        <v>8</v>
      </c>
      <c r="U1047" s="101" t="s">
        <v>85</v>
      </c>
      <c r="V1047" s="101" t="s">
        <v>86</v>
      </c>
      <c r="W1047" s="101" t="s">
        <v>87</v>
      </c>
      <c r="X1047" s="101" t="s">
        <v>88</v>
      </c>
      <c r="Y1047" s="101" t="s">
        <v>89</v>
      </c>
      <c r="Z1047" s="101" t="s">
        <v>90</v>
      </c>
      <c r="AA1047" s="101">
        <v>314</v>
      </c>
      <c r="AB1047" s="101">
        <v>449.02</v>
      </c>
    </row>
    <row r="1048" spans="18:28" ht="18" customHeight="1" x14ac:dyDescent="0.25">
      <c r="R1048" s="101" t="s">
        <v>93</v>
      </c>
      <c r="S1048" s="101">
        <v>2021</v>
      </c>
      <c r="T1048" s="101" t="s">
        <v>8</v>
      </c>
      <c r="U1048" s="101" t="s">
        <v>85</v>
      </c>
      <c r="V1048" s="101" t="s">
        <v>86</v>
      </c>
      <c r="W1048" s="101" t="s">
        <v>87</v>
      </c>
      <c r="X1048" s="101" t="s">
        <v>88</v>
      </c>
      <c r="Y1048" s="101" t="s">
        <v>89</v>
      </c>
      <c r="Z1048" s="101" t="s">
        <v>92</v>
      </c>
      <c r="AA1048" s="101">
        <v>146</v>
      </c>
      <c r="AB1048" s="101">
        <v>198.56</v>
      </c>
    </row>
    <row r="1049" spans="18:28" ht="18" customHeight="1" x14ac:dyDescent="0.25">
      <c r="R1049" s="101" t="s">
        <v>84</v>
      </c>
      <c r="S1049" s="101">
        <v>2021</v>
      </c>
      <c r="T1049" s="101" t="s">
        <v>8</v>
      </c>
      <c r="U1049" s="101" t="s">
        <v>85</v>
      </c>
      <c r="V1049" s="101" t="s">
        <v>86</v>
      </c>
      <c r="W1049" s="101" t="s">
        <v>87</v>
      </c>
      <c r="X1049" s="101" t="s">
        <v>88</v>
      </c>
      <c r="Y1049" s="101" t="s">
        <v>89</v>
      </c>
      <c r="Z1049" s="101" t="s">
        <v>92</v>
      </c>
      <c r="AA1049" s="101">
        <v>194</v>
      </c>
      <c r="AB1049" s="101">
        <v>277.42</v>
      </c>
    </row>
    <row r="1050" spans="18:28" ht="18" customHeight="1" x14ac:dyDescent="0.25">
      <c r="R1050" s="101" t="s">
        <v>84</v>
      </c>
      <c r="S1050" s="101">
        <v>2021</v>
      </c>
      <c r="T1050" s="101" t="s">
        <v>8</v>
      </c>
      <c r="U1050" s="101" t="s">
        <v>85</v>
      </c>
      <c r="V1050" s="101" t="s">
        <v>86</v>
      </c>
      <c r="W1050" s="101" t="s">
        <v>87</v>
      </c>
      <c r="X1050" s="101" t="s">
        <v>88</v>
      </c>
      <c r="Y1050" s="101" t="s">
        <v>89</v>
      </c>
      <c r="Z1050" s="101" t="s">
        <v>92</v>
      </c>
      <c r="AA1050" s="101">
        <v>190</v>
      </c>
      <c r="AB1050" s="101">
        <v>271.7</v>
      </c>
    </row>
    <row r="1051" spans="18:28" ht="18" customHeight="1" x14ac:dyDescent="0.25">
      <c r="R1051" s="101" t="s">
        <v>84</v>
      </c>
      <c r="S1051" s="101">
        <v>2021</v>
      </c>
      <c r="T1051" s="101" t="s">
        <v>8</v>
      </c>
      <c r="U1051" s="101" t="s">
        <v>85</v>
      </c>
      <c r="V1051" s="101" t="s">
        <v>86</v>
      </c>
      <c r="W1051" s="101" t="s">
        <v>87</v>
      </c>
      <c r="X1051" s="101" t="s">
        <v>88</v>
      </c>
      <c r="Y1051" s="101" t="s">
        <v>89</v>
      </c>
      <c r="Z1051" s="101" t="s">
        <v>92</v>
      </c>
      <c r="AA1051" s="101">
        <v>364</v>
      </c>
      <c r="AB1051" s="101">
        <v>520.52</v>
      </c>
    </row>
    <row r="1052" spans="18:28" ht="18" customHeight="1" x14ac:dyDescent="0.25">
      <c r="R1052" s="101" t="s">
        <v>84</v>
      </c>
      <c r="S1052" s="101">
        <v>2021</v>
      </c>
      <c r="T1052" s="101" t="s">
        <v>8</v>
      </c>
      <c r="U1052" s="101" t="s">
        <v>85</v>
      </c>
      <c r="V1052" s="101" t="s">
        <v>86</v>
      </c>
      <c r="W1052" s="101" t="s">
        <v>87</v>
      </c>
      <c r="X1052" s="101" t="s">
        <v>88</v>
      </c>
      <c r="Y1052" s="101" t="s">
        <v>89</v>
      </c>
      <c r="Z1052" s="101" t="s">
        <v>90</v>
      </c>
      <c r="AA1052" s="101">
        <v>324</v>
      </c>
      <c r="AB1052" s="101">
        <v>526.24</v>
      </c>
    </row>
    <row r="1053" spans="18:28" ht="18" customHeight="1" x14ac:dyDescent="0.25">
      <c r="R1053" s="101" t="s">
        <v>84</v>
      </c>
      <c r="S1053" s="101">
        <v>2021</v>
      </c>
      <c r="T1053" s="101" t="s">
        <v>8</v>
      </c>
      <c r="U1053" s="101" t="s">
        <v>85</v>
      </c>
      <c r="V1053" s="101" t="s">
        <v>86</v>
      </c>
      <c r="W1053" s="101" t="s">
        <v>87</v>
      </c>
      <c r="X1053" s="101" t="s">
        <v>88</v>
      </c>
      <c r="Y1053" s="101" t="s">
        <v>89</v>
      </c>
      <c r="Z1053" s="101" t="s">
        <v>90</v>
      </c>
      <c r="AA1053" s="101">
        <v>318</v>
      </c>
      <c r="AB1053" s="101">
        <v>526.24</v>
      </c>
    </row>
    <row r="1054" spans="18:28" ht="18" customHeight="1" x14ac:dyDescent="0.25">
      <c r="R1054" s="101" t="s">
        <v>91</v>
      </c>
      <c r="S1054" s="101">
        <v>2021</v>
      </c>
      <c r="T1054" s="101" t="s">
        <v>8</v>
      </c>
      <c r="U1054" s="101" t="s">
        <v>85</v>
      </c>
      <c r="V1054" s="101" t="s">
        <v>86</v>
      </c>
      <c r="W1054" s="101" t="s">
        <v>87</v>
      </c>
      <c r="X1054" s="101" t="s">
        <v>88</v>
      </c>
      <c r="Y1054" s="101" t="s">
        <v>89</v>
      </c>
      <c r="Z1054" s="101" t="s">
        <v>92</v>
      </c>
      <c r="AA1054" s="101">
        <v>692</v>
      </c>
      <c r="AB1054" s="101">
        <v>989.56</v>
      </c>
    </row>
    <row r="1055" spans="18:28" ht="18" customHeight="1" x14ac:dyDescent="0.25">
      <c r="R1055" s="101" t="s">
        <v>93</v>
      </c>
      <c r="S1055" s="101">
        <v>2021</v>
      </c>
      <c r="T1055" s="101" t="s">
        <v>8</v>
      </c>
      <c r="U1055" s="101" t="s">
        <v>85</v>
      </c>
      <c r="V1055" s="101" t="s">
        <v>86</v>
      </c>
      <c r="W1055" s="101" t="s">
        <v>87</v>
      </c>
      <c r="X1055" s="101" t="s">
        <v>88</v>
      </c>
      <c r="Y1055" s="101" t="s">
        <v>89</v>
      </c>
      <c r="Z1055" s="101" t="s">
        <v>92</v>
      </c>
      <c r="AA1055" s="101">
        <v>725</v>
      </c>
      <c r="AB1055" s="101">
        <v>1036.75</v>
      </c>
    </row>
    <row r="1056" spans="18:28" ht="18" customHeight="1" x14ac:dyDescent="0.25">
      <c r="R1056" s="101" t="s">
        <v>91</v>
      </c>
      <c r="S1056" s="101">
        <v>2021</v>
      </c>
      <c r="T1056" s="101" t="s">
        <v>8</v>
      </c>
      <c r="U1056" s="101" t="s">
        <v>85</v>
      </c>
      <c r="V1056" s="101" t="s">
        <v>86</v>
      </c>
      <c r="W1056" s="101" t="s">
        <v>87</v>
      </c>
      <c r="X1056" s="101" t="s">
        <v>88</v>
      </c>
      <c r="Y1056" s="101" t="s">
        <v>89</v>
      </c>
      <c r="Z1056" s="101" t="s">
        <v>92</v>
      </c>
      <c r="AA1056" s="101">
        <v>778</v>
      </c>
      <c r="AB1056" s="101">
        <v>1112.54</v>
      </c>
    </row>
    <row r="1057" spans="18:28" ht="18" customHeight="1" x14ac:dyDescent="0.25">
      <c r="R1057" s="101" t="s">
        <v>84</v>
      </c>
      <c r="S1057" s="101">
        <v>2021</v>
      </c>
      <c r="T1057" s="101" t="s">
        <v>8</v>
      </c>
      <c r="U1057" s="101" t="s">
        <v>85</v>
      </c>
      <c r="V1057" s="101" t="s">
        <v>86</v>
      </c>
      <c r="W1057" s="101" t="s">
        <v>87</v>
      </c>
      <c r="X1057" s="101" t="s">
        <v>88</v>
      </c>
      <c r="Y1057" s="101" t="s">
        <v>89</v>
      </c>
      <c r="Z1057" s="101" t="s">
        <v>90</v>
      </c>
      <c r="AA1057" s="101">
        <v>327</v>
      </c>
      <c r="AB1057" s="101">
        <v>467.61</v>
      </c>
    </row>
    <row r="1058" spans="18:28" ht="18" customHeight="1" x14ac:dyDescent="0.25">
      <c r="R1058" s="101" t="s">
        <v>93</v>
      </c>
      <c r="S1058" s="101">
        <v>2021</v>
      </c>
      <c r="T1058" s="101" t="s">
        <v>8</v>
      </c>
      <c r="U1058" s="101" t="s">
        <v>85</v>
      </c>
      <c r="V1058" s="101" t="s">
        <v>86</v>
      </c>
      <c r="W1058" s="101" t="s">
        <v>87</v>
      </c>
      <c r="X1058" s="101" t="s">
        <v>88</v>
      </c>
      <c r="Y1058" s="101" t="s">
        <v>89</v>
      </c>
      <c r="Z1058" s="101" t="s">
        <v>90</v>
      </c>
      <c r="AA1058" s="101">
        <v>321</v>
      </c>
      <c r="AB1058" s="101">
        <v>459.03</v>
      </c>
    </row>
    <row r="1059" spans="18:28" ht="18" customHeight="1" x14ac:dyDescent="0.25">
      <c r="R1059" s="101" t="s">
        <v>84</v>
      </c>
      <c r="S1059" s="101">
        <v>2021</v>
      </c>
      <c r="T1059" s="101" t="s">
        <v>8</v>
      </c>
      <c r="U1059" s="101" t="s">
        <v>85</v>
      </c>
      <c r="V1059" s="101" t="s">
        <v>86</v>
      </c>
      <c r="W1059" s="101" t="s">
        <v>87</v>
      </c>
      <c r="X1059" s="101" t="s">
        <v>88</v>
      </c>
      <c r="Y1059" s="101" t="s">
        <v>89</v>
      </c>
      <c r="Z1059" s="101" t="s">
        <v>90</v>
      </c>
      <c r="AA1059" s="101">
        <v>315</v>
      </c>
      <c r="AB1059" s="101">
        <v>450.45</v>
      </c>
    </row>
    <row r="1060" spans="18:28" ht="18" customHeight="1" x14ac:dyDescent="0.25">
      <c r="R1060" s="101" t="s">
        <v>91</v>
      </c>
      <c r="S1060" s="101">
        <v>2021</v>
      </c>
      <c r="T1060" s="101" t="s">
        <v>8</v>
      </c>
      <c r="U1060" s="101" t="s">
        <v>85</v>
      </c>
      <c r="V1060" s="101" t="s">
        <v>86</v>
      </c>
      <c r="W1060" s="101" t="s">
        <v>87</v>
      </c>
      <c r="X1060" s="101" t="s">
        <v>88</v>
      </c>
      <c r="Y1060" s="101" t="s">
        <v>89</v>
      </c>
      <c r="Z1060" s="101" t="s">
        <v>92</v>
      </c>
      <c r="AA1060" s="101">
        <v>147</v>
      </c>
      <c r="AB1060" s="101">
        <v>210.21</v>
      </c>
    </row>
    <row r="1061" spans="18:28" ht="18" customHeight="1" x14ac:dyDescent="0.25">
      <c r="R1061" s="101" t="s">
        <v>84</v>
      </c>
      <c r="S1061" s="101">
        <v>2021</v>
      </c>
      <c r="T1061" s="101" t="s">
        <v>8</v>
      </c>
      <c r="U1061" s="101" t="s">
        <v>85</v>
      </c>
      <c r="V1061" s="101" t="s">
        <v>86</v>
      </c>
      <c r="W1061" s="101" t="s">
        <v>87</v>
      </c>
      <c r="X1061" s="101" t="s">
        <v>88</v>
      </c>
      <c r="Y1061" s="101" t="s">
        <v>89</v>
      </c>
      <c r="Z1061" s="101" t="s">
        <v>92</v>
      </c>
      <c r="AA1061" s="101">
        <v>145</v>
      </c>
      <c r="AB1061" s="101">
        <v>207.35</v>
      </c>
    </row>
    <row r="1062" spans="18:28" ht="18" customHeight="1" x14ac:dyDescent="0.25">
      <c r="R1062" s="101" t="s">
        <v>84</v>
      </c>
      <c r="S1062" s="101">
        <v>2021</v>
      </c>
      <c r="T1062" s="101" t="s">
        <v>8</v>
      </c>
      <c r="U1062" s="101" t="s">
        <v>85</v>
      </c>
      <c r="V1062" s="101" t="s">
        <v>86</v>
      </c>
      <c r="W1062" s="101" t="s">
        <v>87</v>
      </c>
      <c r="X1062" s="101" t="s">
        <v>88</v>
      </c>
      <c r="Y1062" s="101" t="s">
        <v>89</v>
      </c>
      <c r="Z1062" s="101" t="s">
        <v>92</v>
      </c>
      <c r="AA1062" s="101">
        <v>193</v>
      </c>
      <c r="AB1062" s="101">
        <v>275.99</v>
      </c>
    </row>
    <row r="1063" spans="18:28" ht="18" customHeight="1" x14ac:dyDescent="0.25">
      <c r="R1063" s="101" t="s">
        <v>93</v>
      </c>
      <c r="S1063" s="101">
        <v>2021</v>
      </c>
      <c r="T1063" s="101" t="s">
        <v>8</v>
      </c>
      <c r="U1063" s="101" t="s">
        <v>85</v>
      </c>
      <c r="V1063" s="101" t="s">
        <v>86</v>
      </c>
      <c r="W1063" s="101" t="s">
        <v>87</v>
      </c>
      <c r="X1063" s="101" t="s">
        <v>88</v>
      </c>
      <c r="Y1063" s="101" t="s">
        <v>89</v>
      </c>
      <c r="Z1063" s="101" t="s">
        <v>90</v>
      </c>
      <c r="AA1063" s="101">
        <v>323</v>
      </c>
      <c r="AB1063" s="101">
        <v>461.89</v>
      </c>
    </row>
    <row r="1064" spans="18:28" ht="18" customHeight="1" x14ac:dyDescent="0.25">
      <c r="R1064" s="101" t="s">
        <v>84</v>
      </c>
      <c r="S1064" s="101">
        <v>2021</v>
      </c>
      <c r="T1064" s="101" t="s">
        <v>8</v>
      </c>
      <c r="U1064" s="101" t="s">
        <v>85</v>
      </c>
      <c r="V1064" s="101" t="s">
        <v>86</v>
      </c>
      <c r="W1064" s="101" t="s">
        <v>87</v>
      </c>
      <c r="X1064" s="101" t="s">
        <v>88</v>
      </c>
      <c r="Y1064" s="101" t="s">
        <v>89</v>
      </c>
      <c r="Z1064" s="101" t="s">
        <v>90</v>
      </c>
      <c r="AA1064" s="101">
        <v>317</v>
      </c>
      <c r="AB1064" s="101">
        <v>453.31</v>
      </c>
    </row>
    <row r="1065" spans="18:28" ht="18" customHeight="1" x14ac:dyDescent="0.25">
      <c r="R1065" s="101" t="s">
        <v>93</v>
      </c>
      <c r="S1065" s="101">
        <v>2021</v>
      </c>
      <c r="T1065" s="101" t="s">
        <v>8</v>
      </c>
      <c r="U1065" s="101" t="s">
        <v>85</v>
      </c>
      <c r="V1065" s="101" t="s">
        <v>86</v>
      </c>
      <c r="W1065" s="101" t="s">
        <v>87</v>
      </c>
      <c r="X1065" s="101" t="s">
        <v>88</v>
      </c>
      <c r="Y1065" s="101" t="s">
        <v>89</v>
      </c>
      <c r="Z1065" s="101" t="s">
        <v>92</v>
      </c>
      <c r="AA1065" s="101">
        <v>143</v>
      </c>
      <c r="AB1065" s="101">
        <v>204.49</v>
      </c>
    </row>
    <row r="1066" spans="18:28" ht="18" customHeight="1" x14ac:dyDescent="0.25">
      <c r="R1066" s="101" t="s">
        <v>84</v>
      </c>
      <c r="S1066" s="101">
        <v>2021</v>
      </c>
      <c r="T1066" s="101" t="s">
        <v>8</v>
      </c>
      <c r="U1066" s="101" t="s">
        <v>85</v>
      </c>
      <c r="V1066" s="101" t="s">
        <v>86</v>
      </c>
      <c r="W1066" s="101" t="s">
        <v>87</v>
      </c>
      <c r="X1066" s="101" t="s">
        <v>88</v>
      </c>
      <c r="Y1066" s="101" t="s">
        <v>89</v>
      </c>
      <c r="Z1066" s="101" t="s">
        <v>92</v>
      </c>
      <c r="AA1066" s="101">
        <v>191</v>
      </c>
      <c r="AB1066" s="101">
        <v>273.13</v>
      </c>
    </row>
    <row r="1067" spans="18:28" ht="18" customHeight="1" x14ac:dyDescent="0.25">
      <c r="R1067" s="101" t="s">
        <v>93</v>
      </c>
      <c r="S1067" s="101">
        <v>2021</v>
      </c>
      <c r="T1067" s="101" t="s">
        <v>8</v>
      </c>
      <c r="U1067" s="101" t="s">
        <v>85</v>
      </c>
      <c r="V1067" s="101" t="s">
        <v>86</v>
      </c>
      <c r="W1067" s="101" t="s">
        <v>87</v>
      </c>
      <c r="X1067" s="101" t="s">
        <v>88</v>
      </c>
      <c r="Y1067" s="101" t="s">
        <v>89</v>
      </c>
      <c r="Z1067" s="101" t="s">
        <v>92</v>
      </c>
      <c r="AA1067" s="101">
        <v>787</v>
      </c>
      <c r="AB1067" s="101">
        <v>1125.4099999999999</v>
      </c>
    </row>
    <row r="1068" spans="18:28" ht="18" customHeight="1" x14ac:dyDescent="0.25">
      <c r="R1068" s="101" t="s">
        <v>91</v>
      </c>
      <c r="S1068" s="101">
        <v>2021</v>
      </c>
      <c r="T1068" s="101" t="s">
        <v>3</v>
      </c>
      <c r="U1068" s="101" t="s">
        <v>97</v>
      </c>
      <c r="V1068" s="101" t="s">
        <v>86</v>
      </c>
      <c r="W1068" s="101" t="s">
        <v>87</v>
      </c>
      <c r="X1068" s="101" t="s">
        <v>88</v>
      </c>
      <c r="Y1068" s="101" t="s">
        <v>89</v>
      </c>
      <c r="Z1068" s="101" t="s">
        <v>90</v>
      </c>
      <c r="AA1068" s="101">
        <v>266</v>
      </c>
      <c r="AB1068" s="101">
        <v>380.38</v>
      </c>
    </row>
    <row r="1069" spans="18:28" ht="18" customHeight="1" x14ac:dyDescent="0.25">
      <c r="R1069" s="101" t="s">
        <v>91</v>
      </c>
      <c r="S1069" s="101">
        <v>2021</v>
      </c>
      <c r="T1069" s="101" t="s">
        <v>3</v>
      </c>
      <c r="U1069" s="101" t="s">
        <v>97</v>
      </c>
      <c r="V1069" s="101" t="s">
        <v>86</v>
      </c>
      <c r="W1069" s="101" t="s">
        <v>87</v>
      </c>
      <c r="X1069" s="101" t="s">
        <v>88</v>
      </c>
      <c r="Y1069" s="101" t="s">
        <v>89</v>
      </c>
      <c r="Z1069" s="101" t="s">
        <v>90</v>
      </c>
      <c r="AA1069" s="101">
        <v>314</v>
      </c>
      <c r="AB1069" s="101">
        <v>449.02</v>
      </c>
    </row>
    <row r="1070" spans="18:28" ht="18" customHeight="1" x14ac:dyDescent="0.25">
      <c r="R1070" s="101" t="s">
        <v>84</v>
      </c>
      <c r="S1070" s="101">
        <v>2021</v>
      </c>
      <c r="T1070" s="101" t="s">
        <v>3</v>
      </c>
      <c r="U1070" s="101" t="s">
        <v>97</v>
      </c>
      <c r="V1070" s="101" t="s">
        <v>86</v>
      </c>
      <c r="W1070" s="101" t="s">
        <v>87</v>
      </c>
      <c r="X1070" s="101" t="s">
        <v>88</v>
      </c>
      <c r="Y1070" s="101" t="s">
        <v>89</v>
      </c>
      <c r="Z1070" s="101" t="s">
        <v>90</v>
      </c>
      <c r="AA1070" s="101">
        <v>236</v>
      </c>
      <c r="AB1070" s="101">
        <v>337.48</v>
      </c>
    </row>
    <row r="1071" spans="18:28" ht="18" customHeight="1" x14ac:dyDescent="0.25">
      <c r="R1071" s="101" t="s">
        <v>91</v>
      </c>
      <c r="S1071" s="101">
        <v>2021</v>
      </c>
      <c r="T1071" s="101" t="s">
        <v>3</v>
      </c>
      <c r="U1071" s="101" t="s">
        <v>97</v>
      </c>
      <c r="V1071" s="101" t="s">
        <v>86</v>
      </c>
      <c r="W1071" s="101" t="s">
        <v>87</v>
      </c>
      <c r="X1071" s="101" t="s">
        <v>88</v>
      </c>
      <c r="Y1071" s="101" t="s">
        <v>89</v>
      </c>
      <c r="Z1071" s="101" t="s">
        <v>90</v>
      </c>
      <c r="AA1071" s="101">
        <v>310</v>
      </c>
      <c r="AB1071" s="101">
        <v>526.24</v>
      </c>
    </row>
    <row r="1072" spans="18:28" ht="18" customHeight="1" x14ac:dyDescent="0.25">
      <c r="R1072" s="101" t="s">
        <v>93</v>
      </c>
      <c r="S1072" s="101">
        <v>2021</v>
      </c>
      <c r="T1072" s="101" t="s">
        <v>3</v>
      </c>
      <c r="U1072" s="101" t="s">
        <v>97</v>
      </c>
      <c r="V1072" s="101" t="s">
        <v>86</v>
      </c>
      <c r="W1072" s="101" t="s">
        <v>87</v>
      </c>
      <c r="X1072" s="101" t="s">
        <v>88</v>
      </c>
      <c r="Y1072" s="101" t="s">
        <v>89</v>
      </c>
      <c r="Z1072" s="101" t="s">
        <v>90</v>
      </c>
      <c r="AA1072" s="101">
        <v>238</v>
      </c>
      <c r="AB1072" s="101">
        <v>526.24</v>
      </c>
    </row>
    <row r="1073" spans="18:28" ht="18" customHeight="1" x14ac:dyDescent="0.25">
      <c r="R1073" s="101" t="s">
        <v>84</v>
      </c>
      <c r="S1073" s="101">
        <v>2021</v>
      </c>
      <c r="T1073" s="101" t="s">
        <v>3</v>
      </c>
      <c r="U1073" s="101" t="s">
        <v>97</v>
      </c>
      <c r="V1073" s="101" t="s">
        <v>86</v>
      </c>
      <c r="W1073" s="101" t="s">
        <v>87</v>
      </c>
      <c r="X1073" s="101" t="s">
        <v>88</v>
      </c>
      <c r="Y1073" s="101" t="s">
        <v>89</v>
      </c>
      <c r="Z1073" s="101" t="s">
        <v>90</v>
      </c>
      <c r="AA1073" s="101">
        <v>1000</v>
      </c>
      <c r="AB1073" s="101">
        <v>1430</v>
      </c>
    </row>
    <row r="1074" spans="18:28" ht="18" customHeight="1" x14ac:dyDescent="0.25">
      <c r="R1074" s="101" t="s">
        <v>94</v>
      </c>
      <c r="S1074" s="101">
        <v>2021</v>
      </c>
      <c r="T1074" s="101" t="s">
        <v>3</v>
      </c>
      <c r="U1074" s="101" t="s">
        <v>97</v>
      </c>
      <c r="V1074" s="101" t="s">
        <v>86</v>
      </c>
      <c r="W1074" s="101" t="s">
        <v>87</v>
      </c>
      <c r="X1074" s="101" t="s">
        <v>88</v>
      </c>
      <c r="Y1074" s="101" t="s">
        <v>89</v>
      </c>
      <c r="Z1074" s="101" t="s">
        <v>90</v>
      </c>
      <c r="AA1074" s="101">
        <v>1033</v>
      </c>
      <c r="AB1074" s="101">
        <v>1477.19</v>
      </c>
    </row>
    <row r="1075" spans="18:28" ht="18" customHeight="1" x14ac:dyDescent="0.25">
      <c r="R1075" s="101" t="s">
        <v>93</v>
      </c>
      <c r="S1075" s="101">
        <v>2021</v>
      </c>
      <c r="T1075" s="101" t="s">
        <v>3</v>
      </c>
      <c r="U1075" s="101" t="s">
        <v>97</v>
      </c>
      <c r="V1075" s="101" t="s">
        <v>86</v>
      </c>
      <c r="W1075" s="101" t="s">
        <v>87</v>
      </c>
      <c r="X1075" s="101" t="s">
        <v>88</v>
      </c>
      <c r="Y1075" s="101" t="s">
        <v>89</v>
      </c>
      <c r="Z1075" s="101" t="s">
        <v>90</v>
      </c>
      <c r="AA1075" s="101">
        <v>240</v>
      </c>
      <c r="AB1075" s="101">
        <v>343.2</v>
      </c>
    </row>
    <row r="1076" spans="18:28" ht="18" customHeight="1" x14ac:dyDescent="0.25">
      <c r="R1076" s="101" t="s">
        <v>93</v>
      </c>
      <c r="S1076" s="101">
        <v>2021</v>
      </c>
      <c r="T1076" s="101" t="s">
        <v>3</v>
      </c>
      <c r="U1076" s="101" t="s">
        <v>97</v>
      </c>
      <c r="V1076" s="101" t="s">
        <v>86</v>
      </c>
      <c r="W1076" s="101" t="s">
        <v>87</v>
      </c>
      <c r="X1076" s="101" t="s">
        <v>88</v>
      </c>
      <c r="Y1076" s="101" t="s">
        <v>89</v>
      </c>
      <c r="Z1076" s="101" t="s">
        <v>90</v>
      </c>
      <c r="AA1076" s="101">
        <v>267</v>
      </c>
      <c r="AB1076" s="101">
        <v>381.81</v>
      </c>
    </row>
    <row r="1077" spans="18:28" ht="18" customHeight="1" x14ac:dyDescent="0.25">
      <c r="R1077" s="101" t="s">
        <v>84</v>
      </c>
      <c r="S1077" s="101">
        <v>2021</v>
      </c>
      <c r="T1077" s="101" t="s">
        <v>3</v>
      </c>
      <c r="U1077" s="101" t="s">
        <v>97</v>
      </c>
      <c r="V1077" s="101" t="s">
        <v>86</v>
      </c>
      <c r="W1077" s="101" t="s">
        <v>87</v>
      </c>
      <c r="X1077" s="101" t="s">
        <v>88</v>
      </c>
      <c r="Y1077" s="101" t="s">
        <v>89</v>
      </c>
      <c r="Z1077" s="101" t="s">
        <v>90</v>
      </c>
      <c r="AA1077" s="101">
        <v>237</v>
      </c>
      <c r="AB1077" s="101">
        <v>338.90999999999997</v>
      </c>
    </row>
    <row r="1078" spans="18:28" ht="18" customHeight="1" x14ac:dyDescent="0.25">
      <c r="R1078" s="101" t="s">
        <v>93</v>
      </c>
      <c r="S1078" s="101">
        <v>2021</v>
      </c>
      <c r="T1078" s="101" t="s">
        <v>3</v>
      </c>
      <c r="U1078" s="101" t="s">
        <v>97</v>
      </c>
      <c r="V1078" s="101" t="s">
        <v>86</v>
      </c>
      <c r="W1078" s="101" t="s">
        <v>87</v>
      </c>
      <c r="X1078" s="101" t="s">
        <v>88</v>
      </c>
      <c r="Y1078" s="101" t="s">
        <v>89</v>
      </c>
      <c r="Z1078" s="101" t="s">
        <v>90</v>
      </c>
      <c r="AA1078" s="101">
        <v>781</v>
      </c>
      <c r="AB1078" s="101">
        <v>1116.83</v>
      </c>
    </row>
    <row r="1079" spans="18:28" ht="18" customHeight="1" x14ac:dyDescent="0.25">
      <c r="R1079" s="101" t="s">
        <v>84</v>
      </c>
      <c r="S1079" s="101">
        <v>2021</v>
      </c>
      <c r="T1079" s="101" t="s">
        <v>3</v>
      </c>
      <c r="U1079" s="101" t="s">
        <v>97</v>
      </c>
      <c r="V1079" s="101" t="s">
        <v>86</v>
      </c>
      <c r="W1079" s="101" t="s">
        <v>87</v>
      </c>
      <c r="X1079" s="101" t="s">
        <v>88</v>
      </c>
      <c r="Y1079" s="101" t="s">
        <v>89</v>
      </c>
      <c r="Z1079" s="101" t="s">
        <v>90</v>
      </c>
      <c r="AA1079" s="101">
        <v>814</v>
      </c>
      <c r="AB1079" s="101">
        <v>1164.02</v>
      </c>
    </row>
    <row r="1080" spans="18:28" ht="18" customHeight="1" x14ac:dyDescent="0.25">
      <c r="R1080" s="101" t="s">
        <v>84</v>
      </c>
      <c r="S1080" s="101">
        <v>2021</v>
      </c>
      <c r="T1080" s="101" t="s">
        <v>3</v>
      </c>
      <c r="U1080" s="101" t="s">
        <v>97</v>
      </c>
      <c r="V1080" s="101" t="s">
        <v>86</v>
      </c>
      <c r="W1080" s="101" t="s">
        <v>87</v>
      </c>
      <c r="X1080" s="101" t="s">
        <v>88</v>
      </c>
      <c r="Y1080" s="101" t="s">
        <v>89</v>
      </c>
      <c r="Z1080" s="101" t="s">
        <v>90</v>
      </c>
      <c r="AA1080" s="101">
        <v>263</v>
      </c>
      <c r="AB1080" s="101">
        <v>376.09000000000003</v>
      </c>
    </row>
    <row r="1081" spans="18:28" ht="18" customHeight="1" x14ac:dyDescent="0.25">
      <c r="R1081" s="101" t="s">
        <v>84</v>
      </c>
      <c r="S1081" s="101">
        <v>2021</v>
      </c>
      <c r="T1081" s="101" t="s">
        <v>3</v>
      </c>
      <c r="U1081" s="101" t="s">
        <v>97</v>
      </c>
      <c r="V1081" s="101" t="s">
        <v>86</v>
      </c>
      <c r="W1081" s="101" t="s">
        <v>87</v>
      </c>
      <c r="X1081" s="101" t="s">
        <v>88</v>
      </c>
      <c r="Y1081" s="101" t="s">
        <v>89</v>
      </c>
      <c r="Z1081" s="101" t="s">
        <v>90</v>
      </c>
      <c r="AA1081" s="101">
        <v>311</v>
      </c>
      <c r="AB1081" s="101">
        <v>444.73</v>
      </c>
    </row>
    <row r="1082" spans="18:28" ht="18" customHeight="1" x14ac:dyDescent="0.25">
      <c r="R1082" s="101" t="s">
        <v>91</v>
      </c>
      <c r="S1082" s="101">
        <v>2021</v>
      </c>
      <c r="T1082" s="101" t="s">
        <v>3</v>
      </c>
      <c r="U1082" s="101" t="s">
        <v>97</v>
      </c>
      <c r="V1082" s="101" t="s">
        <v>86</v>
      </c>
      <c r="W1082" s="101" t="s">
        <v>87</v>
      </c>
      <c r="X1082" s="101" t="s">
        <v>88</v>
      </c>
      <c r="Y1082" s="101" t="s">
        <v>89</v>
      </c>
      <c r="Z1082" s="101" t="s">
        <v>90</v>
      </c>
      <c r="AA1082" s="101">
        <v>239</v>
      </c>
      <c r="AB1082" s="101">
        <v>341.77</v>
      </c>
    </row>
    <row r="1083" spans="18:28" ht="18" customHeight="1" x14ac:dyDescent="0.25">
      <c r="R1083" s="101" t="s">
        <v>84</v>
      </c>
      <c r="S1083" s="101">
        <v>2021</v>
      </c>
      <c r="T1083" s="101" t="s">
        <v>7</v>
      </c>
      <c r="U1083" s="101" t="s">
        <v>97</v>
      </c>
      <c r="V1083" s="101" t="s">
        <v>86</v>
      </c>
      <c r="W1083" s="101" t="s">
        <v>87</v>
      </c>
      <c r="X1083" s="101" t="s">
        <v>88</v>
      </c>
      <c r="Y1083" s="101" t="s">
        <v>89</v>
      </c>
      <c r="Z1083" s="101" t="s">
        <v>90</v>
      </c>
      <c r="AA1083" s="101">
        <v>242</v>
      </c>
      <c r="AB1083" s="101">
        <v>346.06</v>
      </c>
    </row>
    <row r="1084" spans="18:28" ht="18" customHeight="1" x14ac:dyDescent="0.25">
      <c r="R1084" s="101" t="s">
        <v>95</v>
      </c>
      <c r="S1084" s="101">
        <v>2021</v>
      </c>
      <c r="T1084" s="101" t="s">
        <v>7</v>
      </c>
      <c r="U1084" s="101" t="s">
        <v>97</v>
      </c>
      <c r="V1084" s="101" t="s">
        <v>86</v>
      </c>
      <c r="W1084" s="101" t="s">
        <v>87</v>
      </c>
      <c r="X1084" s="101" t="s">
        <v>88</v>
      </c>
      <c r="Y1084" s="101" t="s">
        <v>89</v>
      </c>
      <c r="Z1084" s="101" t="s">
        <v>90</v>
      </c>
      <c r="AA1084" s="101">
        <v>290</v>
      </c>
      <c r="AB1084" s="101">
        <v>414.7</v>
      </c>
    </row>
    <row r="1085" spans="18:28" ht="18" customHeight="1" x14ac:dyDescent="0.25">
      <c r="R1085" s="101" t="s">
        <v>91</v>
      </c>
      <c r="S1085" s="101">
        <v>2021</v>
      </c>
      <c r="T1085" s="101" t="s">
        <v>7</v>
      </c>
      <c r="U1085" s="101" t="s">
        <v>85</v>
      </c>
      <c r="V1085" s="101" t="s">
        <v>86</v>
      </c>
      <c r="W1085" s="101" t="s">
        <v>87</v>
      </c>
      <c r="X1085" s="101" t="s">
        <v>88</v>
      </c>
      <c r="Y1085" s="101" t="s">
        <v>89</v>
      </c>
      <c r="Z1085" s="101" t="s">
        <v>90</v>
      </c>
      <c r="AA1085" s="101">
        <v>218</v>
      </c>
      <c r="AB1085" s="101">
        <v>311.74</v>
      </c>
    </row>
    <row r="1086" spans="18:28" ht="18" customHeight="1" x14ac:dyDescent="0.25">
      <c r="R1086" s="101" t="s">
        <v>91</v>
      </c>
      <c r="S1086" s="101">
        <v>2021</v>
      </c>
      <c r="T1086" s="101" t="s">
        <v>7</v>
      </c>
      <c r="U1086" s="101" t="s">
        <v>85</v>
      </c>
      <c r="V1086" s="101" t="s">
        <v>86</v>
      </c>
      <c r="W1086" s="101" t="s">
        <v>87</v>
      </c>
      <c r="X1086" s="101" t="s">
        <v>88</v>
      </c>
      <c r="Y1086" s="101" t="s">
        <v>89</v>
      </c>
      <c r="Z1086" s="101" t="s">
        <v>90</v>
      </c>
      <c r="AA1086" s="101">
        <v>244</v>
      </c>
      <c r="AB1086" s="101">
        <v>526.24</v>
      </c>
    </row>
    <row r="1087" spans="18:28" ht="18" customHeight="1" x14ac:dyDescent="0.25">
      <c r="R1087" s="101" t="s">
        <v>84</v>
      </c>
      <c r="S1087" s="101">
        <v>2021</v>
      </c>
      <c r="T1087" s="101" t="s">
        <v>7</v>
      </c>
      <c r="U1087" s="101" t="s">
        <v>85</v>
      </c>
      <c r="V1087" s="101" t="s">
        <v>86</v>
      </c>
      <c r="W1087" s="101" t="s">
        <v>87</v>
      </c>
      <c r="X1087" s="101" t="s">
        <v>88</v>
      </c>
      <c r="Y1087" s="101" t="s">
        <v>89</v>
      </c>
      <c r="Z1087" s="101" t="s">
        <v>90</v>
      </c>
      <c r="AA1087" s="101">
        <v>292</v>
      </c>
      <c r="AB1087" s="101">
        <v>526.24</v>
      </c>
    </row>
    <row r="1088" spans="18:28" ht="18" customHeight="1" x14ac:dyDescent="0.25">
      <c r="R1088" s="101" t="s">
        <v>91</v>
      </c>
      <c r="S1088" s="101">
        <v>2021</v>
      </c>
      <c r="T1088" s="101" t="s">
        <v>7</v>
      </c>
      <c r="U1088" s="101" t="s">
        <v>85</v>
      </c>
      <c r="V1088" s="101" t="s">
        <v>86</v>
      </c>
      <c r="W1088" s="101" t="s">
        <v>87</v>
      </c>
      <c r="X1088" s="101" t="s">
        <v>88</v>
      </c>
      <c r="Y1088" s="101" t="s">
        <v>89</v>
      </c>
      <c r="Z1088" s="101" t="s">
        <v>90</v>
      </c>
      <c r="AA1088" s="101">
        <v>1003</v>
      </c>
      <c r="AB1088" s="101">
        <v>1434.29</v>
      </c>
    </row>
    <row r="1089" spans="18:28" ht="18" customHeight="1" x14ac:dyDescent="0.25">
      <c r="R1089" s="101" t="s">
        <v>91</v>
      </c>
      <c r="S1089" s="101">
        <v>2021</v>
      </c>
      <c r="T1089" s="101" t="s">
        <v>7</v>
      </c>
      <c r="U1089" s="101" t="s">
        <v>85</v>
      </c>
      <c r="V1089" s="101" t="s">
        <v>86</v>
      </c>
      <c r="W1089" s="101" t="s">
        <v>87</v>
      </c>
      <c r="X1089" s="101" t="s">
        <v>88</v>
      </c>
      <c r="Y1089" s="101" t="s">
        <v>89</v>
      </c>
      <c r="Z1089" s="101" t="s">
        <v>90</v>
      </c>
      <c r="AA1089" s="101">
        <v>1037</v>
      </c>
      <c r="AB1089" s="101">
        <v>1482.9099999999999</v>
      </c>
    </row>
    <row r="1090" spans="18:28" ht="18" customHeight="1" x14ac:dyDescent="0.25">
      <c r="R1090" s="101" t="s">
        <v>84</v>
      </c>
      <c r="S1090" s="101">
        <v>2021</v>
      </c>
      <c r="T1090" s="101" t="s">
        <v>7</v>
      </c>
      <c r="U1090" s="101" t="s">
        <v>85</v>
      </c>
      <c r="V1090" s="101" t="s">
        <v>86</v>
      </c>
      <c r="W1090" s="101" t="s">
        <v>87</v>
      </c>
      <c r="X1090" s="101" t="s">
        <v>88</v>
      </c>
      <c r="Y1090" s="101" t="s">
        <v>89</v>
      </c>
      <c r="Z1090" s="101" t="s">
        <v>90</v>
      </c>
      <c r="AA1090" s="101">
        <v>216</v>
      </c>
      <c r="AB1090" s="101">
        <v>308.88</v>
      </c>
    </row>
    <row r="1091" spans="18:28" ht="18" customHeight="1" x14ac:dyDescent="0.25">
      <c r="R1091" s="101" t="s">
        <v>84</v>
      </c>
      <c r="S1091" s="101">
        <v>2021</v>
      </c>
      <c r="T1091" s="101" t="s">
        <v>7</v>
      </c>
      <c r="U1091" s="101" t="s">
        <v>85</v>
      </c>
      <c r="V1091" s="101" t="s">
        <v>86</v>
      </c>
      <c r="W1091" s="101" t="s">
        <v>87</v>
      </c>
      <c r="X1091" s="101" t="s">
        <v>88</v>
      </c>
      <c r="Y1091" s="101" t="s">
        <v>89</v>
      </c>
      <c r="Z1091" s="101" t="s">
        <v>90</v>
      </c>
      <c r="AA1091" s="101">
        <v>243</v>
      </c>
      <c r="AB1091" s="101">
        <v>347.49</v>
      </c>
    </row>
    <row r="1092" spans="18:28" ht="18" customHeight="1" x14ac:dyDescent="0.25">
      <c r="R1092" s="101" t="s">
        <v>84</v>
      </c>
      <c r="S1092" s="101">
        <v>2021</v>
      </c>
      <c r="T1092" s="101" t="s">
        <v>7</v>
      </c>
      <c r="U1092" s="101" t="s">
        <v>85</v>
      </c>
      <c r="V1092" s="101" t="s">
        <v>86</v>
      </c>
      <c r="W1092" s="101" t="s">
        <v>87</v>
      </c>
      <c r="X1092" s="101" t="s">
        <v>88</v>
      </c>
      <c r="Y1092" s="101" t="s">
        <v>89</v>
      </c>
      <c r="Z1092" s="101" t="s">
        <v>90</v>
      </c>
      <c r="AA1092" s="101">
        <v>291</v>
      </c>
      <c r="AB1092" s="101">
        <v>416.13</v>
      </c>
    </row>
    <row r="1093" spans="18:28" ht="18" customHeight="1" x14ac:dyDescent="0.25">
      <c r="R1093" s="101" t="s">
        <v>91</v>
      </c>
      <c r="S1093" s="101">
        <v>2021</v>
      </c>
      <c r="T1093" s="101" t="s">
        <v>7</v>
      </c>
      <c r="U1093" s="101" t="s">
        <v>85</v>
      </c>
      <c r="V1093" s="101" t="s">
        <v>86</v>
      </c>
      <c r="W1093" s="101" t="s">
        <v>87</v>
      </c>
      <c r="X1093" s="101" t="s">
        <v>88</v>
      </c>
      <c r="Y1093" s="101" t="s">
        <v>89</v>
      </c>
      <c r="Z1093" s="101" t="s">
        <v>90</v>
      </c>
      <c r="AA1093" s="101">
        <v>219</v>
      </c>
      <c r="AB1093" s="101">
        <v>313.17</v>
      </c>
    </row>
    <row r="1094" spans="18:28" ht="18" customHeight="1" x14ac:dyDescent="0.25">
      <c r="R1094" s="101" t="s">
        <v>84</v>
      </c>
      <c r="S1094" s="101">
        <v>2021</v>
      </c>
      <c r="T1094" s="101" t="s">
        <v>7</v>
      </c>
      <c r="U1094" s="101" t="s">
        <v>85</v>
      </c>
      <c r="V1094" s="101" t="s">
        <v>86</v>
      </c>
      <c r="W1094" s="101" t="s">
        <v>87</v>
      </c>
      <c r="X1094" s="101" t="s">
        <v>88</v>
      </c>
      <c r="Y1094" s="101" t="s">
        <v>89</v>
      </c>
      <c r="Z1094" s="101" t="s">
        <v>90</v>
      </c>
      <c r="AA1094" s="101">
        <v>818</v>
      </c>
      <c r="AB1094" s="101">
        <v>1169.74</v>
      </c>
    </row>
    <row r="1095" spans="18:28" ht="18" customHeight="1" x14ac:dyDescent="0.25">
      <c r="R1095" s="101" t="s">
        <v>91</v>
      </c>
      <c r="S1095" s="101">
        <v>2021</v>
      </c>
      <c r="T1095" s="101" t="s">
        <v>7</v>
      </c>
      <c r="U1095" s="101" t="s">
        <v>85</v>
      </c>
      <c r="V1095" s="101" t="s">
        <v>86</v>
      </c>
      <c r="W1095" s="101" t="s">
        <v>87</v>
      </c>
      <c r="X1095" s="101" t="s">
        <v>88</v>
      </c>
      <c r="Y1095" s="101" t="s">
        <v>89</v>
      </c>
      <c r="Z1095" s="101" t="s">
        <v>90</v>
      </c>
      <c r="AA1095" s="101">
        <v>871</v>
      </c>
      <c r="AB1095" s="101">
        <v>1245.53</v>
      </c>
    </row>
    <row r="1096" spans="18:28" ht="18" customHeight="1" x14ac:dyDescent="0.25">
      <c r="R1096" s="101" t="s">
        <v>91</v>
      </c>
      <c r="S1096" s="101">
        <v>2021</v>
      </c>
      <c r="T1096" s="101" t="s">
        <v>7</v>
      </c>
      <c r="U1096" s="101" t="s">
        <v>85</v>
      </c>
      <c r="V1096" s="101" t="s">
        <v>86</v>
      </c>
      <c r="W1096" s="101" t="s">
        <v>87</v>
      </c>
      <c r="X1096" s="101" t="s">
        <v>88</v>
      </c>
      <c r="Y1096" s="101" t="s">
        <v>89</v>
      </c>
      <c r="Z1096" s="101" t="s">
        <v>90</v>
      </c>
      <c r="AA1096" s="101">
        <v>245</v>
      </c>
      <c r="AB1096" s="101">
        <v>350.35</v>
      </c>
    </row>
    <row r="1097" spans="18:28" ht="18" customHeight="1" x14ac:dyDescent="0.25">
      <c r="R1097" s="101" t="s">
        <v>84</v>
      </c>
      <c r="S1097" s="101">
        <v>2021</v>
      </c>
      <c r="T1097" s="101" t="s">
        <v>7</v>
      </c>
      <c r="U1097" s="101" t="s">
        <v>85</v>
      </c>
      <c r="V1097" s="101" t="s">
        <v>86</v>
      </c>
      <c r="W1097" s="101" t="s">
        <v>87</v>
      </c>
      <c r="X1097" s="101" t="s">
        <v>88</v>
      </c>
      <c r="Y1097" s="101" t="s">
        <v>89</v>
      </c>
      <c r="Z1097" s="101" t="s">
        <v>90</v>
      </c>
      <c r="AA1097" s="101">
        <v>293</v>
      </c>
      <c r="AB1097" s="101">
        <v>418.99</v>
      </c>
    </row>
    <row r="1098" spans="18:28" ht="18" customHeight="1" x14ac:dyDescent="0.25">
      <c r="R1098" s="101" t="s">
        <v>84</v>
      </c>
      <c r="S1098" s="101">
        <v>2021</v>
      </c>
      <c r="T1098" s="101" t="s">
        <v>7</v>
      </c>
      <c r="U1098" s="101" t="s">
        <v>85</v>
      </c>
      <c r="V1098" s="101" t="s">
        <v>86</v>
      </c>
      <c r="W1098" s="101" t="s">
        <v>87</v>
      </c>
      <c r="X1098" s="101" t="s">
        <v>88</v>
      </c>
      <c r="Y1098" s="101" t="s">
        <v>89</v>
      </c>
      <c r="Z1098" s="101" t="s">
        <v>90</v>
      </c>
      <c r="AA1098" s="101">
        <v>215</v>
      </c>
      <c r="AB1098" s="101">
        <v>307.45</v>
      </c>
    </row>
    <row r="1099" spans="18:28" ht="18" customHeight="1" x14ac:dyDescent="0.25">
      <c r="R1099" s="101" t="s">
        <v>84</v>
      </c>
      <c r="S1099" s="101">
        <v>2021</v>
      </c>
      <c r="T1099" s="101" t="s">
        <v>11</v>
      </c>
      <c r="U1099" s="101" t="s">
        <v>85</v>
      </c>
      <c r="V1099" s="101" t="s">
        <v>86</v>
      </c>
      <c r="W1099" s="101" t="s">
        <v>87</v>
      </c>
      <c r="X1099" s="101" t="s">
        <v>88</v>
      </c>
      <c r="Y1099" s="101" t="s">
        <v>89</v>
      </c>
      <c r="Z1099" s="101" t="s">
        <v>92</v>
      </c>
      <c r="AA1099" s="101">
        <v>248</v>
      </c>
      <c r="AB1099" s="101">
        <v>354.64</v>
      </c>
    </row>
    <row r="1100" spans="18:28" ht="18" customHeight="1" x14ac:dyDescent="0.25">
      <c r="R1100" s="101" t="s">
        <v>94</v>
      </c>
      <c r="S1100" s="101">
        <v>2021</v>
      </c>
      <c r="T1100" s="101" t="s">
        <v>11</v>
      </c>
      <c r="U1100" s="101" t="s">
        <v>85</v>
      </c>
      <c r="V1100" s="101" t="s">
        <v>86</v>
      </c>
      <c r="W1100" s="101" t="s">
        <v>87</v>
      </c>
      <c r="X1100" s="101" t="s">
        <v>88</v>
      </c>
      <c r="Y1100" s="101" t="s">
        <v>89</v>
      </c>
      <c r="Z1100" s="101" t="s">
        <v>92</v>
      </c>
      <c r="AA1100" s="101">
        <v>242</v>
      </c>
      <c r="AB1100" s="101">
        <v>346.06</v>
      </c>
    </row>
    <row r="1101" spans="18:28" ht="18" customHeight="1" x14ac:dyDescent="0.25">
      <c r="R1101" s="101" t="s">
        <v>91</v>
      </c>
      <c r="S1101" s="101">
        <v>2021</v>
      </c>
      <c r="T1101" s="101" t="s">
        <v>11</v>
      </c>
      <c r="U1101" s="101" t="s">
        <v>85</v>
      </c>
      <c r="V1101" s="101" t="s">
        <v>86</v>
      </c>
      <c r="W1101" s="101" t="s">
        <v>87</v>
      </c>
      <c r="X1101" s="101" t="s">
        <v>88</v>
      </c>
      <c r="Y1101" s="101" t="s">
        <v>89</v>
      </c>
      <c r="Z1101" s="101" t="s">
        <v>92</v>
      </c>
      <c r="AA1101" s="101">
        <v>236</v>
      </c>
      <c r="AB1101" s="101">
        <v>337.48</v>
      </c>
    </row>
    <row r="1102" spans="18:28" ht="18" customHeight="1" x14ac:dyDescent="0.25">
      <c r="R1102" s="101" t="s">
        <v>91</v>
      </c>
      <c r="S1102" s="101">
        <v>2021</v>
      </c>
      <c r="T1102" s="101" t="s">
        <v>11</v>
      </c>
      <c r="U1102" s="101" t="s">
        <v>85</v>
      </c>
      <c r="V1102" s="101" t="s">
        <v>86</v>
      </c>
      <c r="W1102" s="101" t="s">
        <v>87</v>
      </c>
      <c r="X1102" s="101" t="s">
        <v>88</v>
      </c>
      <c r="Y1102" s="101" t="s">
        <v>89</v>
      </c>
      <c r="Z1102" s="101" t="s">
        <v>90</v>
      </c>
      <c r="AA1102" s="101">
        <v>224</v>
      </c>
      <c r="AB1102" s="101">
        <v>320.32</v>
      </c>
    </row>
    <row r="1103" spans="18:28" ht="18" customHeight="1" x14ac:dyDescent="0.25">
      <c r="R1103" s="101" t="s">
        <v>84</v>
      </c>
      <c r="S1103" s="101">
        <v>2021</v>
      </c>
      <c r="T1103" s="101" t="s">
        <v>11</v>
      </c>
      <c r="U1103" s="101" t="s">
        <v>85</v>
      </c>
      <c r="V1103" s="101" t="s">
        <v>86</v>
      </c>
      <c r="W1103" s="101" t="s">
        <v>87</v>
      </c>
      <c r="X1103" s="101" t="s">
        <v>88</v>
      </c>
      <c r="Y1103" s="101" t="s">
        <v>89</v>
      </c>
      <c r="Z1103" s="101" t="s">
        <v>90</v>
      </c>
      <c r="AA1103" s="101">
        <v>250</v>
      </c>
      <c r="AB1103" s="101">
        <v>357.5</v>
      </c>
    </row>
    <row r="1104" spans="18:28" ht="18" customHeight="1" x14ac:dyDescent="0.25">
      <c r="R1104" s="101" t="s">
        <v>93</v>
      </c>
      <c r="S1104" s="101">
        <v>2021</v>
      </c>
      <c r="T1104" s="101" t="s">
        <v>11</v>
      </c>
      <c r="U1104" s="101" t="s">
        <v>85</v>
      </c>
      <c r="V1104" s="101" t="s">
        <v>86</v>
      </c>
      <c r="W1104" s="101" t="s">
        <v>87</v>
      </c>
      <c r="X1104" s="101" t="s">
        <v>88</v>
      </c>
      <c r="Y1104" s="101" t="s">
        <v>89</v>
      </c>
      <c r="Z1104" s="101" t="s">
        <v>90</v>
      </c>
      <c r="AA1104" s="101">
        <v>244</v>
      </c>
      <c r="AB1104" s="101">
        <v>348.92</v>
      </c>
    </row>
    <row r="1105" spans="18:28" ht="18" customHeight="1" x14ac:dyDescent="0.25">
      <c r="R1105" s="101" t="s">
        <v>93</v>
      </c>
      <c r="S1105" s="101">
        <v>2021</v>
      </c>
      <c r="T1105" s="101" t="s">
        <v>11</v>
      </c>
      <c r="U1105" s="101" t="s">
        <v>85</v>
      </c>
      <c r="V1105" s="101" t="s">
        <v>86</v>
      </c>
      <c r="W1105" s="101" t="s">
        <v>87</v>
      </c>
      <c r="X1105" s="101" t="s">
        <v>88</v>
      </c>
      <c r="Y1105" s="101" t="s">
        <v>89</v>
      </c>
      <c r="Z1105" s="101" t="s">
        <v>90</v>
      </c>
      <c r="AA1105" s="101">
        <v>238</v>
      </c>
      <c r="AB1105" s="101">
        <v>340.34000000000003</v>
      </c>
    </row>
    <row r="1106" spans="18:28" ht="18" customHeight="1" x14ac:dyDescent="0.25">
      <c r="R1106" s="101" t="s">
        <v>91</v>
      </c>
      <c r="S1106" s="101">
        <v>2021</v>
      </c>
      <c r="T1106" s="101" t="s">
        <v>11</v>
      </c>
      <c r="U1106" s="101" t="s">
        <v>85</v>
      </c>
      <c r="V1106" s="101" t="s">
        <v>86</v>
      </c>
      <c r="W1106" s="101" t="s">
        <v>87</v>
      </c>
      <c r="X1106" s="101" t="s">
        <v>88</v>
      </c>
      <c r="Y1106" s="101" t="s">
        <v>89</v>
      </c>
      <c r="Z1106" s="101" t="s">
        <v>90</v>
      </c>
      <c r="AA1106" s="101">
        <v>220</v>
      </c>
      <c r="AB1106" s="101">
        <v>526.24</v>
      </c>
    </row>
    <row r="1107" spans="18:28" ht="18" customHeight="1" x14ac:dyDescent="0.25">
      <c r="R1107" s="101" t="s">
        <v>91</v>
      </c>
      <c r="S1107" s="101">
        <v>2021</v>
      </c>
      <c r="T1107" s="101" t="s">
        <v>11</v>
      </c>
      <c r="U1107" s="101" t="s">
        <v>85</v>
      </c>
      <c r="V1107" s="101" t="s">
        <v>86</v>
      </c>
      <c r="W1107" s="101" t="s">
        <v>87</v>
      </c>
      <c r="X1107" s="101" t="s">
        <v>88</v>
      </c>
      <c r="Y1107" s="101" t="s">
        <v>89</v>
      </c>
      <c r="Z1107" s="101" t="s">
        <v>90</v>
      </c>
      <c r="AA1107" s="101">
        <v>268</v>
      </c>
      <c r="AB1107" s="101">
        <v>526.24</v>
      </c>
    </row>
    <row r="1108" spans="18:28" ht="18" customHeight="1" x14ac:dyDescent="0.25">
      <c r="R1108" s="101" t="s">
        <v>91</v>
      </c>
      <c r="S1108" s="101">
        <v>2021</v>
      </c>
      <c r="T1108" s="101" t="s">
        <v>11</v>
      </c>
      <c r="U1108" s="101" t="s">
        <v>85</v>
      </c>
      <c r="V1108" s="101" t="s">
        <v>86</v>
      </c>
      <c r="W1108" s="101" t="s">
        <v>87</v>
      </c>
      <c r="X1108" s="101" t="s">
        <v>88</v>
      </c>
      <c r="Y1108" s="101" t="s">
        <v>89</v>
      </c>
      <c r="Z1108" s="101" t="s">
        <v>90</v>
      </c>
      <c r="AA1108" s="101">
        <v>1007</v>
      </c>
      <c r="AB1108" s="101">
        <v>1440.01</v>
      </c>
    </row>
    <row r="1109" spans="18:28" ht="18" customHeight="1" x14ac:dyDescent="0.25">
      <c r="R1109" s="101" t="s">
        <v>91</v>
      </c>
      <c r="S1109" s="101">
        <v>2021</v>
      </c>
      <c r="T1109" s="101" t="s">
        <v>11</v>
      </c>
      <c r="U1109" s="101" t="s">
        <v>85</v>
      </c>
      <c r="V1109" s="101" t="s">
        <v>86</v>
      </c>
      <c r="W1109" s="101" t="s">
        <v>87</v>
      </c>
      <c r="X1109" s="101" t="s">
        <v>88</v>
      </c>
      <c r="Y1109" s="101" t="s">
        <v>89</v>
      </c>
      <c r="Z1109" s="101" t="s">
        <v>90</v>
      </c>
      <c r="AA1109" s="101">
        <v>1040</v>
      </c>
      <c r="AB1109" s="101">
        <v>1487.2</v>
      </c>
    </row>
    <row r="1110" spans="18:28" ht="18" customHeight="1" x14ac:dyDescent="0.25">
      <c r="R1110" s="101" t="s">
        <v>84</v>
      </c>
      <c r="S1110" s="101">
        <v>2021</v>
      </c>
      <c r="T1110" s="101" t="s">
        <v>11</v>
      </c>
      <c r="U1110" s="101" t="s">
        <v>85</v>
      </c>
      <c r="V1110" s="101" t="s">
        <v>86</v>
      </c>
      <c r="W1110" s="101" t="s">
        <v>87</v>
      </c>
      <c r="X1110" s="101" t="s">
        <v>88</v>
      </c>
      <c r="Y1110" s="101" t="s">
        <v>89</v>
      </c>
      <c r="Z1110" s="101" t="s">
        <v>90</v>
      </c>
      <c r="AA1110" s="101">
        <v>225</v>
      </c>
      <c r="AB1110" s="101">
        <v>321.75</v>
      </c>
    </row>
    <row r="1111" spans="18:28" ht="18" customHeight="1" x14ac:dyDescent="0.25">
      <c r="R1111" s="101" t="s">
        <v>84</v>
      </c>
      <c r="S1111" s="101">
        <v>2021</v>
      </c>
      <c r="T1111" s="101" t="s">
        <v>11</v>
      </c>
      <c r="U1111" s="101" t="s">
        <v>85</v>
      </c>
      <c r="V1111" s="101" t="s">
        <v>86</v>
      </c>
      <c r="W1111" s="101" t="s">
        <v>87</v>
      </c>
      <c r="X1111" s="101" t="s">
        <v>88</v>
      </c>
      <c r="Y1111" s="101" t="s">
        <v>89</v>
      </c>
      <c r="Z1111" s="101" t="s">
        <v>90</v>
      </c>
      <c r="AA1111" s="101">
        <v>267</v>
      </c>
      <c r="AB1111" s="101">
        <v>381.81</v>
      </c>
    </row>
    <row r="1112" spans="18:28" ht="18" customHeight="1" x14ac:dyDescent="0.25">
      <c r="R1112" s="101" t="s">
        <v>91</v>
      </c>
      <c r="S1112" s="101">
        <v>2021</v>
      </c>
      <c r="T1112" s="101" t="s">
        <v>11</v>
      </c>
      <c r="U1112" s="101" t="s">
        <v>85</v>
      </c>
      <c r="V1112" s="101" t="s">
        <v>86</v>
      </c>
      <c r="W1112" s="101" t="s">
        <v>87</v>
      </c>
      <c r="X1112" s="101" t="s">
        <v>88</v>
      </c>
      <c r="Y1112" s="101" t="s">
        <v>89</v>
      </c>
      <c r="Z1112" s="101" t="s">
        <v>90</v>
      </c>
      <c r="AA1112" s="101">
        <v>247</v>
      </c>
      <c r="AB1112" s="101">
        <v>353.21</v>
      </c>
    </row>
    <row r="1113" spans="18:28" ht="18" customHeight="1" x14ac:dyDescent="0.25">
      <c r="R1113" s="101" t="s">
        <v>91</v>
      </c>
      <c r="S1113" s="101">
        <v>2021</v>
      </c>
      <c r="T1113" s="101" t="s">
        <v>11</v>
      </c>
      <c r="U1113" s="101" t="s">
        <v>85</v>
      </c>
      <c r="V1113" s="101" t="s">
        <v>86</v>
      </c>
      <c r="W1113" s="101" t="s">
        <v>87</v>
      </c>
      <c r="X1113" s="101" t="s">
        <v>88</v>
      </c>
      <c r="Y1113" s="101" t="s">
        <v>89</v>
      </c>
      <c r="Z1113" s="101" t="s">
        <v>90</v>
      </c>
      <c r="AA1113" s="101">
        <v>241</v>
      </c>
      <c r="AB1113" s="101">
        <v>344.63</v>
      </c>
    </row>
    <row r="1114" spans="18:28" ht="18" customHeight="1" x14ac:dyDescent="0.25">
      <c r="R1114" s="101" t="s">
        <v>91</v>
      </c>
      <c r="S1114" s="101">
        <v>2021</v>
      </c>
      <c r="T1114" s="101" t="s">
        <v>11</v>
      </c>
      <c r="U1114" s="101" t="s">
        <v>85</v>
      </c>
      <c r="V1114" s="101" t="s">
        <v>86</v>
      </c>
      <c r="W1114" s="101" t="s">
        <v>87</v>
      </c>
      <c r="X1114" s="101" t="s">
        <v>88</v>
      </c>
      <c r="Y1114" s="101" t="s">
        <v>89</v>
      </c>
      <c r="Z1114" s="101" t="s">
        <v>90</v>
      </c>
      <c r="AA1114" s="101">
        <v>235</v>
      </c>
      <c r="AB1114" s="101">
        <v>336.05</v>
      </c>
    </row>
    <row r="1115" spans="18:28" ht="18" customHeight="1" x14ac:dyDescent="0.25">
      <c r="R1115" s="101" t="s">
        <v>93</v>
      </c>
      <c r="S1115" s="101">
        <v>2021</v>
      </c>
      <c r="T1115" s="101" t="s">
        <v>11</v>
      </c>
      <c r="U1115" s="101" t="s">
        <v>85</v>
      </c>
      <c r="V1115" s="101" t="s">
        <v>86</v>
      </c>
      <c r="W1115" s="101" t="s">
        <v>87</v>
      </c>
      <c r="X1115" s="101" t="s">
        <v>88</v>
      </c>
      <c r="Y1115" s="101" t="s">
        <v>89</v>
      </c>
      <c r="Z1115" s="101" t="s">
        <v>90</v>
      </c>
      <c r="AA1115" s="101">
        <v>788</v>
      </c>
      <c r="AB1115" s="101">
        <v>1126.8399999999999</v>
      </c>
    </row>
    <row r="1116" spans="18:28" ht="18" customHeight="1" x14ac:dyDescent="0.25">
      <c r="R1116" s="101" t="s">
        <v>91</v>
      </c>
      <c r="S1116" s="101">
        <v>2021</v>
      </c>
      <c r="T1116" s="101" t="s">
        <v>11</v>
      </c>
      <c r="U1116" s="101" t="s">
        <v>85</v>
      </c>
      <c r="V1116" s="101" t="s">
        <v>86</v>
      </c>
      <c r="W1116" s="101" t="s">
        <v>87</v>
      </c>
      <c r="X1116" s="101" t="s">
        <v>88</v>
      </c>
      <c r="Y1116" s="101" t="s">
        <v>89</v>
      </c>
      <c r="Z1116" s="101" t="s">
        <v>90</v>
      </c>
      <c r="AA1116" s="101">
        <v>821</v>
      </c>
      <c r="AB1116" s="101">
        <v>1174.03</v>
      </c>
    </row>
    <row r="1117" spans="18:28" ht="18" customHeight="1" x14ac:dyDescent="0.25">
      <c r="R1117" s="101" t="s">
        <v>84</v>
      </c>
      <c r="S1117" s="101">
        <v>2021</v>
      </c>
      <c r="T1117" s="101" t="s">
        <v>11</v>
      </c>
      <c r="U1117" s="101" t="s">
        <v>85</v>
      </c>
      <c r="V1117" s="101" t="s">
        <v>86</v>
      </c>
      <c r="W1117" s="101" t="s">
        <v>87</v>
      </c>
      <c r="X1117" s="101" t="s">
        <v>88</v>
      </c>
      <c r="Y1117" s="101" t="s">
        <v>89</v>
      </c>
      <c r="Z1117" s="101" t="s">
        <v>92</v>
      </c>
      <c r="AA1117" s="101">
        <v>245</v>
      </c>
      <c r="AB1117" s="101">
        <v>350.35</v>
      </c>
    </row>
    <row r="1118" spans="18:28" ht="18" customHeight="1" x14ac:dyDescent="0.25">
      <c r="R1118" s="101" t="s">
        <v>84</v>
      </c>
      <c r="S1118" s="101">
        <v>2021</v>
      </c>
      <c r="T1118" s="101" t="s">
        <v>11</v>
      </c>
      <c r="U1118" s="101" t="s">
        <v>85</v>
      </c>
      <c r="V1118" s="101" t="s">
        <v>86</v>
      </c>
      <c r="W1118" s="101" t="s">
        <v>87</v>
      </c>
      <c r="X1118" s="101" t="s">
        <v>88</v>
      </c>
      <c r="Y1118" s="101" t="s">
        <v>89</v>
      </c>
      <c r="Z1118" s="101" t="s">
        <v>92</v>
      </c>
      <c r="AA1118" s="101">
        <v>239</v>
      </c>
      <c r="AB1118" s="101">
        <v>341.77</v>
      </c>
    </row>
    <row r="1119" spans="18:28" ht="18" customHeight="1" x14ac:dyDescent="0.25">
      <c r="R1119" s="101" t="s">
        <v>93</v>
      </c>
      <c r="S1119" s="101">
        <v>2021</v>
      </c>
      <c r="T1119" s="101" t="s">
        <v>11</v>
      </c>
      <c r="U1119" s="101" t="s">
        <v>85</v>
      </c>
      <c r="V1119" s="101" t="s">
        <v>86</v>
      </c>
      <c r="W1119" s="101" t="s">
        <v>87</v>
      </c>
      <c r="X1119" s="101" t="s">
        <v>88</v>
      </c>
      <c r="Y1119" s="101" t="s">
        <v>89</v>
      </c>
      <c r="Z1119" s="101" t="s">
        <v>90</v>
      </c>
      <c r="AA1119" s="101">
        <v>221</v>
      </c>
      <c r="AB1119" s="101">
        <v>316.02999999999997</v>
      </c>
    </row>
    <row r="1120" spans="18:28" ht="18" customHeight="1" x14ac:dyDescent="0.25">
      <c r="R1120" s="101" t="s">
        <v>84</v>
      </c>
      <c r="S1120" s="101">
        <v>2021</v>
      </c>
      <c r="T1120" s="101" t="s">
        <v>11</v>
      </c>
      <c r="U1120" s="101" t="s">
        <v>85</v>
      </c>
      <c r="V1120" s="101" t="s">
        <v>86</v>
      </c>
      <c r="W1120" s="101" t="s">
        <v>87</v>
      </c>
      <c r="X1120" s="101" t="s">
        <v>88</v>
      </c>
      <c r="Y1120" s="101" t="s">
        <v>89</v>
      </c>
      <c r="Z1120" s="101" t="s">
        <v>90</v>
      </c>
      <c r="AA1120" s="101">
        <v>269</v>
      </c>
      <c r="AB1120" s="101">
        <v>384.67</v>
      </c>
    </row>
    <row r="1121" spans="18:28" ht="18" customHeight="1" x14ac:dyDescent="0.25">
      <c r="R1121" s="101" t="s">
        <v>84</v>
      </c>
      <c r="S1121" s="101">
        <v>2021</v>
      </c>
      <c r="T1121" s="101" t="s">
        <v>1</v>
      </c>
      <c r="U1121" s="101" t="s">
        <v>85</v>
      </c>
      <c r="V1121" s="101" t="s">
        <v>86</v>
      </c>
      <c r="W1121" s="101" t="s">
        <v>87</v>
      </c>
      <c r="X1121" s="101" t="s">
        <v>88</v>
      </c>
      <c r="Y1121" s="101" t="s">
        <v>89</v>
      </c>
      <c r="Z1121" s="101" t="s">
        <v>90</v>
      </c>
      <c r="AA1121" s="101">
        <v>278</v>
      </c>
      <c r="AB1121" s="101">
        <v>397.53999999999996</v>
      </c>
    </row>
    <row r="1122" spans="18:28" ht="18" customHeight="1" x14ac:dyDescent="0.25">
      <c r="R1122" s="101" t="s">
        <v>91</v>
      </c>
      <c r="S1122" s="101">
        <v>2021</v>
      </c>
      <c r="T1122" s="101" t="s">
        <v>1</v>
      </c>
      <c r="U1122" s="101" t="s">
        <v>85</v>
      </c>
      <c r="V1122" s="101" t="s">
        <v>86</v>
      </c>
      <c r="W1122" s="101" t="s">
        <v>87</v>
      </c>
      <c r="X1122" s="101" t="s">
        <v>88</v>
      </c>
      <c r="Y1122" s="101" t="s">
        <v>89</v>
      </c>
      <c r="Z1122" s="101" t="s">
        <v>90</v>
      </c>
      <c r="AA1122" s="101">
        <v>320</v>
      </c>
      <c r="AB1122" s="101">
        <v>457.6</v>
      </c>
    </row>
    <row r="1123" spans="18:28" ht="18" customHeight="1" x14ac:dyDescent="0.25">
      <c r="R1123" s="101" t="s">
        <v>91</v>
      </c>
      <c r="S1123" s="101">
        <v>2021</v>
      </c>
      <c r="T1123" s="101" t="s">
        <v>1</v>
      </c>
      <c r="U1123" s="101" t="s">
        <v>85</v>
      </c>
      <c r="V1123" s="101" t="s">
        <v>86</v>
      </c>
      <c r="W1123" s="101" t="s">
        <v>87</v>
      </c>
      <c r="X1123" s="101" t="s">
        <v>88</v>
      </c>
      <c r="Y1123" s="101" t="s">
        <v>89</v>
      </c>
      <c r="Z1123" s="101" t="s">
        <v>90</v>
      </c>
      <c r="AA1123" s="101">
        <v>248</v>
      </c>
      <c r="AB1123" s="101">
        <v>354.64</v>
      </c>
    </row>
    <row r="1124" spans="18:28" ht="18" customHeight="1" x14ac:dyDescent="0.25">
      <c r="R1124" s="101" t="s">
        <v>84</v>
      </c>
      <c r="S1124" s="101">
        <v>2021</v>
      </c>
      <c r="T1124" s="101" t="s">
        <v>1</v>
      </c>
      <c r="U1124" s="101" t="s">
        <v>85</v>
      </c>
      <c r="V1124" s="101" t="s">
        <v>86</v>
      </c>
      <c r="W1124" s="101" t="s">
        <v>87</v>
      </c>
      <c r="X1124" s="101" t="s">
        <v>88</v>
      </c>
      <c r="Y1124" s="101" t="s">
        <v>89</v>
      </c>
      <c r="Z1124" s="101" t="s">
        <v>90</v>
      </c>
      <c r="AA1124" s="101">
        <v>274</v>
      </c>
      <c r="AB1124" s="101">
        <v>526.24</v>
      </c>
    </row>
    <row r="1125" spans="18:28" ht="18" customHeight="1" x14ac:dyDescent="0.25">
      <c r="R1125" s="101" t="s">
        <v>91</v>
      </c>
      <c r="S1125" s="101">
        <v>2021</v>
      </c>
      <c r="T1125" s="101" t="s">
        <v>1</v>
      </c>
      <c r="U1125" s="101" t="s">
        <v>85</v>
      </c>
      <c r="V1125" s="101" t="s">
        <v>86</v>
      </c>
      <c r="W1125" s="101" t="s">
        <v>87</v>
      </c>
      <c r="X1125" s="101" t="s">
        <v>88</v>
      </c>
      <c r="Y1125" s="101" t="s">
        <v>89</v>
      </c>
      <c r="Z1125" s="101" t="s">
        <v>90</v>
      </c>
      <c r="AA1125" s="101">
        <v>322</v>
      </c>
      <c r="AB1125" s="101">
        <v>526.24</v>
      </c>
    </row>
    <row r="1126" spans="18:28" ht="18" customHeight="1" x14ac:dyDescent="0.25">
      <c r="R1126" s="101" t="s">
        <v>91</v>
      </c>
      <c r="S1126" s="101">
        <v>2021</v>
      </c>
      <c r="T1126" s="101" t="s">
        <v>1</v>
      </c>
      <c r="U1126" s="101" t="s">
        <v>85</v>
      </c>
      <c r="V1126" s="101" t="s">
        <v>86</v>
      </c>
      <c r="W1126" s="101" t="s">
        <v>87</v>
      </c>
      <c r="X1126" s="101" t="s">
        <v>88</v>
      </c>
      <c r="Y1126" s="101" t="s">
        <v>89</v>
      </c>
      <c r="Z1126" s="101" t="s">
        <v>90</v>
      </c>
      <c r="AA1126" s="101">
        <v>250</v>
      </c>
      <c r="AB1126" s="101">
        <v>526.24</v>
      </c>
    </row>
    <row r="1127" spans="18:28" ht="18" customHeight="1" x14ac:dyDescent="0.25">
      <c r="R1127" s="101" t="s">
        <v>95</v>
      </c>
      <c r="S1127" s="101">
        <v>2021</v>
      </c>
      <c r="T1127" s="101" t="s">
        <v>1</v>
      </c>
      <c r="U1127" s="101" t="s">
        <v>85</v>
      </c>
      <c r="V1127" s="101" t="s">
        <v>86</v>
      </c>
      <c r="W1127" s="101" t="s">
        <v>87</v>
      </c>
      <c r="X1127" s="101" t="s">
        <v>88</v>
      </c>
      <c r="Y1127" s="101" t="s">
        <v>89</v>
      </c>
      <c r="Z1127" s="101" t="s">
        <v>90</v>
      </c>
      <c r="AA1127" s="101">
        <v>998</v>
      </c>
      <c r="AB1127" s="101">
        <v>1427.1399999999999</v>
      </c>
    </row>
    <row r="1128" spans="18:28" ht="18" customHeight="1" x14ac:dyDescent="0.25">
      <c r="R1128" s="101" t="s">
        <v>91</v>
      </c>
      <c r="S1128" s="101">
        <v>2021</v>
      </c>
      <c r="T1128" s="101" t="s">
        <v>1</v>
      </c>
      <c r="U1128" s="101" t="s">
        <v>85</v>
      </c>
      <c r="V1128" s="101" t="s">
        <v>86</v>
      </c>
      <c r="W1128" s="101" t="s">
        <v>87</v>
      </c>
      <c r="X1128" s="101" t="s">
        <v>88</v>
      </c>
      <c r="Y1128" s="101" t="s">
        <v>89</v>
      </c>
      <c r="Z1128" s="101" t="s">
        <v>90</v>
      </c>
      <c r="AA1128" s="101">
        <v>1031</v>
      </c>
      <c r="AB1128" s="101">
        <v>1474.33</v>
      </c>
    </row>
    <row r="1129" spans="18:28" ht="18" customHeight="1" x14ac:dyDescent="0.25">
      <c r="R1129" s="101" t="s">
        <v>84</v>
      </c>
      <c r="S1129" s="101">
        <v>2021</v>
      </c>
      <c r="T1129" s="101" t="s">
        <v>1</v>
      </c>
      <c r="U1129" s="101" t="s">
        <v>85</v>
      </c>
      <c r="V1129" s="101" t="s">
        <v>86</v>
      </c>
      <c r="W1129" s="101" t="s">
        <v>87</v>
      </c>
      <c r="X1129" s="101" t="s">
        <v>88</v>
      </c>
      <c r="Y1129" s="101" t="s">
        <v>89</v>
      </c>
      <c r="Z1129" s="101" t="s">
        <v>90</v>
      </c>
      <c r="AA1129" s="101">
        <v>321</v>
      </c>
      <c r="AB1129" s="101">
        <v>459.03</v>
      </c>
    </row>
    <row r="1130" spans="18:28" ht="18" customHeight="1" x14ac:dyDescent="0.25">
      <c r="R1130" s="101" t="s">
        <v>95</v>
      </c>
      <c r="S1130" s="101">
        <v>2021</v>
      </c>
      <c r="T1130" s="101" t="s">
        <v>1</v>
      </c>
      <c r="U1130" s="101" t="s">
        <v>85</v>
      </c>
      <c r="V1130" s="101" t="s">
        <v>86</v>
      </c>
      <c r="W1130" s="101" t="s">
        <v>87</v>
      </c>
      <c r="X1130" s="101" t="s">
        <v>88</v>
      </c>
      <c r="Y1130" s="101" t="s">
        <v>89</v>
      </c>
      <c r="Z1130" s="101" t="s">
        <v>90</v>
      </c>
      <c r="AA1130" s="101">
        <v>249</v>
      </c>
      <c r="AB1130" s="101">
        <v>356.07</v>
      </c>
    </row>
    <row r="1131" spans="18:28" ht="18" customHeight="1" x14ac:dyDescent="0.25">
      <c r="R1131" s="101" t="s">
        <v>91</v>
      </c>
      <c r="S1131" s="101">
        <v>2021</v>
      </c>
      <c r="T1131" s="101" t="s">
        <v>1</v>
      </c>
      <c r="U1131" s="101" t="s">
        <v>85</v>
      </c>
      <c r="V1131" s="101" t="s">
        <v>86</v>
      </c>
      <c r="W1131" s="101" t="s">
        <v>87</v>
      </c>
      <c r="X1131" s="101" t="s">
        <v>88</v>
      </c>
      <c r="Y1131" s="101" t="s">
        <v>89</v>
      </c>
      <c r="Z1131" s="101" t="s">
        <v>90</v>
      </c>
      <c r="AA1131" s="101">
        <v>779</v>
      </c>
      <c r="AB1131" s="101">
        <v>1113.97</v>
      </c>
    </row>
    <row r="1132" spans="18:28" ht="18" customHeight="1" x14ac:dyDescent="0.25">
      <c r="R1132" s="101" t="s">
        <v>84</v>
      </c>
      <c r="S1132" s="101">
        <v>2021</v>
      </c>
      <c r="T1132" s="101" t="s">
        <v>1</v>
      </c>
      <c r="U1132" s="101" t="s">
        <v>85</v>
      </c>
      <c r="V1132" s="101" t="s">
        <v>86</v>
      </c>
      <c r="W1132" s="101" t="s">
        <v>87</v>
      </c>
      <c r="X1132" s="101" t="s">
        <v>88</v>
      </c>
      <c r="Y1132" s="101" t="s">
        <v>89</v>
      </c>
      <c r="Z1132" s="101" t="s">
        <v>90</v>
      </c>
      <c r="AA1132" s="101">
        <v>812</v>
      </c>
      <c r="AB1132" s="101">
        <v>1161.1599999999999</v>
      </c>
    </row>
    <row r="1133" spans="18:28" ht="18" customHeight="1" x14ac:dyDescent="0.25">
      <c r="R1133" s="101" t="s">
        <v>84</v>
      </c>
      <c r="S1133" s="101">
        <v>2021</v>
      </c>
      <c r="T1133" s="101" t="s">
        <v>1</v>
      </c>
      <c r="U1133" s="101" t="s">
        <v>85</v>
      </c>
      <c r="V1133" s="101" t="s">
        <v>86</v>
      </c>
      <c r="W1133" s="101" t="s">
        <v>87</v>
      </c>
      <c r="X1133" s="101" t="s">
        <v>88</v>
      </c>
      <c r="Y1133" s="101" t="s">
        <v>89</v>
      </c>
      <c r="Z1133" s="101" t="s">
        <v>90</v>
      </c>
      <c r="AA1133" s="101">
        <v>866</v>
      </c>
      <c r="AB1133" s="101">
        <v>1238.3800000000001</v>
      </c>
    </row>
    <row r="1134" spans="18:28" ht="18" customHeight="1" x14ac:dyDescent="0.25">
      <c r="R1134" s="101" t="s">
        <v>91</v>
      </c>
      <c r="S1134" s="101">
        <v>2021</v>
      </c>
      <c r="T1134" s="101" t="s">
        <v>1</v>
      </c>
      <c r="U1134" s="101" t="s">
        <v>85</v>
      </c>
      <c r="V1134" s="101" t="s">
        <v>86</v>
      </c>
      <c r="W1134" s="101" t="s">
        <v>87</v>
      </c>
      <c r="X1134" s="101" t="s">
        <v>88</v>
      </c>
      <c r="Y1134" s="101" t="s">
        <v>89</v>
      </c>
      <c r="Z1134" s="101" t="s">
        <v>90</v>
      </c>
      <c r="AA1134" s="101">
        <v>275</v>
      </c>
      <c r="AB1134" s="101">
        <v>393.25</v>
      </c>
    </row>
    <row r="1135" spans="18:28" ht="18" customHeight="1" x14ac:dyDescent="0.25">
      <c r="R1135" s="101" t="s">
        <v>91</v>
      </c>
      <c r="S1135" s="101">
        <v>2021</v>
      </c>
      <c r="T1135" s="101" t="s">
        <v>1</v>
      </c>
      <c r="U1135" s="101" t="s">
        <v>85</v>
      </c>
      <c r="V1135" s="101" t="s">
        <v>86</v>
      </c>
      <c r="W1135" s="101" t="s">
        <v>87</v>
      </c>
      <c r="X1135" s="101" t="s">
        <v>88</v>
      </c>
      <c r="Y1135" s="101" t="s">
        <v>89</v>
      </c>
      <c r="Z1135" s="101" t="s">
        <v>90</v>
      </c>
      <c r="AA1135" s="101">
        <v>323</v>
      </c>
      <c r="AB1135" s="101">
        <v>461.89</v>
      </c>
    </row>
    <row r="1136" spans="18:28" ht="18" customHeight="1" x14ac:dyDescent="0.25">
      <c r="R1136" s="101" t="s">
        <v>84</v>
      </c>
      <c r="S1136" s="101">
        <v>2021</v>
      </c>
      <c r="T1136" s="101" t="s">
        <v>1</v>
      </c>
      <c r="U1136" s="101" t="s">
        <v>85</v>
      </c>
      <c r="V1136" s="101" t="s">
        <v>86</v>
      </c>
      <c r="W1136" s="101" t="s">
        <v>87</v>
      </c>
      <c r="X1136" s="101" t="s">
        <v>88</v>
      </c>
      <c r="Y1136" s="101" t="s">
        <v>89</v>
      </c>
      <c r="Z1136" s="101" t="s">
        <v>90</v>
      </c>
      <c r="AA1136" s="101">
        <v>251</v>
      </c>
      <c r="AB1136" s="101">
        <v>358.93</v>
      </c>
    </row>
    <row r="1137" spans="18:28" ht="18" customHeight="1" x14ac:dyDescent="0.25">
      <c r="R1137" s="101" t="s">
        <v>84</v>
      </c>
      <c r="S1137" s="101">
        <v>2021</v>
      </c>
      <c r="T1137" s="101" t="s">
        <v>0</v>
      </c>
      <c r="U1137" s="101" t="s">
        <v>85</v>
      </c>
      <c r="V1137" s="101" t="s">
        <v>86</v>
      </c>
      <c r="W1137" s="101" t="s">
        <v>87</v>
      </c>
      <c r="X1137" s="101" t="s">
        <v>88</v>
      </c>
      <c r="Y1137" s="101" t="s">
        <v>89</v>
      </c>
      <c r="Z1137" s="101" t="s">
        <v>90</v>
      </c>
      <c r="AA1137" s="101">
        <v>326</v>
      </c>
      <c r="AB1137" s="101">
        <v>466.18</v>
      </c>
    </row>
    <row r="1138" spans="18:28" ht="18" customHeight="1" x14ac:dyDescent="0.25">
      <c r="R1138" s="101" t="s">
        <v>84</v>
      </c>
      <c r="S1138" s="101">
        <v>2021</v>
      </c>
      <c r="T1138" s="101" t="s">
        <v>0</v>
      </c>
      <c r="U1138" s="101" t="s">
        <v>85</v>
      </c>
      <c r="V1138" s="101" t="s">
        <v>86</v>
      </c>
      <c r="W1138" s="101" t="s">
        <v>87</v>
      </c>
      <c r="X1138" s="101" t="s">
        <v>88</v>
      </c>
      <c r="Y1138" s="101" t="s">
        <v>89</v>
      </c>
      <c r="Z1138" s="101" t="s">
        <v>90</v>
      </c>
      <c r="AA1138" s="101">
        <v>254</v>
      </c>
      <c r="AB1138" s="101">
        <v>363.22</v>
      </c>
    </row>
    <row r="1139" spans="18:28" ht="18" customHeight="1" x14ac:dyDescent="0.25">
      <c r="R1139" s="101" t="s">
        <v>93</v>
      </c>
      <c r="S1139" s="101">
        <v>2021</v>
      </c>
      <c r="T1139" s="101" t="s">
        <v>0</v>
      </c>
      <c r="U1139" s="101" t="s">
        <v>85</v>
      </c>
      <c r="V1139" s="101" t="s">
        <v>86</v>
      </c>
      <c r="W1139" s="101" t="s">
        <v>87</v>
      </c>
      <c r="X1139" s="101" t="s">
        <v>88</v>
      </c>
      <c r="Y1139" s="101" t="s">
        <v>89</v>
      </c>
      <c r="Z1139" s="101" t="s">
        <v>90</v>
      </c>
      <c r="AA1139" s="101">
        <v>280</v>
      </c>
      <c r="AB1139" s="101">
        <v>526.24</v>
      </c>
    </row>
    <row r="1140" spans="18:28" ht="18" customHeight="1" x14ac:dyDescent="0.25">
      <c r="R1140" s="101" t="s">
        <v>91</v>
      </c>
      <c r="S1140" s="101">
        <v>2021</v>
      </c>
      <c r="T1140" s="101" t="s">
        <v>0</v>
      </c>
      <c r="U1140" s="101" t="s">
        <v>85</v>
      </c>
      <c r="V1140" s="101" t="s">
        <v>86</v>
      </c>
      <c r="W1140" s="101" t="s">
        <v>87</v>
      </c>
      <c r="X1140" s="101" t="s">
        <v>88</v>
      </c>
      <c r="Y1140" s="101" t="s">
        <v>89</v>
      </c>
      <c r="Z1140" s="101" t="s">
        <v>90</v>
      </c>
      <c r="AA1140" s="101">
        <v>328</v>
      </c>
      <c r="AB1140" s="101">
        <v>526.24</v>
      </c>
    </row>
    <row r="1141" spans="18:28" ht="18" customHeight="1" x14ac:dyDescent="0.25">
      <c r="R1141" s="101" t="s">
        <v>93</v>
      </c>
      <c r="S1141" s="101">
        <v>2021</v>
      </c>
      <c r="T1141" s="101" t="s">
        <v>0</v>
      </c>
      <c r="U1141" s="101" t="s">
        <v>85</v>
      </c>
      <c r="V1141" s="101" t="s">
        <v>86</v>
      </c>
      <c r="W1141" s="101" t="s">
        <v>87</v>
      </c>
      <c r="X1141" s="101" t="s">
        <v>88</v>
      </c>
      <c r="Y1141" s="101" t="s">
        <v>89</v>
      </c>
      <c r="Z1141" s="101" t="s">
        <v>90</v>
      </c>
      <c r="AA1141" s="101">
        <v>256</v>
      </c>
      <c r="AB1141" s="101">
        <v>526.24</v>
      </c>
    </row>
    <row r="1142" spans="18:28" ht="18" customHeight="1" x14ac:dyDescent="0.25">
      <c r="R1142" s="101" t="s">
        <v>93</v>
      </c>
      <c r="S1142" s="101">
        <v>2021</v>
      </c>
      <c r="T1142" s="101" t="s">
        <v>0</v>
      </c>
      <c r="U1142" s="101" t="s">
        <v>85</v>
      </c>
      <c r="V1142" s="101" t="s">
        <v>86</v>
      </c>
      <c r="W1142" s="101" t="s">
        <v>87</v>
      </c>
      <c r="X1142" s="101" t="s">
        <v>88</v>
      </c>
      <c r="Y1142" s="101" t="s">
        <v>89</v>
      </c>
      <c r="Z1142" s="101" t="s">
        <v>90</v>
      </c>
      <c r="AA1142" s="101">
        <v>997</v>
      </c>
      <c r="AB1142" s="101">
        <v>1425.71</v>
      </c>
    </row>
    <row r="1143" spans="18:28" ht="18" customHeight="1" x14ac:dyDescent="0.25">
      <c r="R1143" s="101" t="s">
        <v>94</v>
      </c>
      <c r="S1143" s="101">
        <v>2021</v>
      </c>
      <c r="T1143" s="101" t="s">
        <v>0</v>
      </c>
      <c r="U1143" s="101" t="s">
        <v>85</v>
      </c>
      <c r="V1143" s="101" t="s">
        <v>86</v>
      </c>
      <c r="W1143" s="101" t="s">
        <v>87</v>
      </c>
      <c r="X1143" s="101" t="s">
        <v>88</v>
      </c>
      <c r="Y1143" s="101" t="s">
        <v>89</v>
      </c>
      <c r="Z1143" s="101" t="s">
        <v>90</v>
      </c>
      <c r="AA1143" s="101">
        <v>1030</v>
      </c>
      <c r="AB1143" s="101">
        <v>1472.9</v>
      </c>
    </row>
    <row r="1144" spans="18:28" ht="18" customHeight="1" x14ac:dyDescent="0.25">
      <c r="R1144" s="101" t="s">
        <v>94</v>
      </c>
      <c r="S1144" s="101">
        <v>2021</v>
      </c>
      <c r="T1144" s="101" t="s">
        <v>0</v>
      </c>
      <c r="U1144" s="101" t="s">
        <v>85</v>
      </c>
      <c r="V1144" s="101" t="s">
        <v>86</v>
      </c>
      <c r="W1144" s="101" t="s">
        <v>87</v>
      </c>
      <c r="X1144" s="101" t="s">
        <v>88</v>
      </c>
      <c r="Y1144" s="101" t="s">
        <v>89</v>
      </c>
      <c r="Z1144" s="101" t="s">
        <v>90</v>
      </c>
      <c r="AA1144" s="101">
        <v>252</v>
      </c>
      <c r="AB1144" s="101">
        <v>360.36</v>
      </c>
    </row>
    <row r="1145" spans="18:28" ht="18" customHeight="1" x14ac:dyDescent="0.25">
      <c r="R1145" s="101" t="s">
        <v>94</v>
      </c>
      <c r="S1145" s="101">
        <v>2021</v>
      </c>
      <c r="T1145" s="101" t="s">
        <v>0</v>
      </c>
      <c r="U1145" s="101" t="s">
        <v>85</v>
      </c>
      <c r="V1145" s="101" t="s">
        <v>86</v>
      </c>
      <c r="W1145" s="101" t="s">
        <v>87</v>
      </c>
      <c r="X1145" s="101" t="s">
        <v>88</v>
      </c>
      <c r="Y1145" s="101" t="s">
        <v>89</v>
      </c>
      <c r="Z1145" s="101" t="s">
        <v>90</v>
      </c>
      <c r="AA1145" s="101">
        <v>279</v>
      </c>
      <c r="AB1145" s="101">
        <v>398.97</v>
      </c>
    </row>
    <row r="1146" spans="18:28" ht="18" customHeight="1" x14ac:dyDescent="0.25">
      <c r="R1146" s="101" t="s">
        <v>91</v>
      </c>
      <c r="S1146" s="101">
        <v>2021</v>
      </c>
      <c r="T1146" s="101" t="s">
        <v>0</v>
      </c>
      <c r="U1146" s="101" t="s">
        <v>85</v>
      </c>
      <c r="V1146" s="101" t="s">
        <v>86</v>
      </c>
      <c r="W1146" s="101" t="s">
        <v>87</v>
      </c>
      <c r="X1146" s="101" t="s">
        <v>88</v>
      </c>
      <c r="Y1146" s="101" t="s">
        <v>89</v>
      </c>
      <c r="Z1146" s="101" t="s">
        <v>90</v>
      </c>
      <c r="AA1146" s="101">
        <v>327</v>
      </c>
      <c r="AB1146" s="101">
        <v>467.61</v>
      </c>
    </row>
    <row r="1147" spans="18:28" ht="18" customHeight="1" x14ac:dyDescent="0.25">
      <c r="R1147" s="101" t="s">
        <v>93</v>
      </c>
      <c r="S1147" s="101">
        <v>2021</v>
      </c>
      <c r="T1147" s="101" t="s">
        <v>0</v>
      </c>
      <c r="U1147" s="101" t="s">
        <v>85</v>
      </c>
      <c r="V1147" s="101" t="s">
        <v>86</v>
      </c>
      <c r="W1147" s="101" t="s">
        <v>87</v>
      </c>
      <c r="X1147" s="101" t="s">
        <v>88</v>
      </c>
      <c r="Y1147" s="101" t="s">
        <v>89</v>
      </c>
      <c r="Z1147" s="101" t="s">
        <v>90</v>
      </c>
      <c r="AA1147" s="101">
        <v>255</v>
      </c>
      <c r="AB1147" s="101">
        <v>364.65</v>
      </c>
    </row>
    <row r="1148" spans="18:28" ht="18" customHeight="1" x14ac:dyDescent="0.25">
      <c r="R1148" s="101" t="s">
        <v>93</v>
      </c>
      <c r="S1148" s="101">
        <v>2021</v>
      </c>
      <c r="T1148" s="101" t="s">
        <v>0</v>
      </c>
      <c r="U1148" s="101" t="s">
        <v>85</v>
      </c>
      <c r="V1148" s="101" t="s">
        <v>86</v>
      </c>
      <c r="W1148" s="101" t="s">
        <v>87</v>
      </c>
      <c r="X1148" s="101" t="s">
        <v>88</v>
      </c>
      <c r="Y1148" s="101" t="s">
        <v>89</v>
      </c>
      <c r="Z1148" s="101" t="s">
        <v>90</v>
      </c>
      <c r="AA1148" s="101">
        <v>778</v>
      </c>
      <c r="AB1148" s="101">
        <v>1112.54</v>
      </c>
    </row>
    <row r="1149" spans="18:28" ht="18" customHeight="1" x14ac:dyDescent="0.25">
      <c r="R1149" s="101" t="s">
        <v>93</v>
      </c>
      <c r="S1149" s="101">
        <v>2021</v>
      </c>
      <c r="T1149" s="101" t="s">
        <v>0</v>
      </c>
      <c r="U1149" s="101" t="s">
        <v>85</v>
      </c>
      <c r="V1149" s="101" t="s">
        <v>86</v>
      </c>
      <c r="W1149" s="101" t="s">
        <v>87</v>
      </c>
      <c r="X1149" s="101" t="s">
        <v>88</v>
      </c>
      <c r="Y1149" s="101" t="s">
        <v>89</v>
      </c>
      <c r="Z1149" s="101" t="s">
        <v>90</v>
      </c>
      <c r="AA1149" s="101">
        <v>865</v>
      </c>
      <c r="AB1149" s="101">
        <v>1236.95</v>
      </c>
    </row>
    <row r="1150" spans="18:28" ht="18" customHeight="1" x14ac:dyDescent="0.25">
      <c r="R1150" s="101" t="s">
        <v>84</v>
      </c>
      <c r="S1150" s="101">
        <v>2021</v>
      </c>
      <c r="T1150" s="101" t="s">
        <v>0</v>
      </c>
      <c r="U1150" s="101" t="s">
        <v>85</v>
      </c>
      <c r="V1150" s="101" t="s">
        <v>86</v>
      </c>
      <c r="W1150" s="101" t="s">
        <v>87</v>
      </c>
      <c r="X1150" s="101" t="s">
        <v>88</v>
      </c>
      <c r="Y1150" s="101" t="s">
        <v>89</v>
      </c>
      <c r="Z1150" s="101" t="s">
        <v>90</v>
      </c>
      <c r="AA1150" s="101">
        <v>281</v>
      </c>
      <c r="AB1150" s="101">
        <v>401.83</v>
      </c>
    </row>
    <row r="1151" spans="18:28" ht="18" customHeight="1" x14ac:dyDescent="0.25">
      <c r="R1151" s="101" t="s">
        <v>93</v>
      </c>
      <c r="S1151" s="101">
        <v>2021</v>
      </c>
      <c r="T1151" s="101" t="s">
        <v>0</v>
      </c>
      <c r="U1151" s="101" t="s">
        <v>85</v>
      </c>
      <c r="V1151" s="101" t="s">
        <v>86</v>
      </c>
      <c r="W1151" s="101" t="s">
        <v>87</v>
      </c>
      <c r="X1151" s="101" t="s">
        <v>88</v>
      </c>
      <c r="Y1151" s="101" t="s">
        <v>89</v>
      </c>
      <c r="Z1151" s="101" t="s">
        <v>90</v>
      </c>
      <c r="AA1151" s="101">
        <v>329</v>
      </c>
      <c r="AB1151" s="101">
        <v>470.47</v>
      </c>
    </row>
    <row r="1152" spans="18:28" ht="18" customHeight="1" x14ac:dyDescent="0.25">
      <c r="R1152" s="101" t="s">
        <v>84</v>
      </c>
      <c r="S1152" s="101">
        <v>2021</v>
      </c>
      <c r="T1152" s="101" t="s">
        <v>6</v>
      </c>
      <c r="U1152" s="101" t="s">
        <v>85</v>
      </c>
      <c r="V1152" s="101" t="s">
        <v>86</v>
      </c>
      <c r="W1152" s="101" t="s">
        <v>87</v>
      </c>
      <c r="X1152" s="101" t="s">
        <v>88</v>
      </c>
      <c r="Y1152" s="101" t="s">
        <v>89</v>
      </c>
      <c r="Z1152" s="101" t="s">
        <v>90</v>
      </c>
      <c r="AA1152" s="101">
        <v>248</v>
      </c>
      <c r="AB1152" s="101">
        <v>354.64</v>
      </c>
    </row>
    <row r="1153" spans="18:28" ht="18" customHeight="1" x14ac:dyDescent="0.25">
      <c r="R1153" s="101" t="s">
        <v>84</v>
      </c>
      <c r="S1153" s="101">
        <v>2021</v>
      </c>
      <c r="T1153" s="101" t="s">
        <v>6</v>
      </c>
      <c r="U1153" s="101" t="s">
        <v>85</v>
      </c>
      <c r="V1153" s="101" t="s">
        <v>86</v>
      </c>
      <c r="W1153" s="101" t="s">
        <v>87</v>
      </c>
      <c r="X1153" s="101" t="s">
        <v>88</v>
      </c>
      <c r="Y1153" s="101" t="s">
        <v>89</v>
      </c>
      <c r="Z1153" s="101" t="s">
        <v>90</v>
      </c>
      <c r="AA1153" s="101">
        <v>296</v>
      </c>
      <c r="AB1153" s="101">
        <v>423.28</v>
      </c>
    </row>
    <row r="1154" spans="18:28" ht="18" customHeight="1" x14ac:dyDescent="0.25">
      <c r="R1154" s="101" t="s">
        <v>84</v>
      </c>
      <c r="S1154" s="101">
        <v>2021</v>
      </c>
      <c r="T1154" s="101" t="s">
        <v>6</v>
      </c>
      <c r="U1154" s="101" t="s">
        <v>85</v>
      </c>
      <c r="V1154" s="101" t="s">
        <v>86</v>
      </c>
      <c r="W1154" s="101" t="s">
        <v>87</v>
      </c>
      <c r="X1154" s="101" t="s">
        <v>88</v>
      </c>
      <c r="Y1154" s="101" t="s">
        <v>89</v>
      </c>
      <c r="Z1154" s="101" t="s">
        <v>90</v>
      </c>
      <c r="AA1154" s="101">
        <v>224</v>
      </c>
      <c r="AB1154" s="101">
        <v>320.32</v>
      </c>
    </row>
    <row r="1155" spans="18:28" ht="18" customHeight="1" x14ac:dyDescent="0.25">
      <c r="R1155" s="101" t="s">
        <v>84</v>
      </c>
      <c r="S1155" s="101">
        <v>2021</v>
      </c>
      <c r="T1155" s="101" t="s">
        <v>6</v>
      </c>
      <c r="U1155" s="101" t="s">
        <v>85</v>
      </c>
      <c r="V1155" s="101" t="s">
        <v>86</v>
      </c>
      <c r="W1155" s="101" t="s">
        <v>87</v>
      </c>
      <c r="X1155" s="101" t="s">
        <v>88</v>
      </c>
      <c r="Y1155" s="101" t="s">
        <v>89</v>
      </c>
      <c r="Z1155" s="101" t="s">
        <v>90</v>
      </c>
      <c r="AA1155" s="101">
        <v>250</v>
      </c>
      <c r="AB1155" s="101">
        <v>526.24</v>
      </c>
    </row>
    <row r="1156" spans="18:28" ht="18" customHeight="1" x14ac:dyDescent="0.25">
      <c r="R1156" s="101" t="s">
        <v>84</v>
      </c>
      <c r="S1156" s="101">
        <v>2021</v>
      </c>
      <c r="T1156" s="101" t="s">
        <v>6</v>
      </c>
      <c r="U1156" s="101" t="s">
        <v>85</v>
      </c>
      <c r="V1156" s="101" t="s">
        <v>86</v>
      </c>
      <c r="W1156" s="101" t="s">
        <v>87</v>
      </c>
      <c r="X1156" s="101" t="s">
        <v>88</v>
      </c>
      <c r="Y1156" s="101" t="s">
        <v>89</v>
      </c>
      <c r="Z1156" s="101" t="s">
        <v>90</v>
      </c>
      <c r="AA1156" s="101">
        <v>298</v>
      </c>
      <c r="AB1156" s="101">
        <v>526.24</v>
      </c>
    </row>
    <row r="1157" spans="18:28" ht="18" customHeight="1" x14ac:dyDescent="0.25">
      <c r="R1157" s="101" t="s">
        <v>91</v>
      </c>
      <c r="S1157" s="101">
        <v>2021</v>
      </c>
      <c r="T1157" s="101" t="s">
        <v>6</v>
      </c>
      <c r="U1157" s="101" t="s">
        <v>85</v>
      </c>
      <c r="V1157" s="101" t="s">
        <v>86</v>
      </c>
      <c r="W1157" s="101" t="s">
        <v>87</v>
      </c>
      <c r="X1157" s="101" t="s">
        <v>88</v>
      </c>
      <c r="Y1157" s="101" t="s">
        <v>89</v>
      </c>
      <c r="Z1157" s="101" t="s">
        <v>90</v>
      </c>
      <c r="AA1157" s="101">
        <v>220</v>
      </c>
      <c r="AB1157" s="101">
        <v>526.24</v>
      </c>
    </row>
    <row r="1158" spans="18:28" ht="18" customHeight="1" x14ac:dyDescent="0.25">
      <c r="R1158" s="101" t="s">
        <v>95</v>
      </c>
      <c r="S1158" s="101">
        <v>2021</v>
      </c>
      <c r="T1158" s="101" t="s">
        <v>6</v>
      </c>
      <c r="U1158" s="101" t="s">
        <v>85</v>
      </c>
      <c r="V1158" s="101" t="s">
        <v>86</v>
      </c>
      <c r="W1158" s="101" t="s">
        <v>87</v>
      </c>
      <c r="X1158" s="101" t="s">
        <v>88</v>
      </c>
      <c r="Y1158" s="101" t="s">
        <v>89</v>
      </c>
      <c r="Z1158" s="101" t="s">
        <v>90</v>
      </c>
      <c r="AA1158" s="101">
        <v>1036</v>
      </c>
      <c r="AB1158" s="101">
        <v>1481.48</v>
      </c>
    </row>
    <row r="1159" spans="18:28" ht="18" customHeight="1" x14ac:dyDescent="0.25">
      <c r="R1159" s="101" t="s">
        <v>94</v>
      </c>
      <c r="S1159" s="101">
        <v>2021</v>
      </c>
      <c r="T1159" s="101" t="s">
        <v>6</v>
      </c>
      <c r="U1159" s="101" t="s">
        <v>85</v>
      </c>
      <c r="V1159" s="101" t="s">
        <v>86</v>
      </c>
      <c r="W1159" s="101" t="s">
        <v>87</v>
      </c>
      <c r="X1159" s="101" t="s">
        <v>88</v>
      </c>
      <c r="Y1159" s="101" t="s">
        <v>89</v>
      </c>
      <c r="Z1159" s="101" t="s">
        <v>90</v>
      </c>
      <c r="AA1159" s="101">
        <v>222</v>
      </c>
      <c r="AB1159" s="101">
        <v>317.45999999999998</v>
      </c>
    </row>
    <row r="1160" spans="18:28" ht="18" customHeight="1" x14ac:dyDescent="0.25">
      <c r="R1160" s="101" t="s">
        <v>94</v>
      </c>
      <c r="S1160" s="101">
        <v>2021</v>
      </c>
      <c r="T1160" s="101" t="s">
        <v>6</v>
      </c>
      <c r="U1160" s="101" t="s">
        <v>85</v>
      </c>
      <c r="V1160" s="101" t="s">
        <v>86</v>
      </c>
      <c r="W1160" s="101" t="s">
        <v>87</v>
      </c>
      <c r="X1160" s="101" t="s">
        <v>88</v>
      </c>
      <c r="Y1160" s="101" t="s">
        <v>89</v>
      </c>
      <c r="Z1160" s="101" t="s">
        <v>90</v>
      </c>
      <c r="AA1160" s="101">
        <v>249</v>
      </c>
      <c r="AB1160" s="101">
        <v>356.07</v>
      </c>
    </row>
    <row r="1161" spans="18:28" ht="18" customHeight="1" x14ac:dyDescent="0.25">
      <c r="R1161" s="101" t="s">
        <v>84</v>
      </c>
      <c r="S1161" s="101">
        <v>2021</v>
      </c>
      <c r="T1161" s="101" t="s">
        <v>6</v>
      </c>
      <c r="U1161" s="101" t="s">
        <v>85</v>
      </c>
      <c r="V1161" s="101" t="s">
        <v>86</v>
      </c>
      <c r="W1161" s="101" t="s">
        <v>87</v>
      </c>
      <c r="X1161" s="101" t="s">
        <v>88</v>
      </c>
      <c r="Y1161" s="101" t="s">
        <v>89</v>
      </c>
      <c r="Z1161" s="101" t="s">
        <v>90</v>
      </c>
      <c r="AA1161" s="101">
        <v>297</v>
      </c>
      <c r="AB1161" s="101">
        <v>424.71</v>
      </c>
    </row>
    <row r="1162" spans="18:28" ht="18" customHeight="1" x14ac:dyDescent="0.25">
      <c r="R1162" s="101" t="s">
        <v>91</v>
      </c>
      <c r="S1162" s="101">
        <v>2021</v>
      </c>
      <c r="T1162" s="101" t="s">
        <v>6</v>
      </c>
      <c r="U1162" s="101" t="s">
        <v>85</v>
      </c>
      <c r="V1162" s="101" t="s">
        <v>86</v>
      </c>
      <c r="W1162" s="101" t="s">
        <v>87</v>
      </c>
      <c r="X1162" s="101" t="s">
        <v>88</v>
      </c>
      <c r="Y1162" s="101" t="s">
        <v>89</v>
      </c>
      <c r="Z1162" s="101" t="s">
        <v>90</v>
      </c>
      <c r="AA1162" s="101">
        <v>784</v>
      </c>
      <c r="AB1162" s="101">
        <v>1121.1199999999999</v>
      </c>
    </row>
    <row r="1163" spans="18:28" ht="18" customHeight="1" x14ac:dyDescent="0.25">
      <c r="R1163" s="101" t="s">
        <v>84</v>
      </c>
      <c r="S1163" s="101">
        <v>2021</v>
      </c>
      <c r="T1163" s="101" t="s">
        <v>6</v>
      </c>
      <c r="U1163" s="101" t="s">
        <v>85</v>
      </c>
      <c r="V1163" s="101" t="s">
        <v>86</v>
      </c>
      <c r="W1163" s="101" t="s">
        <v>87</v>
      </c>
      <c r="X1163" s="101" t="s">
        <v>88</v>
      </c>
      <c r="Y1163" s="101" t="s">
        <v>89</v>
      </c>
      <c r="Z1163" s="101" t="s">
        <v>90</v>
      </c>
      <c r="AA1163" s="101">
        <v>817</v>
      </c>
      <c r="AB1163" s="101">
        <v>1168.31</v>
      </c>
    </row>
    <row r="1164" spans="18:28" ht="18" customHeight="1" x14ac:dyDescent="0.25">
      <c r="R1164" s="101" t="s">
        <v>84</v>
      </c>
      <c r="S1164" s="101">
        <v>2021</v>
      </c>
      <c r="T1164" s="101" t="s">
        <v>6</v>
      </c>
      <c r="U1164" s="101" t="s">
        <v>85</v>
      </c>
      <c r="V1164" s="101" t="s">
        <v>86</v>
      </c>
      <c r="W1164" s="101" t="s">
        <v>87</v>
      </c>
      <c r="X1164" s="101" t="s">
        <v>88</v>
      </c>
      <c r="Y1164" s="101" t="s">
        <v>89</v>
      </c>
      <c r="Z1164" s="101" t="s">
        <v>90</v>
      </c>
      <c r="AA1164" s="101">
        <v>870</v>
      </c>
      <c r="AB1164" s="101">
        <v>1244.0999999999999</v>
      </c>
    </row>
    <row r="1165" spans="18:28" ht="18" customHeight="1" x14ac:dyDescent="0.25">
      <c r="R1165" s="101" t="s">
        <v>84</v>
      </c>
      <c r="S1165" s="101">
        <v>2021</v>
      </c>
      <c r="T1165" s="101" t="s">
        <v>6</v>
      </c>
      <c r="U1165" s="101" t="s">
        <v>85</v>
      </c>
      <c r="V1165" s="101" t="s">
        <v>86</v>
      </c>
      <c r="W1165" s="101" t="s">
        <v>87</v>
      </c>
      <c r="X1165" s="101" t="s">
        <v>88</v>
      </c>
      <c r="Y1165" s="101" t="s">
        <v>89</v>
      </c>
      <c r="Z1165" s="101" t="s">
        <v>90</v>
      </c>
      <c r="AA1165" s="101">
        <v>251</v>
      </c>
      <c r="AB1165" s="101">
        <v>358.93</v>
      </c>
    </row>
    <row r="1166" spans="18:28" ht="18" customHeight="1" x14ac:dyDescent="0.25">
      <c r="R1166" s="101" t="s">
        <v>84</v>
      </c>
      <c r="S1166" s="101">
        <v>2021</v>
      </c>
      <c r="T1166" s="101" t="s">
        <v>6</v>
      </c>
      <c r="U1166" s="101" t="s">
        <v>85</v>
      </c>
      <c r="V1166" s="101" t="s">
        <v>86</v>
      </c>
      <c r="W1166" s="101" t="s">
        <v>87</v>
      </c>
      <c r="X1166" s="101" t="s">
        <v>88</v>
      </c>
      <c r="Y1166" s="101" t="s">
        <v>89</v>
      </c>
      <c r="Z1166" s="101" t="s">
        <v>90</v>
      </c>
      <c r="AA1166" s="101">
        <v>221</v>
      </c>
      <c r="AB1166" s="101">
        <v>316.02999999999997</v>
      </c>
    </row>
    <row r="1167" spans="18:28" ht="18" customHeight="1" x14ac:dyDescent="0.25">
      <c r="R1167" s="101" t="s">
        <v>91</v>
      </c>
      <c r="S1167" s="101">
        <v>2021</v>
      </c>
      <c r="T1167" s="101" t="s">
        <v>5</v>
      </c>
      <c r="U1167" s="101" t="s">
        <v>85</v>
      </c>
      <c r="V1167" s="101" t="s">
        <v>86</v>
      </c>
      <c r="W1167" s="101" t="s">
        <v>87</v>
      </c>
      <c r="X1167" s="101" t="s">
        <v>88</v>
      </c>
      <c r="Y1167" s="101" t="s">
        <v>89</v>
      </c>
      <c r="Z1167" s="101" t="s">
        <v>90</v>
      </c>
      <c r="AA1167" s="101">
        <v>254</v>
      </c>
      <c r="AB1167" s="101">
        <v>363.22</v>
      </c>
    </row>
    <row r="1168" spans="18:28" ht="18" customHeight="1" x14ac:dyDescent="0.25">
      <c r="R1168" s="101" t="s">
        <v>84</v>
      </c>
      <c r="S1168" s="101">
        <v>2021</v>
      </c>
      <c r="T1168" s="101" t="s">
        <v>5</v>
      </c>
      <c r="U1168" s="101" t="s">
        <v>85</v>
      </c>
      <c r="V1168" s="101" t="s">
        <v>86</v>
      </c>
      <c r="W1168" s="101" t="s">
        <v>87</v>
      </c>
      <c r="X1168" s="101" t="s">
        <v>88</v>
      </c>
      <c r="Y1168" s="101" t="s">
        <v>89</v>
      </c>
      <c r="Z1168" s="101" t="s">
        <v>90</v>
      </c>
      <c r="AA1168" s="101">
        <v>302</v>
      </c>
      <c r="AB1168" s="101">
        <v>431.86</v>
      </c>
    </row>
    <row r="1169" spans="18:28" ht="18" customHeight="1" x14ac:dyDescent="0.25">
      <c r="R1169" s="101" t="s">
        <v>95</v>
      </c>
      <c r="S1169" s="101">
        <v>2021</v>
      </c>
      <c r="T1169" s="101" t="s">
        <v>5</v>
      </c>
      <c r="U1169" s="101" t="s">
        <v>85</v>
      </c>
      <c r="V1169" s="101" t="s">
        <v>86</v>
      </c>
      <c r="W1169" s="101" t="s">
        <v>87</v>
      </c>
      <c r="X1169" s="101" t="s">
        <v>88</v>
      </c>
      <c r="Y1169" s="101" t="s">
        <v>89</v>
      </c>
      <c r="Z1169" s="101" t="s">
        <v>90</v>
      </c>
      <c r="AA1169" s="101">
        <v>230</v>
      </c>
      <c r="AB1169" s="101">
        <v>328.9</v>
      </c>
    </row>
    <row r="1170" spans="18:28" ht="18" customHeight="1" x14ac:dyDescent="0.25">
      <c r="R1170" s="101" t="s">
        <v>91</v>
      </c>
      <c r="S1170" s="101">
        <v>2021</v>
      </c>
      <c r="T1170" s="101" t="s">
        <v>5</v>
      </c>
      <c r="U1170" s="101" t="s">
        <v>85</v>
      </c>
      <c r="V1170" s="101" t="s">
        <v>86</v>
      </c>
      <c r="W1170" s="101" t="s">
        <v>87</v>
      </c>
      <c r="X1170" s="101" t="s">
        <v>88</v>
      </c>
      <c r="Y1170" s="101" t="s">
        <v>89</v>
      </c>
      <c r="Z1170" s="101" t="s">
        <v>90</v>
      </c>
      <c r="AA1170" s="101">
        <v>256</v>
      </c>
      <c r="AB1170" s="101">
        <v>526.24</v>
      </c>
    </row>
    <row r="1171" spans="18:28" ht="18" customHeight="1" x14ac:dyDescent="0.25">
      <c r="R1171" s="101" t="s">
        <v>84</v>
      </c>
      <c r="S1171" s="101">
        <v>2021</v>
      </c>
      <c r="T1171" s="101" t="s">
        <v>5</v>
      </c>
      <c r="U1171" s="101" t="s">
        <v>85</v>
      </c>
      <c r="V1171" s="101" t="s">
        <v>86</v>
      </c>
      <c r="W1171" s="101" t="s">
        <v>87</v>
      </c>
      <c r="X1171" s="101" t="s">
        <v>88</v>
      </c>
      <c r="Y1171" s="101" t="s">
        <v>89</v>
      </c>
      <c r="Z1171" s="101" t="s">
        <v>90</v>
      </c>
      <c r="AA1171" s="101">
        <v>226</v>
      </c>
      <c r="AB1171" s="101">
        <v>526.24</v>
      </c>
    </row>
    <row r="1172" spans="18:28" ht="18" customHeight="1" x14ac:dyDescent="0.25">
      <c r="R1172" s="101" t="s">
        <v>84</v>
      </c>
      <c r="S1172" s="101">
        <v>2021</v>
      </c>
      <c r="T1172" s="101" t="s">
        <v>5</v>
      </c>
      <c r="U1172" s="101" t="s">
        <v>85</v>
      </c>
      <c r="V1172" s="101" t="s">
        <v>86</v>
      </c>
      <c r="W1172" s="101" t="s">
        <v>87</v>
      </c>
      <c r="X1172" s="101" t="s">
        <v>88</v>
      </c>
      <c r="Y1172" s="101" t="s">
        <v>89</v>
      </c>
      <c r="Z1172" s="101" t="s">
        <v>90</v>
      </c>
      <c r="AA1172" s="101">
        <v>1002</v>
      </c>
      <c r="AB1172" s="101">
        <v>1432.8600000000001</v>
      </c>
    </row>
    <row r="1173" spans="18:28" ht="18" customHeight="1" x14ac:dyDescent="0.25">
      <c r="R1173" s="101" t="s">
        <v>93</v>
      </c>
      <c r="S1173" s="101">
        <v>2021</v>
      </c>
      <c r="T1173" s="101" t="s">
        <v>5</v>
      </c>
      <c r="U1173" s="101" t="s">
        <v>85</v>
      </c>
      <c r="V1173" s="101" t="s">
        <v>86</v>
      </c>
      <c r="W1173" s="101" t="s">
        <v>87</v>
      </c>
      <c r="X1173" s="101" t="s">
        <v>88</v>
      </c>
      <c r="Y1173" s="101" t="s">
        <v>89</v>
      </c>
      <c r="Z1173" s="101" t="s">
        <v>90</v>
      </c>
      <c r="AA1173" s="101">
        <v>1035</v>
      </c>
      <c r="AB1173" s="101">
        <v>1480.05</v>
      </c>
    </row>
    <row r="1174" spans="18:28" ht="18" customHeight="1" x14ac:dyDescent="0.25">
      <c r="R1174" s="101" t="s">
        <v>84</v>
      </c>
      <c r="S1174" s="101">
        <v>2021</v>
      </c>
      <c r="T1174" s="101" t="s">
        <v>5</v>
      </c>
      <c r="U1174" s="101" t="s">
        <v>85</v>
      </c>
      <c r="V1174" s="101" t="s">
        <v>86</v>
      </c>
      <c r="W1174" s="101" t="s">
        <v>87</v>
      </c>
      <c r="X1174" s="101" t="s">
        <v>88</v>
      </c>
      <c r="Y1174" s="101" t="s">
        <v>89</v>
      </c>
      <c r="Z1174" s="101" t="s">
        <v>90</v>
      </c>
      <c r="AA1174" s="101">
        <v>228</v>
      </c>
      <c r="AB1174" s="101">
        <v>326.03999999999996</v>
      </c>
    </row>
    <row r="1175" spans="18:28" ht="18" customHeight="1" x14ac:dyDescent="0.25">
      <c r="R1175" s="101" t="s">
        <v>84</v>
      </c>
      <c r="S1175" s="101">
        <v>2021</v>
      </c>
      <c r="T1175" s="101" t="s">
        <v>5</v>
      </c>
      <c r="U1175" s="101" t="s">
        <v>85</v>
      </c>
      <c r="V1175" s="101" t="s">
        <v>86</v>
      </c>
      <c r="W1175" s="101" t="s">
        <v>87</v>
      </c>
      <c r="X1175" s="101" t="s">
        <v>88</v>
      </c>
      <c r="Y1175" s="101" t="s">
        <v>89</v>
      </c>
      <c r="Z1175" s="101" t="s">
        <v>90</v>
      </c>
      <c r="AA1175" s="101">
        <v>255</v>
      </c>
      <c r="AB1175" s="101">
        <v>364.65</v>
      </c>
    </row>
    <row r="1176" spans="18:28" ht="18" customHeight="1" x14ac:dyDescent="0.25">
      <c r="R1176" s="101" t="s">
        <v>91</v>
      </c>
      <c r="S1176" s="101">
        <v>2021</v>
      </c>
      <c r="T1176" s="101" t="s">
        <v>5</v>
      </c>
      <c r="U1176" s="101" t="s">
        <v>85</v>
      </c>
      <c r="V1176" s="101" t="s">
        <v>86</v>
      </c>
      <c r="W1176" s="101" t="s">
        <v>87</v>
      </c>
      <c r="X1176" s="101" t="s">
        <v>88</v>
      </c>
      <c r="Y1176" s="101" t="s">
        <v>89</v>
      </c>
      <c r="Z1176" s="101" t="s">
        <v>90</v>
      </c>
      <c r="AA1176" s="101">
        <v>303</v>
      </c>
      <c r="AB1176" s="101">
        <v>433.28999999999996</v>
      </c>
    </row>
    <row r="1177" spans="18:28" ht="18" customHeight="1" x14ac:dyDescent="0.25">
      <c r="R1177" s="101" t="s">
        <v>84</v>
      </c>
      <c r="S1177" s="101">
        <v>2021</v>
      </c>
      <c r="T1177" s="101" t="s">
        <v>5</v>
      </c>
      <c r="U1177" s="101" t="s">
        <v>85</v>
      </c>
      <c r="V1177" s="101" t="s">
        <v>86</v>
      </c>
      <c r="W1177" s="101" t="s">
        <v>87</v>
      </c>
      <c r="X1177" s="101" t="s">
        <v>88</v>
      </c>
      <c r="Y1177" s="101" t="s">
        <v>89</v>
      </c>
      <c r="Z1177" s="101" t="s">
        <v>90</v>
      </c>
      <c r="AA1177" s="101">
        <v>225</v>
      </c>
      <c r="AB1177" s="101">
        <v>321.75</v>
      </c>
    </row>
    <row r="1178" spans="18:28" ht="18" customHeight="1" x14ac:dyDescent="0.25">
      <c r="R1178" s="101" t="s">
        <v>84</v>
      </c>
      <c r="S1178" s="101">
        <v>2021</v>
      </c>
      <c r="T1178" s="101" t="s">
        <v>5</v>
      </c>
      <c r="U1178" s="101" t="s">
        <v>85</v>
      </c>
      <c r="V1178" s="101" t="s">
        <v>86</v>
      </c>
      <c r="W1178" s="101" t="s">
        <v>87</v>
      </c>
      <c r="X1178" s="101" t="s">
        <v>88</v>
      </c>
      <c r="Y1178" s="101" t="s">
        <v>89</v>
      </c>
      <c r="Z1178" s="101" t="s">
        <v>90</v>
      </c>
      <c r="AA1178" s="101">
        <v>783</v>
      </c>
      <c r="AB1178" s="101">
        <v>1119.69</v>
      </c>
    </row>
    <row r="1179" spans="18:28" ht="18" customHeight="1" x14ac:dyDescent="0.25">
      <c r="R1179" s="101" t="s">
        <v>93</v>
      </c>
      <c r="S1179" s="101">
        <v>2021</v>
      </c>
      <c r="T1179" s="101" t="s">
        <v>5</v>
      </c>
      <c r="U1179" s="101" t="s">
        <v>85</v>
      </c>
      <c r="V1179" s="101" t="s">
        <v>86</v>
      </c>
      <c r="W1179" s="101" t="s">
        <v>87</v>
      </c>
      <c r="X1179" s="101" t="s">
        <v>88</v>
      </c>
      <c r="Y1179" s="101" t="s">
        <v>89</v>
      </c>
      <c r="Z1179" s="101" t="s">
        <v>90</v>
      </c>
      <c r="AA1179" s="101">
        <v>816</v>
      </c>
      <c r="AB1179" s="101">
        <v>1166.8800000000001</v>
      </c>
    </row>
    <row r="1180" spans="18:28" ht="18" customHeight="1" x14ac:dyDescent="0.25">
      <c r="R1180" s="101" t="s">
        <v>91</v>
      </c>
      <c r="S1180" s="101">
        <v>2021</v>
      </c>
      <c r="T1180" s="101" t="s">
        <v>5</v>
      </c>
      <c r="U1180" s="101" t="s">
        <v>85</v>
      </c>
      <c r="V1180" s="101" t="s">
        <v>86</v>
      </c>
      <c r="W1180" s="101" t="s">
        <v>87</v>
      </c>
      <c r="X1180" s="101" t="s">
        <v>88</v>
      </c>
      <c r="Y1180" s="101" t="s">
        <v>89</v>
      </c>
      <c r="Z1180" s="101" t="s">
        <v>90</v>
      </c>
      <c r="AA1180" s="101">
        <v>869</v>
      </c>
      <c r="AB1180" s="101">
        <v>1242.67</v>
      </c>
    </row>
    <row r="1181" spans="18:28" ht="18" customHeight="1" x14ac:dyDescent="0.25">
      <c r="R1181" s="101" t="s">
        <v>95</v>
      </c>
      <c r="S1181" s="101">
        <v>2021</v>
      </c>
      <c r="T1181" s="101" t="s">
        <v>5</v>
      </c>
      <c r="U1181" s="101" t="s">
        <v>85</v>
      </c>
      <c r="V1181" s="101" t="s">
        <v>86</v>
      </c>
      <c r="W1181" s="101" t="s">
        <v>87</v>
      </c>
      <c r="X1181" s="101" t="s">
        <v>88</v>
      </c>
      <c r="Y1181" s="101" t="s">
        <v>89</v>
      </c>
      <c r="Z1181" s="101" t="s">
        <v>90</v>
      </c>
      <c r="AA1181" s="101">
        <v>257</v>
      </c>
      <c r="AB1181" s="101">
        <v>367.51</v>
      </c>
    </row>
    <row r="1182" spans="18:28" ht="18" customHeight="1" x14ac:dyDescent="0.25">
      <c r="R1182" s="101" t="s">
        <v>91</v>
      </c>
      <c r="S1182" s="101">
        <v>2021</v>
      </c>
      <c r="T1182" s="101" t="s">
        <v>5</v>
      </c>
      <c r="U1182" s="101" t="s">
        <v>85</v>
      </c>
      <c r="V1182" s="101" t="s">
        <v>86</v>
      </c>
      <c r="W1182" s="101" t="s">
        <v>87</v>
      </c>
      <c r="X1182" s="101" t="s">
        <v>88</v>
      </c>
      <c r="Y1182" s="101" t="s">
        <v>89</v>
      </c>
      <c r="Z1182" s="101" t="s">
        <v>90</v>
      </c>
      <c r="AA1182" s="101">
        <v>299</v>
      </c>
      <c r="AB1182" s="101">
        <v>427.57</v>
      </c>
    </row>
    <row r="1183" spans="18:28" ht="18" customHeight="1" x14ac:dyDescent="0.25">
      <c r="R1183" s="101" t="s">
        <v>91</v>
      </c>
      <c r="S1183" s="101">
        <v>2021</v>
      </c>
      <c r="T1183" s="101" t="s">
        <v>5</v>
      </c>
      <c r="U1183" s="101" t="s">
        <v>85</v>
      </c>
      <c r="V1183" s="101" t="s">
        <v>86</v>
      </c>
      <c r="W1183" s="101" t="s">
        <v>87</v>
      </c>
      <c r="X1183" s="101" t="s">
        <v>88</v>
      </c>
      <c r="Y1183" s="101" t="s">
        <v>89</v>
      </c>
      <c r="Z1183" s="101" t="s">
        <v>90</v>
      </c>
      <c r="AA1183" s="101">
        <v>227</v>
      </c>
      <c r="AB1183" s="101">
        <v>324.61</v>
      </c>
    </row>
    <row r="1184" spans="18:28" ht="18" customHeight="1" x14ac:dyDescent="0.25">
      <c r="R1184" s="101" t="s">
        <v>84</v>
      </c>
      <c r="S1184" s="101">
        <v>2021</v>
      </c>
      <c r="T1184" s="101" t="s">
        <v>2</v>
      </c>
      <c r="U1184" s="101" t="s">
        <v>85</v>
      </c>
      <c r="V1184" s="101" t="s">
        <v>86</v>
      </c>
      <c r="W1184" s="101" t="s">
        <v>87</v>
      </c>
      <c r="X1184" s="101" t="s">
        <v>88</v>
      </c>
      <c r="Y1184" s="101" t="s">
        <v>89</v>
      </c>
      <c r="Z1184" s="101" t="s">
        <v>90</v>
      </c>
      <c r="AA1184" s="101">
        <v>272</v>
      </c>
      <c r="AB1184" s="101">
        <v>388.96</v>
      </c>
    </row>
    <row r="1185" spans="18:28" ht="18" customHeight="1" x14ac:dyDescent="0.25">
      <c r="R1185" s="101" t="s">
        <v>91</v>
      </c>
      <c r="S1185" s="101">
        <v>2021</v>
      </c>
      <c r="T1185" s="101" t="s">
        <v>2</v>
      </c>
      <c r="U1185" s="101" t="s">
        <v>85</v>
      </c>
      <c r="V1185" s="101" t="s">
        <v>86</v>
      </c>
      <c r="W1185" s="101" t="s">
        <v>87</v>
      </c>
      <c r="X1185" s="101" t="s">
        <v>88</v>
      </c>
      <c r="Y1185" s="101" t="s">
        <v>89</v>
      </c>
      <c r="Z1185" s="101" t="s">
        <v>90</v>
      </c>
      <c r="AA1185" s="101">
        <v>242</v>
      </c>
      <c r="AB1185" s="101">
        <v>346.06</v>
      </c>
    </row>
    <row r="1186" spans="18:28" ht="18" customHeight="1" x14ac:dyDescent="0.25">
      <c r="R1186" s="101" t="s">
        <v>91</v>
      </c>
      <c r="S1186" s="101">
        <v>2021</v>
      </c>
      <c r="T1186" s="101" t="s">
        <v>2</v>
      </c>
      <c r="U1186" s="101" t="s">
        <v>85</v>
      </c>
      <c r="V1186" s="101" t="s">
        <v>86</v>
      </c>
      <c r="W1186" s="101" t="s">
        <v>87</v>
      </c>
      <c r="X1186" s="101" t="s">
        <v>88</v>
      </c>
      <c r="Y1186" s="101" t="s">
        <v>89</v>
      </c>
      <c r="Z1186" s="101" t="s">
        <v>90</v>
      </c>
      <c r="AA1186" s="101">
        <v>268</v>
      </c>
      <c r="AB1186" s="101">
        <v>526.24</v>
      </c>
    </row>
    <row r="1187" spans="18:28" ht="18" customHeight="1" x14ac:dyDescent="0.25">
      <c r="R1187" s="101" t="s">
        <v>91</v>
      </c>
      <c r="S1187" s="101">
        <v>2021</v>
      </c>
      <c r="T1187" s="101" t="s">
        <v>2</v>
      </c>
      <c r="U1187" s="101" t="s">
        <v>85</v>
      </c>
      <c r="V1187" s="101" t="s">
        <v>86</v>
      </c>
      <c r="W1187" s="101" t="s">
        <v>87</v>
      </c>
      <c r="X1187" s="101" t="s">
        <v>88</v>
      </c>
      <c r="Y1187" s="101" t="s">
        <v>89</v>
      </c>
      <c r="Z1187" s="101" t="s">
        <v>90</v>
      </c>
      <c r="AA1187" s="101">
        <v>316</v>
      </c>
      <c r="AB1187" s="101">
        <v>526.24</v>
      </c>
    </row>
    <row r="1188" spans="18:28" ht="18" customHeight="1" x14ac:dyDescent="0.25">
      <c r="R1188" s="101" t="s">
        <v>84</v>
      </c>
      <c r="S1188" s="101">
        <v>2021</v>
      </c>
      <c r="T1188" s="101" t="s">
        <v>2</v>
      </c>
      <c r="U1188" s="101" t="s">
        <v>85</v>
      </c>
      <c r="V1188" s="101" t="s">
        <v>86</v>
      </c>
      <c r="W1188" s="101" t="s">
        <v>87</v>
      </c>
      <c r="X1188" s="101" t="s">
        <v>88</v>
      </c>
      <c r="Y1188" s="101" t="s">
        <v>89</v>
      </c>
      <c r="Z1188" s="101" t="s">
        <v>90</v>
      </c>
      <c r="AA1188" s="101">
        <v>244</v>
      </c>
      <c r="AB1188" s="101">
        <v>526.24</v>
      </c>
    </row>
    <row r="1189" spans="18:28" ht="18" customHeight="1" x14ac:dyDescent="0.25">
      <c r="R1189" s="101" t="s">
        <v>91</v>
      </c>
      <c r="S1189" s="101">
        <v>2021</v>
      </c>
      <c r="T1189" s="101" t="s">
        <v>2</v>
      </c>
      <c r="U1189" s="101" t="s">
        <v>85</v>
      </c>
      <c r="V1189" s="101" t="s">
        <v>86</v>
      </c>
      <c r="W1189" s="101" t="s">
        <v>87</v>
      </c>
      <c r="X1189" s="101" t="s">
        <v>88</v>
      </c>
      <c r="Y1189" s="101" t="s">
        <v>89</v>
      </c>
      <c r="Z1189" s="101" t="s">
        <v>90</v>
      </c>
      <c r="AA1189" s="101">
        <v>999</v>
      </c>
      <c r="AB1189" s="101">
        <v>1428.57</v>
      </c>
    </row>
    <row r="1190" spans="18:28" ht="18" customHeight="1" x14ac:dyDescent="0.25">
      <c r="R1190" s="101" t="s">
        <v>93</v>
      </c>
      <c r="S1190" s="101">
        <v>2021</v>
      </c>
      <c r="T1190" s="101" t="s">
        <v>2</v>
      </c>
      <c r="U1190" s="101" t="s">
        <v>85</v>
      </c>
      <c r="V1190" s="101" t="s">
        <v>86</v>
      </c>
      <c r="W1190" s="101" t="s">
        <v>87</v>
      </c>
      <c r="X1190" s="101" t="s">
        <v>88</v>
      </c>
      <c r="Y1190" s="101" t="s">
        <v>89</v>
      </c>
      <c r="Z1190" s="101" t="s">
        <v>90</v>
      </c>
      <c r="AA1190" s="101">
        <v>1032</v>
      </c>
      <c r="AB1190" s="101">
        <v>1475.76</v>
      </c>
    </row>
    <row r="1191" spans="18:28" ht="18" customHeight="1" x14ac:dyDescent="0.25">
      <c r="R1191" s="101" t="s">
        <v>91</v>
      </c>
      <c r="S1191" s="101">
        <v>2021</v>
      </c>
      <c r="T1191" s="101" t="s">
        <v>2</v>
      </c>
      <c r="U1191" s="101" t="s">
        <v>85</v>
      </c>
      <c r="V1191" s="101" t="s">
        <v>86</v>
      </c>
      <c r="W1191" s="101" t="s">
        <v>87</v>
      </c>
      <c r="X1191" s="101" t="s">
        <v>88</v>
      </c>
      <c r="Y1191" s="101" t="s">
        <v>89</v>
      </c>
      <c r="Z1191" s="101" t="s">
        <v>90</v>
      </c>
      <c r="AA1191" s="101">
        <v>246</v>
      </c>
      <c r="AB1191" s="101">
        <v>351.78</v>
      </c>
    </row>
    <row r="1192" spans="18:28" ht="18" customHeight="1" x14ac:dyDescent="0.25">
      <c r="R1192" s="101" t="s">
        <v>91</v>
      </c>
      <c r="S1192" s="101">
        <v>2021</v>
      </c>
      <c r="T1192" s="101" t="s">
        <v>2</v>
      </c>
      <c r="U1192" s="101" t="s">
        <v>85</v>
      </c>
      <c r="V1192" s="101" t="s">
        <v>86</v>
      </c>
      <c r="W1192" s="101" t="s">
        <v>87</v>
      </c>
      <c r="X1192" s="101" t="s">
        <v>88</v>
      </c>
      <c r="Y1192" s="101" t="s">
        <v>89</v>
      </c>
      <c r="Z1192" s="101" t="s">
        <v>90</v>
      </c>
      <c r="AA1192" s="101">
        <v>273</v>
      </c>
      <c r="AB1192" s="101">
        <v>390.39</v>
      </c>
    </row>
    <row r="1193" spans="18:28" ht="18" customHeight="1" x14ac:dyDescent="0.25">
      <c r="R1193" s="101" t="s">
        <v>93</v>
      </c>
      <c r="S1193" s="101">
        <v>2021</v>
      </c>
      <c r="T1193" s="101" t="s">
        <v>2</v>
      </c>
      <c r="U1193" s="101" t="s">
        <v>85</v>
      </c>
      <c r="V1193" s="101" t="s">
        <v>86</v>
      </c>
      <c r="W1193" s="101" t="s">
        <v>87</v>
      </c>
      <c r="X1193" s="101" t="s">
        <v>88</v>
      </c>
      <c r="Y1193" s="101" t="s">
        <v>89</v>
      </c>
      <c r="Z1193" s="101" t="s">
        <v>90</v>
      </c>
      <c r="AA1193" s="101">
        <v>315</v>
      </c>
      <c r="AB1193" s="101">
        <v>450.45</v>
      </c>
    </row>
    <row r="1194" spans="18:28" ht="18" customHeight="1" x14ac:dyDescent="0.25">
      <c r="R1194" s="101" t="s">
        <v>91</v>
      </c>
      <c r="S1194" s="101">
        <v>2021</v>
      </c>
      <c r="T1194" s="101" t="s">
        <v>2</v>
      </c>
      <c r="U1194" s="101" t="s">
        <v>85</v>
      </c>
      <c r="V1194" s="101" t="s">
        <v>86</v>
      </c>
      <c r="W1194" s="101" t="s">
        <v>87</v>
      </c>
      <c r="X1194" s="101" t="s">
        <v>88</v>
      </c>
      <c r="Y1194" s="101" t="s">
        <v>89</v>
      </c>
      <c r="Z1194" s="101" t="s">
        <v>90</v>
      </c>
      <c r="AA1194" s="101">
        <v>243</v>
      </c>
      <c r="AB1194" s="101">
        <v>347.49</v>
      </c>
    </row>
    <row r="1195" spans="18:28" ht="18" customHeight="1" x14ac:dyDescent="0.25">
      <c r="R1195" s="101" t="s">
        <v>84</v>
      </c>
      <c r="S1195" s="101">
        <v>2021</v>
      </c>
      <c r="T1195" s="101" t="s">
        <v>2</v>
      </c>
      <c r="U1195" s="101" t="s">
        <v>85</v>
      </c>
      <c r="V1195" s="101" t="s">
        <v>86</v>
      </c>
      <c r="W1195" s="101" t="s">
        <v>87</v>
      </c>
      <c r="X1195" s="101" t="s">
        <v>88</v>
      </c>
      <c r="Y1195" s="101" t="s">
        <v>89</v>
      </c>
      <c r="Z1195" s="101" t="s">
        <v>90</v>
      </c>
      <c r="AA1195" s="101">
        <v>780</v>
      </c>
      <c r="AB1195" s="101">
        <v>1115.4000000000001</v>
      </c>
    </row>
    <row r="1196" spans="18:28" ht="18" customHeight="1" x14ac:dyDescent="0.25">
      <c r="R1196" s="101" t="s">
        <v>93</v>
      </c>
      <c r="S1196" s="101">
        <v>2021</v>
      </c>
      <c r="T1196" s="101" t="s">
        <v>2</v>
      </c>
      <c r="U1196" s="101" t="s">
        <v>85</v>
      </c>
      <c r="V1196" s="101" t="s">
        <v>86</v>
      </c>
      <c r="W1196" s="101" t="s">
        <v>87</v>
      </c>
      <c r="X1196" s="101" t="s">
        <v>88</v>
      </c>
      <c r="Y1196" s="101" t="s">
        <v>89</v>
      </c>
      <c r="Z1196" s="101" t="s">
        <v>90</v>
      </c>
      <c r="AA1196" s="101">
        <v>813</v>
      </c>
      <c r="AB1196" s="101">
        <v>1162.5899999999999</v>
      </c>
    </row>
    <row r="1197" spans="18:28" ht="18" customHeight="1" x14ac:dyDescent="0.25">
      <c r="R1197" s="101" t="s">
        <v>91</v>
      </c>
      <c r="S1197" s="101">
        <v>2021</v>
      </c>
      <c r="T1197" s="101" t="s">
        <v>2</v>
      </c>
      <c r="U1197" s="101" t="s">
        <v>85</v>
      </c>
      <c r="V1197" s="101" t="s">
        <v>86</v>
      </c>
      <c r="W1197" s="101" t="s">
        <v>87</v>
      </c>
      <c r="X1197" s="101" t="s">
        <v>88</v>
      </c>
      <c r="Y1197" s="101" t="s">
        <v>89</v>
      </c>
      <c r="Z1197" s="101" t="s">
        <v>90</v>
      </c>
      <c r="AA1197" s="101">
        <v>867</v>
      </c>
      <c r="AB1197" s="101">
        <v>1239.81</v>
      </c>
    </row>
    <row r="1198" spans="18:28" ht="18" customHeight="1" x14ac:dyDescent="0.25">
      <c r="R1198" s="101" t="s">
        <v>91</v>
      </c>
      <c r="S1198" s="101">
        <v>2021</v>
      </c>
      <c r="T1198" s="101" t="s">
        <v>2</v>
      </c>
      <c r="U1198" s="101" t="s">
        <v>85</v>
      </c>
      <c r="V1198" s="101" t="s">
        <v>86</v>
      </c>
      <c r="W1198" s="101" t="s">
        <v>87</v>
      </c>
      <c r="X1198" s="101" t="s">
        <v>88</v>
      </c>
      <c r="Y1198" s="101" t="s">
        <v>89</v>
      </c>
      <c r="Z1198" s="101" t="s">
        <v>90</v>
      </c>
      <c r="AA1198" s="101">
        <v>269</v>
      </c>
      <c r="AB1198" s="101">
        <v>384.67</v>
      </c>
    </row>
    <row r="1199" spans="18:28" ht="18" customHeight="1" x14ac:dyDescent="0.25">
      <c r="R1199" s="101" t="s">
        <v>84</v>
      </c>
      <c r="S1199" s="101">
        <v>2021</v>
      </c>
      <c r="T1199" s="101" t="s">
        <v>2</v>
      </c>
      <c r="U1199" s="101" t="s">
        <v>85</v>
      </c>
      <c r="V1199" s="101" t="s">
        <v>86</v>
      </c>
      <c r="W1199" s="101" t="s">
        <v>87</v>
      </c>
      <c r="X1199" s="101" t="s">
        <v>88</v>
      </c>
      <c r="Y1199" s="101" t="s">
        <v>89</v>
      </c>
      <c r="Z1199" s="101" t="s">
        <v>90</v>
      </c>
      <c r="AA1199" s="101">
        <v>317</v>
      </c>
      <c r="AB1199" s="101">
        <v>453.31</v>
      </c>
    </row>
    <row r="1200" spans="18:28" ht="18" customHeight="1" x14ac:dyDescent="0.25">
      <c r="R1200" s="101" t="s">
        <v>84</v>
      </c>
      <c r="S1200" s="101">
        <v>2021</v>
      </c>
      <c r="T1200" s="101" t="s">
        <v>2</v>
      </c>
      <c r="U1200" s="101" t="s">
        <v>85</v>
      </c>
      <c r="V1200" s="101" t="s">
        <v>86</v>
      </c>
      <c r="W1200" s="101" t="s">
        <v>87</v>
      </c>
      <c r="X1200" s="101" t="s">
        <v>88</v>
      </c>
      <c r="Y1200" s="101" t="s">
        <v>89</v>
      </c>
      <c r="Z1200" s="101" t="s">
        <v>90</v>
      </c>
      <c r="AA1200" s="101">
        <v>245</v>
      </c>
      <c r="AB1200" s="101">
        <v>350.35</v>
      </c>
    </row>
    <row r="1201" spans="18:28" ht="18" customHeight="1" x14ac:dyDescent="0.25">
      <c r="R1201" s="101" t="s">
        <v>84</v>
      </c>
      <c r="S1201" s="101">
        <v>2021</v>
      </c>
      <c r="T1201" s="101" t="s">
        <v>4</v>
      </c>
      <c r="U1201" s="101" t="s">
        <v>85</v>
      </c>
      <c r="V1201" s="101" t="s">
        <v>86</v>
      </c>
      <c r="W1201" s="101" t="s">
        <v>87</v>
      </c>
      <c r="X1201" s="101" t="s">
        <v>88</v>
      </c>
      <c r="Y1201" s="101" t="s">
        <v>89</v>
      </c>
      <c r="Z1201" s="101" t="s">
        <v>90</v>
      </c>
      <c r="AA1201" s="101">
        <v>260</v>
      </c>
      <c r="AB1201" s="101">
        <v>371.8</v>
      </c>
    </row>
    <row r="1202" spans="18:28" ht="18" customHeight="1" x14ac:dyDescent="0.25">
      <c r="R1202" s="101" t="s">
        <v>84</v>
      </c>
      <c r="S1202" s="101">
        <v>2021</v>
      </c>
      <c r="T1202" s="101" t="s">
        <v>4</v>
      </c>
      <c r="U1202" s="101" t="s">
        <v>85</v>
      </c>
      <c r="V1202" s="101" t="s">
        <v>86</v>
      </c>
      <c r="W1202" s="101" t="s">
        <v>87</v>
      </c>
      <c r="X1202" s="101" t="s">
        <v>88</v>
      </c>
      <c r="Y1202" s="101" t="s">
        <v>89</v>
      </c>
      <c r="Z1202" s="101" t="s">
        <v>90</v>
      </c>
      <c r="AA1202" s="101">
        <v>308</v>
      </c>
      <c r="AB1202" s="101">
        <v>440.44</v>
      </c>
    </row>
    <row r="1203" spans="18:28" ht="18" customHeight="1" x14ac:dyDescent="0.25">
      <c r="R1203" s="101" t="s">
        <v>93</v>
      </c>
      <c r="S1203" s="101">
        <v>2021</v>
      </c>
      <c r="T1203" s="101" t="s">
        <v>4</v>
      </c>
      <c r="U1203" s="101" t="s">
        <v>85</v>
      </c>
      <c r="V1203" s="101" t="s">
        <v>86</v>
      </c>
      <c r="W1203" s="101" t="s">
        <v>87</v>
      </c>
      <c r="X1203" s="101" t="s">
        <v>88</v>
      </c>
      <c r="Y1203" s="101" t="s">
        <v>89</v>
      </c>
      <c r="Z1203" s="101" t="s">
        <v>90</v>
      </c>
      <c r="AA1203" s="101">
        <v>262</v>
      </c>
      <c r="AB1203" s="101">
        <v>526.24</v>
      </c>
    </row>
    <row r="1204" spans="18:28" ht="18" customHeight="1" x14ac:dyDescent="0.25">
      <c r="R1204" s="101" t="s">
        <v>94</v>
      </c>
      <c r="S1204" s="101">
        <v>2021</v>
      </c>
      <c r="T1204" s="101" t="s">
        <v>4</v>
      </c>
      <c r="U1204" s="101" t="s">
        <v>85</v>
      </c>
      <c r="V1204" s="101" t="s">
        <v>86</v>
      </c>
      <c r="W1204" s="101" t="s">
        <v>87</v>
      </c>
      <c r="X1204" s="101" t="s">
        <v>88</v>
      </c>
      <c r="Y1204" s="101" t="s">
        <v>89</v>
      </c>
      <c r="Z1204" s="101" t="s">
        <v>90</v>
      </c>
      <c r="AA1204" s="101">
        <v>304</v>
      </c>
      <c r="AB1204" s="101">
        <v>526.24</v>
      </c>
    </row>
    <row r="1205" spans="18:28" ht="18" customHeight="1" x14ac:dyDescent="0.25">
      <c r="R1205" s="101" t="s">
        <v>91</v>
      </c>
      <c r="S1205" s="101">
        <v>2021</v>
      </c>
      <c r="T1205" s="101" t="s">
        <v>4</v>
      </c>
      <c r="U1205" s="101" t="s">
        <v>85</v>
      </c>
      <c r="V1205" s="101" t="s">
        <v>86</v>
      </c>
      <c r="W1205" s="101" t="s">
        <v>87</v>
      </c>
      <c r="X1205" s="101" t="s">
        <v>88</v>
      </c>
      <c r="Y1205" s="101" t="s">
        <v>89</v>
      </c>
      <c r="Z1205" s="101" t="s">
        <v>90</v>
      </c>
      <c r="AA1205" s="101">
        <v>232</v>
      </c>
      <c r="AB1205" s="101">
        <v>526.24</v>
      </c>
    </row>
    <row r="1206" spans="18:28" ht="18" customHeight="1" x14ac:dyDescent="0.25">
      <c r="R1206" s="101" t="s">
        <v>91</v>
      </c>
      <c r="S1206" s="101">
        <v>2021</v>
      </c>
      <c r="T1206" s="101" t="s">
        <v>4</v>
      </c>
      <c r="U1206" s="101" t="s">
        <v>85</v>
      </c>
      <c r="V1206" s="101" t="s">
        <v>86</v>
      </c>
      <c r="W1206" s="101" t="s">
        <v>87</v>
      </c>
      <c r="X1206" s="101" t="s">
        <v>88</v>
      </c>
      <c r="Y1206" s="101" t="s">
        <v>89</v>
      </c>
      <c r="Z1206" s="101" t="s">
        <v>90</v>
      </c>
      <c r="AA1206" s="101">
        <v>1001</v>
      </c>
      <c r="AB1206" s="101">
        <v>1431.43</v>
      </c>
    </row>
    <row r="1207" spans="18:28" ht="18" customHeight="1" x14ac:dyDescent="0.25">
      <c r="R1207" s="101" t="s">
        <v>91</v>
      </c>
      <c r="S1207" s="101">
        <v>2021</v>
      </c>
      <c r="T1207" s="101" t="s">
        <v>4</v>
      </c>
      <c r="U1207" s="101" t="s">
        <v>85</v>
      </c>
      <c r="V1207" s="101" t="s">
        <v>86</v>
      </c>
      <c r="W1207" s="101" t="s">
        <v>87</v>
      </c>
      <c r="X1207" s="101" t="s">
        <v>88</v>
      </c>
      <c r="Y1207" s="101" t="s">
        <v>89</v>
      </c>
      <c r="Z1207" s="101" t="s">
        <v>90</v>
      </c>
      <c r="AA1207" s="101">
        <v>1034</v>
      </c>
      <c r="AB1207" s="101">
        <v>1478.62</v>
      </c>
    </row>
    <row r="1208" spans="18:28" ht="18" customHeight="1" x14ac:dyDescent="0.25">
      <c r="R1208" s="101" t="s">
        <v>84</v>
      </c>
      <c r="S1208" s="101">
        <v>2021</v>
      </c>
      <c r="T1208" s="101" t="s">
        <v>4</v>
      </c>
      <c r="U1208" s="101" t="s">
        <v>85</v>
      </c>
      <c r="V1208" s="101" t="s">
        <v>86</v>
      </c>
      <c r="W1208" s="101" t="s">
        <v>87</v>
      </c>
      <c r="X1208" s="101" t="s">
        <v>88</v>
      </c>
      <c r="Y1208" s="101" t="s">
        <v>89</v>
      </c>
      <c r="Z1208" s="101" t="s">
        <v>90</v>
      </c>
      <c r="AA1208" s="101">
        <v>234</v>
      </c>
      <c r="AB1208" s="101">
        <v>334.62</v>
      </c>
    </row>
    <row r="1209" spans="18:28" ht="18" customHeight="1" x14ac:dyDescent="0.25">
      <c r="R1209" s="101" t="s">
        <v>84</v>
      </c>
      <c r="S1209" s="101">
        <v>2021</v>
      </c>
      <c r="T1209" s="101" t="s">
        <v>4</v>
      </c>
      <c r="U1209" s="101" t="s">
        <v>85</v>
      </c>
      <c r="V1209" s="101" t="s">
        <v>86</v>
      </c>
      <c r="W1209" s="101" t="s">
        <v>87</v>
      </c>
      <c r="X1209" s="101" t="s">
        <v>88</v>
      </c>
      <c r="Y1209" s="101" t="s">
        <v>89</v>
      </c>
      <c r="Z1209" s="101" t="s">
        <v>90</v>
      </c>
      <c r="AA1209" s="101">
        <v>261</v>
      </c>
      <c r="AB1209" s="101">
        <v>373.23</v>
      </c>
    </row>
    <row r="1210" spans="18:28" ht="18" customHeight="1" x14ac:dyDescent="0.25">
      <c r="R1210" s="101" t="s">
        <v>93</v>
      </c>
      <c r="S1210" s="101">
        <v>2021</v>
      </c>
      <c r="T1210" s="101" t="s">
        <v>4</v>
      </c>
      <c r="U1210" s="101" t="s">
        <v>85</v>
      </c>
      <c r="V1210" s="101" t="s">
        <v>86</v>
      </c>
      <c r="W1210" s="101" t="s">
        <v>87</v>
      </c>
      <c r="X1210" s="101" t="s">
        <v>88</v>
      </c>
      <c r="Y1210" s="101" t="s">
        <v>89</v>
      </c>
      <c r="Z1210" s="101" t="s">
        <v>90</v>
      </c>
      <c r="AA1210" s="101">
        <v>309</v>
      </c>
      <c r="AB1210" s="101">
        <v>441.87</v>
      </c>
    </row>
    <row r="1211" spans="18:28" ht="18" customHeight="1" x14ac:dyDescent="0.25">
      <c r="R1211" s="101" t="s">
        <v>91</v>
      </c>
      <c r="S1211" s="101">
        <v>2021</v>
      </c>
      <c r="T1211" s="101" t="s">
        <v>4</v>
      </c>
      <c r="U1211" s="101" t="s">
        <v>85</v>
      </c>
      <c r="V1211" s="101" t="s">
        <v>86</v>
      </c>
      <c r="W1211" s="101" t="s">
        <v>87</v>
      </c>
      <c r="X1211" s="101" t="s">
        <v>88</v>
      </c>
      <c r="Y1211" s="101" t="s">
        <v>89</v>
      </c>
      <c r="Z1211" s="101" t="s">
        <v>90</v>
      </c>
      <c r="AA1211" s="101">
        <v>231</v>
      </c>
      <c r="AB1211" s="101">
        <v>330.33</v>
      </c>
    </row>
    <row r="1212" spans="18:28" ht="18" customHeight="1" x14ac:dyDescent="0.25">
      <c r="R1212" s="101" t="s">
        <v>91</v>
      </c>
      <c r="S1212" s="101">
        <v>2021</v>
      </c>
      <c r="T1212" s="101" t="s">
        <v>4</v>
      </c>
      <c r="U1212" s="101" t="s">
        <v>85</v>
      </c>
      <c r="V1212" s="101" t="s">
        <v>86</v>
      </c>
      <c r="W1212" s="101" t="s">
        <v>87</v>
      </c>
      <c r="X1212" s="101" t="s">
        <v>88</v>
      </c>
      <c r="Y1212" s="101" t="s">
        <v>89</v>
      </c>
      <c r="Z1212" s="101" t="s">
        <v>90</v>
      </c>
      <c r="AA1212" s="101">
        <v>782</v>
      </c>
      <c r="AB1212" s="101">
        <v>1118.26</v>
      </c>
    </row>
    <row r="1213" spans="18:28" ht="18" customHeight="1" x14ac:dyDescent="0.25">
      <c r="R1213" s="101" t="s">
        <v>84</v>
      </c>
      <c r="S1213" s="101">
        <v>2021</v>
      </c>
      <c r="T1213" s="101" t="s">
        <v>4</v>
      </c>
      <c r="U1213" s="101" t="s">
        <v>85</v>
      </c>
      <c r="V1213" s="101" t="s">
        <v>86</v>
      </c>
      <c r="W1213" s="101" t="s">
        <v>87</v>
      </c>
      <c r="X1213" s="101" t="s">
        <v>88</v>
      </c>
      <c r="Y1213" s="101" t="s">
        <v>89</v>
      </c>
      <c r="Z1213" s="101" t="s">
        <v>90</v>
      </c>
      <c r="AA1213" s="101">
        <v>815</v>
      </c>
      <c r="AB1213" s="101">
        <v>1165.45</v>
      </c>
    </row>
    <row r="1214" spans="18:28" ht="18" customHeight="1" x14ac:dyDescent="0.25">
      <c r="R1214" s="101" t="s">
        <v>93</v>
      </c>
      <c r="S1214" s="101">
        <v>2021</v>
      </c>
      <c r="T1214" s="101" t="s">
        <v>4</v>
      </c>
      <c r="U1214" s="101" t="s">
        <v>85</v>
      </c>
      <c r="V1214" s="101" t="s">
        <v>86</v>
      </c>
      <c r="W1214" s="101" t="s">
        <v>87</v>
      </c>
      <c r="X1214" s="101" t="s">
        <v>88</v>
      </c>
      <c r="Y1214" s="101" t="s">
        <v>89</v>
      </c>
      <c r="Z1214" s="101" t="s">
        <v>90</v>
      </c>
      <c r="AA1214" s="101">
        <v>868</v>
      </c>
      <c r="AB1214" s="101">
        <v>1241.24</v>
      </c>
    </row>
    <row r="1215" spans="18:28" ht="18" customHeight="1" x14ac:dyDescent="0.25">
      <c r="R1215" s="101" t="s">
        <v>84</v>
      </c>
      <c r="S1215" s="101">
        <v>2021</v>
      </c>
      <c r="T1215" s="101" t="s">
        <v>4</v>
      </c>
      <c r="U1215" s="101" t="s">
        <v>85</v>
      </c>
      <c r="V1215" s="101" t="s">
        <v>86</v>
      </c>
      <c r="W1215" s="101" t="s">
        <v>87</v>
      </c>
      <c r="X1215" s="101" t="s">
        <v>88</v>
      </c>
      <c r="Y1215" s="101" t="s">
        <v>89</v>
      </c>
      <c r="Z1215" s="101" t="s">
        <v>90</v>
      </c>
      <c r="AA1215" s="101">
        <v>305</v>
      </c>
      <c r="AB1215" s="101">
        <v>436.15</v>
      </c>
    </row>
    <row r="1216" spans="18:28" ht="18" customHeight="1" x14ac:dyDescent="0.25">
      <c r="R1216" s="101" t="s">
        <v>84</v>
      </c>
      <c r="S1216" s="101">
        <v>2021</v>
      </c>
      <c r="T1216" s="101" t="s">
        <v>4</v>
      </c>
      <c r="U1216" s="101" t="s">
        <v>85</v>
      </c>
      <c r="V1216" s="101" t="s">
        <v>86</v>
      </c>
      <c r="W1216" s="101" t="s">
        <v>87</v>
      </c>
      <c r="X1216" s="101" t="s">
        <v>88</v>
      </c>
      <c r="Y1216" s="101" t="s">
        <v>89</v>
      </c>
      <c r="Z1216" s="101" t="s">
        <v>90</v>
      </c>
      <c r="AA1216" s="101">
        <v>233</v>
      </c>
      <c r="AB1216" s="101">
        <v>333.19</v>
      </c>
    </row>
    <row r="1217" spans="18:28" ht="18" customHeight="1" x14ac:dyDescent="0.25">
      <c r="R1217" s="101" t="s">
        <v>91</v>
      </c>
      <c r="S1217" s="101">
        <v>2021</v>
      </c>
      <c r="T1217" s="101" t="s">
        <v>10</v>
      </c>
      <c r="U1217" s="101" t="s">
        <v>97</v>
      </c>
      <c r="V1217" s="101" t="s">
        <v>86</v>
      </c>
      <c r="W1217" s="101" t="s">
        <v>87</v>
      </c>
      <c r="X1217" s="101" t="s">
        <v>88</v>
      </c>
      <c r="Y1217" s="101" t="s">
        <v>89</v>
      </c>
      <c r="Z1217" s="101" t="s">
        <v>92</v>
      </c>
      <c r="AA1217" s="101">
        <v>266</v>
      </c>
      <c r="AB1217" s="101">
        <v>380.38</v>
      </c>
    </row>
    <row r="1218" spans="18:28" ht="18" customHeight="1" x14ac:dyDescent="0.25">
      <c r="R1218" s="101" t="s">
        <v>91</v>
      </c>
      <c r="S1218" s="101">
        <v>2021</v>
      </c>
      <c r="T1218" s="101" t="s">
        <v>10</v>
      </c>
      <c r="U1218" s="101" t="s">
        <v>97</v>
      </c>
      <c r="V1218" s="101" t="s">
        <v>86</v>
      </c>
      <c r="W1218" s="101" t="s">
        <v>87</v>
      </c>
      <c r="X1218" s="101" t="s">
        <v>88</v>
      </c>
      <c r="Y1218" s="101" t="s">
        <v>89</v>
      </c>
      <c r="Z1218" s="101" t="s">
        <v>92</v>
      </c>
      <c r="AA1218" s="101">
        <v>260</v>
      </c>
      <c r="AB1218" s="101">
        <v>371.8</v>
      </c>
    </row>
    <row r="1219" spans="18:28" ht="18" customHeight="1" x14ac:dyDescent="0.25">
      <c r="R1219" s="101" t="s">
        <v>84</v>
      </c>
      <c r="S1219" s="101">
        <v>2021</v>
      </c>
      <c r="T1219" s="101" t="s">
        <v>10</v>
      </c>
      <c r="U1219" s="101" t="s">
        <v>97</v>
      </c>
      <c r="V1219" s="101" t="s">
        <v>86</v>
      </c>
      <c r="W1219" s="101" t="s">
        <v>87</v>
      </c>
      <c r="X1219" s="101" t="s">
        <v>88</v>
      </c>
      <c r="Y1219" s="101" t="s">
        <v>89</v>
      </c>
      <c r="Z1219" s="101" t="s">
        <v>92</v>
      </c>
      <c r="AA1219" s="101">
        <v>254</v>
      </c>
      <c r="AB1219" s="101">
        <v>363.22</v>
      </c>
    </row>
    <row r="1220" spans="18:28" ht="18" customHeight="1" x14ac:dyDescent="0.25">
      <c r="R1220" s="101" t="s">
        <v>84</v>
      </c>
      <c r="S1220" s="101">
        <v>2021</v>
      </c>
      <c r="T1220" s="101" t="s">
        <v>10</v>
      </c>
      <c r="U1220" s="101" t="s">
        <v>97</v>
      </c>
      <c r="V1220" s="101" t="s">
        <v>86</v>
      </c>
      <c r="W1220" s="101" t="s">
        <v>87</v>
      </c>
      <c r="X1220" s="101" t="s">
        <v>88</v>
      </c>
      <c r="Y1220" s="101" t="s">
        <v>89</v>
      </c>
      <c r="Z1220" s="101" t="s">
        <v>90</v>
      </c>
      <c r="AA1220" s="101">
        <v>230</v>
      </c>
      <c r="AB1220" s="101">
        <v>328.9</v>
      </c>
    </row>
    <row r="1221" spans="18:28" ht="18" customHeight="1" x14ac:dyDescent="0.25">
      <c r="R1221" s="101" t="s">
        <v>84</v>
      </c>
      <c r="S1221" s="101">
        <v>2021</v>
      </c>
      <c r="T1221" s="101" t="s">
        <v>10</v>
      </c>
      <c r="U1221" s="101" t="s">
        <v>97</v>
      </c>
      <c r="V1221" s="101" t="s">
        <v>86</v>
      </c>
      <c r="W1221" s="101" t="s">
        <v>87</v>
      </c>
      <c r="X1221" s="101" t="s">
        <v>88</v>
      </c>
      <c r="Y1221" s="101" t="s">
        <v>89</v>
      </c>
      <c r="Z1221" s="101" t="s">
        <v>90</v>
      </c>
      <c r="AA1221" s="101">
        <v>272</v>
      </c>
      <c r="AB1221" s="101">
        <v>388.96</v>
      </c>
    </row>
    <row r="1222" spans="18:28" ht="18" customHeight="1" x14ac:dyDescent="0.25">
      <c r="R1222" s="101" t="s">
        <v>93</v>
      </c>
      <c r="S1222" s="101">
        <v>2021</v>
      </c>
      <c r="T1222" s="101" t="s">
        <v>10</v>
      </c>
      <c r="U1222" s="101" t="s">
        <v>97</v>
      </c>
      <c r="V1222" s="101" t="s">
        <v>86</v>
      </c>
      <c r="W1222" s="101" t="s">
        <v>87</v>
      </c>
      <c r="X1222" s="101" t="s">
        <v>88</v>
      </c>
      <c r="Y1222" s="101" t="s">
        <v>89</v>
      </c>
      <c r="Z1222" s="101" t="s">
        <v>90</v>
      </c>
      <c r="AA1222" s="101">
        <v>262</v>
      </c>
      <c r="AB1222" s="101">
        <v>374.65999999999997</v>
      </c>
    </row>
    <row r="1223" spans="18:28" ht="18" customHeight="1" x14ac:dyDescent="0.25">
      <c r="R1223" s="101" t="s">
        <v>91</v>
      </c>
      <c r="S1223" s="101">
        <v>2021</v>
      </c>
      <c r="T1223" s="101" t="s">
        <v>10</v>
      </c>
      <c r="U1223" s="101" t="s">
        <v>97</v>
      </c>
      <c r="V1223" s="101" t="s">
        <v>86</v>
      </c>
      <c r="W1223" s="101" t="s">
        <v>87</v>
      </c>
      <c r="X1223" s="101" t="s">
        <v>88</v>
      </c>
      <c r="Y1223" s="101" t="s">
        <v>89</v>
      </c>
      <c r="Z1223" s="101" t="s">
        <v>90</v>
      </c>
      <c r="AA1223" s="101">
        <v>256</v>
      </c>
      <c r="AB1223" s="101">
        <v>366.08</v>
      </c>
    </row>
    <row r="1224" spans="18:28" ht="18" customHeight="1" x14ac:dyDescent="0.25">
      <c r="R1224" s="101" t="s">
        <v>93</v>
      </c>
      <c r="S1224" s="101">
        <v>2021</v>
      </c>
      <c r="T1224" s="101" t="s">
        <v>10</v>
      </c>
      <c r="U1224" s="101" t="s">
        <v>97</v>
      </c>
      <c r="V1224" s="101" t="s">
        <v>86</v>
      </c>
      <c r="W1224" s="101" t="s">
        <v>87</v>
      </c>
      <c r="X1224" s="101" t="s">
        <v>88</v>
      </c>
      <c r="Y1224" s="101" t="s">
        <v>89</v>
      </c>
      <c r="Z1224" s="101" t="s">
        <v>90</v>
      </c>
      <c r="AA1224" s="101">
        <v>226</v>
      </c>
      <c r="AB1224" s="101">
        <v>526.24</v>
      </c>
    </row>
    <row r="1225" spans="18:28" ht="18" customHeight="1" x14ac:dyDescent="0.25">
      <c r="R1225" s="101" t="s">
        <v>93</v>
      </c>
      <c r="S1225" s="101">
        <v>2021</v>
      </c>
      <c r="T1225" s="101" t="s">
        <v>10</v>
      </c>
      <c r="U1225" s="101" t="s">
        <v>97</v>
      </c>
      <c r="V1225" s="101" t="s">
        <v>86</v>
      </c>
      <c r="W1225" s="101" t="s">
        <v>87</v>
      </c>
      <c r="X1225" s="101" t="s">
        <v>88</v>
      </c>
      <c r="Y1225" s="101" t="s">
        <v>89</v>
      </c>
      <c r="Z1225" s="101" t="s">
        <v>90</v>
      </c>
      <c r="AA1225" s="101">
        <v>274</v>
      </c>
      <c r="AB1225" s="101">
        <v>526.24</v>
      </c>
    </row>
    <row r="1226" spans="18:28" ht="18" customHeight="1" x14ac:dyDescent="0.25">
      <c r="R1226" s="101" t="s">
        <v>95</v>
      </c>
      <c r="S1226" s="101">
        <v>2021</v>
      </c>
      <c r="T1226" s="101" t="s">
        <v>10</v>
      </c>
      <c r="U1226" s="101" t="s">
        <v>97</v>
      </c>
      <c r="V1226" s="101" t="s">
        <v>86</v>
      </c>
      <c r="W1226" s="101" t="s">
        <v>87</v>
      </c>
      <c r="X1226" s="101" t="s">
        <v>88</v>
      </c>
      <c r="Y1226" s="101" t="s">
        <v>89</v>
      </c>
      <c r="Z1226" s="101" t="s">
        <v>90</v>
      </c>
      <c r="AA1226" s="101">
        <v>1006</v>
      </c>
      <c r="AB1226" s="101">
        <v>1438.58</v>
      </c>
    </row>
    <row r="1227" spans="18:28" ht="18" customHeight="1" x14ac:dyDescent="0.25">
      <c r="R1227" s="101" t="s">
        <v>94</v>
      </c>
      <c r="S1227" s="101">
        <v>2021</v>
      </c>
      <c r="T1227" s="101" t="s">
        <v>10</v>
      </c>
      <c r="U1227" s="101" t="s">
        <v>97</v>
      </c>
      <c r="V1227" s="101" t="s">
        <v>86</v>
      </c>
      <c r="W1227" s="101" t="s">
        <v>87</v>
      </c>
      <c r="X1227" s="101" t="s">
        <v>88</v>
      </c>
      <c r="Y1227" s="101" t="s">
        <v>89</v>
      </c>
      <c r="Z1227" s="101" t="s">
        <v>90</v>
      </c>
      <c r="AA1227" s="101">
        <v>1039</v>
      </c>
      <c r="AB1227" s="101">
        <v>1485.77</v>
      </c>
    </row>
    <row r="1228" spans="18:28" ht="18" customHeight="1" x14ac:dyDescent="0.25">
      <c r="R1228" s="101" t="s">
        <v>94</v>
      </c>
      <c r="S1228" s="101">
        <v>2021</v>
      </c>
      <c r="T1228" s="101" t="s">
        <v>10</v>
      </c>
      <c r="U1228" s="101" t="s">
        <v>97</v>
      </c>
      <c r="V1228" s="101" t="s">
        <v>86</v>
      </c>
      <c r="W1228" s="101" t="s">
        <v>87</v>
      </c>
      <c r="X1228" s="101" t="s">
        <v>88</v>
      </c>
      <c r="Y1228" s="101" t="s">
        <v>89</v>
      </c>
      <c r="Z1228" s="101" t="s">
        <v>90</v>
      </c>
      <c r="AA1228" s="101">
        <v>273</v>
      </c>
      <c r="AB1228" s="101">
        <v>390.39</v>
      </c>
    </row>
    <row r="1229" spans="18:28" ht="18" customHeight="1" x14ac:dyDescent="0.25">
      <c r="R1229" s="101" t="s">
        <v>84</v>
      </c>
      <c r="S1229" s="101">
        <v>2021</v>
      </c>
      <c r="T1229" s="101" t="s">
        <v>10</v>
      </c>
      <c r="U1229" s="101" t="s">
        <v>97</v>
      </c>
      <c r="V1229" s="101" t="s">
        <v>86</v>
      </c>
      <c r="W1229" s="101" t="s">
        <v>87</v>
      </c>
      <c r="X1229" s="101" t="s">
        <v>88</v>
      </c>
      <c r="Y1229" s="101" t="s">
        <v>89</v>
      </c>
      <c r="Z1229" s="101" t="s">
        <v>90</v>
      </c>
      <c r="AA1229" s="101">
        <v>265</v>
      </c>
      <c r="AB1229" s="101">
        <v>378.95</v>
      </c>
    </row>
    <row r="1230" spans="18:28" ht="18" customHeight="1" x14ac:dyDescent="0.25">
      <c r="R1230" s="101" t="s">
        <v>95</v>
      </c>
      <c r="S1230" s="101">
        <v>2021</v>
      </c>
      <c r="T1230" s="101" t="s">
        <v>10</v>
      </c>
      <c r="U1230" s="101" t="s">
        <v>97</v>
      </c>
      <c r="V1230" s="101" t="s">
        <v>86</v>
      </c>
      <c r="W1230" s="101" t="s">
        <v>87</v>
      </c>
      <c r="X1230" s="101" t="s">
        <v>88</v>
      </c>
      <c r="Y1230" s="101" t="s">
        <v>89</v>
      </c>
      <c r="Z1230" s="101" t="s">
        <v>90</v>
      </c>
      <c r="AA1230" s="101">
        <v>259</v>
      </c>
      <c r="AB1230" s="101">
        <v>370.37</v>
      </c>
    </row>
    <row r="1231" spans="18:28" ht="18" customHeight="1" x14ac:dyDescent="0.25">
      <c r="R1231" s="101" t="s">
        <v>93</v>
      </c>
      <c r="S1231" s="101">
        <v>2021</v>
      </c>
      <c r="T1231" s="101" t="s">
        <v>10</v>
      </c>
      <c r="U1231" s="101" t="s">
        <v>97</v>
      </c>
      <c r="V1231" s="101" t="s">
        <v>86</v>
      </c>
      <c r="W1231" s="101" t="s">
        <v>87</v>
      </c>
      <c r="X1231" s="101" t="s">
        <v>88</v>
      </c>
      <c r="Y1231" s="101" t="s">
        <v>89</v>
      </c>
      <c r="Z1231" s="101" t="s">
        <v>90</v>
      </c>
      <c r="AA1231" s="101">
        <v>253</v>
      </c>
      <c r="AB1231" s="101">
        <v>361.78999999999996</v>
      </c>
    </row>
    <row r="1232" spans="18:28" ht="18" customHeight="1" x14ac:dyDescent="0.25">
      <c r="R1232" s="101" t="s">
        <v>93</v>
      </c>
      <c r="S1232" s="101">
        <v>2021</v>
      </c>
      <c r="T1232" s="101" t="s">
        <v>10</v>
      </c>
      <c r="U1232" s="101" t="s">
        <v>97</v>
      </c>
      <c r="V1232" s="101" t="s">
        <v>86</v>
      </c>
      <c r="W1232" s="101" t="s">
        <v>87</v>
      </c>
      <c r="X1232" s="101" t="s">
        <v>88</v>
      </c>
      <c r="Y1232" s="101" t="s">
        <v>89</v>
      </c>
      <c r="Z1232" s="101" t="s">
        <v>90</v>
      </c>
      <c r="AA1232" s="101">
        <v>787</v>
      </c>
      <c r="AB1232" s="101">
        <v>1125.4099999999999</v>
      </c>
    </row>
    <row r="1233" spans="18:28" ht="18" customHeight="1" x14ac:dyDescent="0.25">
      <c r="R1233" s="101" t="s">
        <v>93</v>
      </c>
      <c r="S1233" s="101">
        <v>2021</v>
      </c>
      <c r="T1233" s="101" t="s">
        <v>10</v>
      </c>
      <c r="U1233" s="101" t="s">
        <v>97</v>
      </c>
      <c r="V1233" s="101" t="s">
        <v>86</v>
      </c>
      <c r="W1233" s="101" t="s">
        <v>87</v>
      </c>
      <c r="X1233" s="101" t="s">
        <v>88</v>
      </c>
      <c r="Y1233" s="101" t="s">
        <v>89</v>
      </c>
      <c r="Z1233" s="101" t="s">
        <v>90</v>
      </c>
      <c r="AA1233" s="101">
        <v>820</v>
      </c>
      <c r="AB1233" s="101">
        <v>1172.5999999999999</v>
      </c>
    </row>
    <row r="1234" spans="18:28" ht="18" customHeight="1" x14ac:dyDescent="0.25">
      <c r="R1234" s="101" t="s">
        <v>84</v>
      </c>
      <c r="S1234" s="101">
        <v>2021</v>
      </c>
      <c r="T1234" s="101" t="s">
        <v>10</v>
      </c>
      <c r="U1234" s="101" t="s">
        <v>97</v>
      </c>
      <c r="V1234" s="101" t="s">
        <v>86</v>
      </c>
      <c r="W1234" s="101" t="s">
        <v>87</v>
      </c>
      <c r="X1234" s="101" t="s">
        <v>88</v>
      </c>
      <c r="Y1234" s="101" t="s">
        <v>89</v>
      </c>
      <c r="Z1234" s="101" t="s">
        <v>92</v>
      </c>
      <c r="AA1234" s="101">
        <v>263</v>
      </c>
      <c r="AB1234" s="101">
        <v>376.09000000000003</v>
      </c>
    </row>
    <row r="1235" spans="18:28" ht="18" customHeight="1" x14ac:dyDescent="0.25">
      <c r="R1235" s="101" t="s">
        <v>91</v>
      </c>
      <c r="S1235" s="101">
        <v>2021</v>
      </c>
      <c r="T1235" s="101" t="s">
        <v>10</v>
      </c>
      <c r="U1235" s="101" t="s">
        <v>97</v>
      </c>
      <c r="V1235" s="101" t="s">
        <v>86</v>
      </c>
      <c r="W1235" s="101" t="s">
        <v>87</v>
      </c>
      <c r="X1235" s="101" t="s">
        <v>88</v>
      </c>
      <c r="Y1235" s="101" t="s">
        <v>89</v>
      </c>
      <c r="Z1235" s="101" t="s">
        <v>92</v>
      </c>
      <c r="AA1235" s="101">
        <v>257</v>
      </c>
      <c r="AB1235" s="101">
        <v>367.51</v>
      </c>
    </row>
    <row r="1236" spans="18:28" ht="18" customHeight="1" x14ac:dyDescent="0.25">
      <c r="R1236" s="101" t="s">
        <v>84</v>
      </c>
      <c r="S1236" s="101">
        <v>2021</v>
      </c>
      <c r="T1236" s="101" t="s">
        <v>10</v>
      </c>
      <c r="U1236" s="101" t="s">
        <v>97</v>
      </c>
      <c r="V1236" s="101" t="s">
        <v>86</v>
      </c>
      <c r="W1236" s="101" t="s">
        <v>87</v>
      </c>
      <c r="X1236" s="101" t="s">
        <v>88</v>
      </c>
      <c r="Y1236" s="101" t="s">
        <v>89</v>
      </c>
      <c r="Z1236" s="101" t="s">
        <v>92</v>
      </c>
      <c r="AA1236" s="101">
        <v>251</v>
      </c>
      <c r="AB1236" s="101">
        <v>358.93</v>
      </c>
    </row>
    <row r="1237" spans="18:28" ht="18" customHeight="1" x14ac:dyDescent="0.25">
      <c r="R1237" s="101" t="s">
        <v>91</v>
      </c>
      <c r="S1237" s="101">
        <v>2021</v>
      </c>
      <c r="T1237" s="101" t="s">
        <v>10</v>
      </c>
      <c r="U1237" s="101" t="s">
        <v>97</v>
      </c>
      <c r="V1237" s="101" t="s">
        <v>86</v>
      </c>
      <c r="W1237" s="101" t="s">
        <v>87</v>
      </c>
      <c r="X1237" s="101" t="s">
        <v>88</v>
      </c>
      <c r="Y1237" s="101" t="s">
        <v>89</v>
      </c>
      <c r="Z1237" s="101" t="s">
        <v>90</v>
      </c>
      <c r="AA1237" s="101">
        <v>227</v>
      </c>
      <c r="AB1237" s="101">
        <v>324.61</v>
      </c>
    </row>
    <row r="1238" spans="18:28" ht="18" customHeight="1" x14ac:dyDescent="0.25">
      <c r="R1238" s="101" t="s">
        <v>91</v>
      </c>
      <c r="S1238" s="101">
        <v>2021</v>
      </c>
      <c r="T1238" s="101" t="s">
        <v>10</v>
      </c>
      <c r="U1238" s="101" t="s">
        <v>97</v>
      </c>
      <c r="V1238" s="101" t="s">
        <v>86</v>
      </c>
      <c r="W1238" s="101" t="s">
        <v>87</v>
      </c>
      <c r="X1238" s="101" t="s">
        <v>88</v>
      </c>
      <c r="Y1238" s="101" t="s">
        <v>89</v>
      </c>
      <c r="Z1238" s="101" t="s">
        <v>90</v>
      </c>
      <c r="AA1238" s="101">
        <v>275</v>
      </c>
      <c r="AB1238" s="101">
        <v>393.25</v>
      </c>
    </row>
    <row r="1239" spans="18:28" ht="18" customHeight="1" x14ac:dyDescent="0.25">
      <c r="R1239" s="101" t="s">
        <v>93</v>
      </c>
      <c r="S1239" s="101">
        <v>2021</v>
      </c>
      <c r="T1239" s="101" t="s">
        <v>9</v>
      </c>
      <c r="U1239" s="101" t="s">
        <v>97</v>
      </c>
      <c r="V1239" s="101" t="s">
        <v>86</v>
      </c>
      <c r="W1239" s="101" t="s">
        <v>87</v>
      </c>
      <c r="X1239" s="101" t="s">
        <v>88</v>
      </c>
      <c r="Y1239" s="101" t="s">
        <v>89</v>
      </c>
      <c r="Z1239" s="101" t="s">
        <v>92</v>
      </c>
      <c r="AA1239" s="101">
        <v>278</v>
      </c>
      <c r="AB1239" s="101">
        <v>397.53999999999996</v>
      </c>
    </row>
    <row r="1240" spans="18:28" ht="18" customHeight="1" x14ac:dyDescent="0.25">
      <c r="R1240" s="101" t="s">
        <v>91</v>
      </c>
      <c r="S1240" s="101">
        <v>2021</v>
      </c>
      <c r="T1240" s="101" t="s">
        <v>9</v>
      </c>
      <c r="U1240" s="101" t="s">
        <v>97</v>
      </c>
      <c r="V1240" s="101" t="s">
        <v>86</v>
      </c>
      <c r="W1240" s="101" t="s">
        <v>87</v>
      </c>
      <c r="X1240" s="101" t="s">
        <v>88</v>
      </c>
      <c r="Y1240" s="101" t="s">
        <v>89</v>
      </c>
      <c r="Z1240" s="101" t="s">
        <v>92</v>
      </c>
      <c r="AA1240" s="101">
        <v>272</v>
      </c>
      <c r="AB1240" s="101">
        <v>388.96</v>
      </c>
    </row>
    <row r="1241" spans="18:28" ht="18" customHeight="1" x14ac:dyDescent="0.25">
      <c r="R1241" s="101" t="s">
        <v>84</v>
      </c>
      <c r="S1241" s="101">
        <v>2021</v>
      </c>
      <c r="T1241" s="101" t="s">
        <v>9</v>
      </c>
      <c r="U1241" s="101" t="s">
        <v>97</v>
      </c>
      <c r="V1241" s="101" t="s">
        <v>86</v>
      </c>
      <c r="W1241" s="101" t="s">
        <v>87</v>
      </c>
      <c r="X1241" s="101" t="s">
        <v>88</v>
      </c>
      <c r="Y1241" s="101" t="s">
        <v>89</v>
      </c>
      <c r="Z1241" s="101" t="s">
        <v>90</v>
      </c>
      <c r="AA1241" s="101">
        <v>278</v>
      </c>
      <c r="AB1241" s="101">
        <v>397.53999999999996</v>
      </c>
    </row>
    <row r="1242" spans="18:28" ht="18" customHeight="1" x14ac:dyDescent="0.25">
      <c r="R1242" s="101" t="s">
        <v>91</v>
      </c>
      <c r="S1242" s="101">
        <v>2021</v>
      </c>
      <c r="T1242" s="101" t="s">
        <v>9</v>
      </c>
      <c r="U1242" s="101" t="s">
        <v>97</v>
      </c>
      <c r="V1242" s="101" t="s">
        <v>86</v>
      </c>
      <c r="W1242" s="101" t="s">
        <v>87</v>
      </c>
      <c r="X1242" s="101" t="s">
        <v>88</v>
      </c>
      <c r="Y1242" s="101" t="s">
        <v>89</v>
      </c>
      <c r="Z1242" s="101" t="s">
        <v>90</v>
      </c>
      <c r="AA1242" s="101">
        <v>280</v>
      </c>
      <c r="AB1242" s="101">
        <v>400.4</v>
      </c>
    </row>
    <row r="1243" spans="18:28" ht="18" customHeight="1" x14ac:dyDescent="0.25">
      <c r="R1243" s="101" t="s">
        <v>91</v>
      </c>
      <c r="S1243" s="101">
        <v>2021</v>
      </c>
      <c r="T1243" s="101" t="s">
        <v>9</v>
      </c>
      <c r="U1243" s="101" t="s">
        <v>97</v>
      </c>
      <c r="V1243" s="101" t="s">
        <v>86</v>
      </c>
      <c r="W1243" s="101" t="s">
        <v>87</v>
      </c>
      <c r="X1243" s="101" t="s">
        <v>88</v>
      </c>
      <c r="Y1243" s="101" t="s">
        <v>89</v>
      </c>
      <c r="Z1243" s="101" t="s">
        <v>90</v>
      </c>
      <c r="AA1243" s="101">
        <v>274</v>
      </c>
      <c r="AB1243" s="101">
        <v>391.82</v>
      </c>
    </row>
    <row r="1244" spans="18:28" ht="18" customHeight="1" x14ac:dyDescent="0.25">
      <c r="R1244" s="101" t="s">
        <v>84</v>
      </c>
      <c r="S1244" s="101">
        <v>2021</v>
      </c>
      <c r="T1244" s="101" t="s">
        <v>9</v>
      </c>
      <c r="U1244" s="101" t="s">
        <v>97</v>
      </c>
      <c r="V1244" s="101" t="s">
        <v>86</v>
      </c>
      <c r="W1244" s="101" t="s">
        <v>87</v>
      </c>
      <c r="X1244" s="101" t="s">
        <v>88</v>
      </c>
      <c r="Y1244" s="101" t="s">
        <v>89</v>
      </c>
      <c r="Z1244" s="101" t="s">
        <v>90</v>
      </c>
      <c r="AA1244" s="101">
        <v>268</v>
      </c>
      <c r="AB1244" s="101">
        <v>383.24</v>
      </c>
    </row>
    <row r="1245" spans="18:28" ht="18" customHeight="1" x14ac:dyDescent="0.25">
      <c r="R1245" s="101" t="s">
        <v>93</v>
      </c>
      <c r="S1245" s="101">
        <v>2021</v>
      </c>
      <c r="T1245" s="101" t="s">
        <v>9</v>
      </c>
      <c r="U1245" s="101" t="s">
        <v>97</v>
      </c>
      <c r="V1245" s="101" t="s">
        <v>86</v>
      </c>
      <c r="W1245" s="101" t="s">
        <v>87</v>
      </c>
      <c r="X1245" s="101" t="s">
        <v>88</v>
      </c>
      <c r="Y1245" s="101" t="s">
        <v>89</v>
      </c>
      <c r="Z1245" s="101" t="s">
        <v>90</v>
      </c>
      <c r="AA1245" s="101">
        <v>232</v>
      </c>
      <c r="AB1245" s="101">
        <v>526.24</v>
      </c>
    </row>
    <row r="1246" spans="18:28" ht="18" customHeight="1" x14ac:dyDescent="0.25">
      <c r="R1246" s="101" t="s">
        <v>84</v>
      </c>
      <c r="S1246" s="101">
        <v>2021</v>
      </c>
      <c r="T1246" s="101" t="s">
        <v>9</v>
      </c>
      <c r="U1246" s="101" t="s">
        <v>97</v>
      </c>
      <c r="V1246" s="101" t="s">
        <v>86</v>
      </c>
      <c r="W1246" s="101" t="s">
        <v>87</v>
      </c>
      <c r="X1246" s="101" t="s">
        <v>88</v>
      </c>
      <c r="Y1246" s="101" t="s">
        <v>89</v>
      </c>
      <c r="Z1246" s="101" t="s">
        <v>90</v>
      </c>
      <c r="AA1246" s="101">
        <v>280</v>
      </c>
      <c r="AB1246" s="101">
        <v>526.24</v>
      </c>
    </row>
    <row r="1247" spans="18:28" ht="18" customHeight="1" x14ac:dyDescent="0.25">
      <c r="R1247" s="101" t="s">
        <v>94</v>
      </c>
      <c r="S1247" s="101">
        <v>2021</v>
      </c>
      <c r="T1247" s="101" t="s">
        <v>9</v>
      </c>
      <c r="U1247" s="101" t="s">
        <v>97</v>
      </c>
      <c r="V1247" s="101" t="s">
        <v>86</v>
      </c>
      <c r="W1247" s="101" t="s">
        <v>87</v>
      </c>
      <c r="X1247" s="101" t="s">
        <v>88</v>
      </c>
      <c r="Y1247" s="101" t="s">
        <v>89</v>
      </c>
      <c r="Z1247" s="101" t="s">
        <v>90</v>
      </c>
      <c r="AA1247" s="101">
        <v>1005</v>
      </c>
      <c r="AB1247" s="101">
        <v>1437.15</v>
      </c>
    </row>
    <row r="1248" spans="18:28" ht="18" customHeight="1" x14ac:dyDescent="0.25">
      <c r="R1248" s="101" t="s">
        <v>91</v>
      </c>
      <c r="S1248" s="101">
        <v>2021</v>
      </c>
      <c r="T1248" s="101" t="s">
        <v>9</v>
      </c>
      <c r="U1248" s="101" t="s">
        <v>97</v>
      </c>
      <c r="V1248" s="101" t="s">
        <v>86</v>
      </c>
      <c r="W1248" s="101" t="s">
        <v>87</v>
      </c>
      <c r="X1248" s="101" t="s">
        <v>88</v>
      </c>
      <c r="Y1248" s="101" t="s">
        <v>89</v>
      </c>
      <c r="Z1248" s="101" t="s">
        <v>90</v>
      </c>
      <c r="AA1248" s="101">
        <v>1038</v>
      </c>
      <c r="AB1248" s="101">
        <v>1484.34</v>
      </c>
    </row>
    <row r="1249" spans="18:28" ht="18" customHeight="1" x14ac:dyDescent="0.25">
      <c r="R1249" s="101" t="s">
        <v>84</v>
      </c>
      <c r="S1249" s="101">
        <v>2021</v>
      </c>
      <c r="T1249" s="101" t="s">
        <v>9</v>
      </c>
      <c r="U1249" s="101" t="s">
        <v>97</v>
      </c>
      <c r="V1249" s="101" t="s">
        <v>86</v>
      </c>
      <c r="W1249" s="101" t="s">
        <v>87</v>
      </c>
      <c r="X1249" s="101" t="s">
        <v>88</v>
      </c>
      <c r="Y1249" s="101" t="s">
        <v>89</v>
      </c>
      <c r="Z1249" s="101" t="s">
        <v>90</v>
      </c>
      <c r="AA1249" s="101">
        <v>231</v>
      </c>
      <c r="AB1249" s="101">
        <v>330.33</v>
      </c>
    </row>
    <row r="1250" spans="18:28" ht="18" customHeight="1" x14ac:dyDescent="0.25">
      <c r="R1250" s="101" t="s">
        <v>91</v>
      </c>
      <c r="S1250" s="101">
        <v>2021</v>
      </c>
      <c r="T1250" s="101" t="s">
        <v>9</v>
      </c>
      <c r="U1250" s="101" t="s">
        <v>97</v>
      </c>
      <c r="V1250" s="101" t="s">
        <v>86</v>
      </c>
      <c r="W1250" s="101" t="s">
        <v>87</v>
      </c>
      <c r="X1250" s="101" t="s">
        <v>88</v>
      </c>
      <c r="Y1250" s="101" t="s">
        <v>89</v>
      </c>
      <c r="Z1250" s="101" t="s">
        <v>90</v>
      </c>
      <c r="AA1250" s="101">
        <v>279</v>
      </c>
      <c r="AB1250" s="101">
        <v>398.97</v>
      </c>
    </row>
    <row r="1251" spans="18:28" ht="18" customHeight="1" x14ac:dyDescent="0.25">
      <c r="R1251" s="101" t="s">
        <v>94</v>
      </c>
      <c r="S1251" s="101">
        <v>2021</v>
      </c>
      <c r="T1251" s="101" t="s">
        <v>9</v>
      </c>
      <c r="U1251" s="101" t="s">
        <v>97</v>
      </c>
      <c r="V1251" s="101" t="s">
        <v>86</v>
      </c>
      <c r="W1251" s="101" t="s">
        <v>87</v>
      </c>
      <c r="X1251" s="101" t="s">
        <v>88</v>
      </c>
      <c r="Y1251" s="101" t="s">
        <v>89</v>
      </c>
      <c r="Z1251" s="101" t="s">
        <v>90</v>
      </c>
      <c r="AA1251" s="101">
        <v>277</v>
      </c>
      <c r="AB1251" s="101">
        <v>396.11</v>
      </c>
    </row>
    <row r="1252" spans="18:28" ht="18" customHeight="1" x14ac:dyDescent="0.25">
      <c r="R1252" s="101" t="s">
        <v>93</v>
      </c>
      <c r="S1252" s="101">
        <v>2021</v>
      </c>
      <c r="T1252" s="101" t="s">
        <v>9</v>
      </c>
      <c r="U1252" s="101" t="s">
        <v>97</v>
      </c>
      <c r="V1252" s="101" t="s">
        <v>86</v>
      </c>
      <c r="W1252" s="101" t="s">
        <v>87</v>
      </c>
      <c r="X1252" s="101" t="s">
        <v>88</v>
      </c>
      <c r="Y1252" s="101" t="s">
        <v>89</v>
      </c>
      <c r="Z1252" s="101" t="s">
        <v>90</v>
      </c>
      <c r="AA1252" s="101">
        <v>271</v>
      </c>
      <c r="AB1252" s="101">
        <v>387.53</v>
      </c>
    </row>
    <row r="1253" spans="18:28" ht="18" customHeight="1" x14ac:dyDescent="0.25">
      <c r="R1253" s="101" t="s">
        <v>91</v>
      </c>
      <c r="S1253" s="101">
        <v>2021</v>
      </c>
      <c r="T1253" s="101" t="s">
        <v>9</v>
      </c>
      <c r="U1253" s="101" t="s">
        <v>97</v>
      </c>
      <c r="V1253" s="101" t="s">
        <v>86</v>
      </c>
      <c r="W1253" s="101" t="s">
        <v>87</v>
      </c>
      <c r="X1253" s="101" t="s">
        <v>88</v>
      </c>
      <c r="Y1253" s="101" t="s">
        <v>89</v>
      </c>
      <c r="Z1253" s="101" t="s">
        <v>90</v>
      </c>
      <c r="AA1253" s="101">
        <v>786</v>
      </c>
      <c r="AB1253" s="101">
        <v>1123.98</v>
      </c>
    </row>
    <row r="1254" spans="18:28" ht="18" customHeight="1" x14ac:dyDescent="0.25">
      <c r="R1254" s="101" t="s">
        <v>91</v>
      </c>
      <c r="S1254" s="101">
        <v>2021</v>
      </c>
      <c r="T1254" s="101" t="s">
        <v>9</v>
      </c>
      <c r="U1254" s="101" t="s">
        <v>97</v>
      </c>
      <c r="V1254" s="101" t="s">
        <v>86</v>
      </c>
      <c r="W1254" s="101" t="s">
        <v>87</v>
      </c>
      <c r="X1254" s="101" t="s">
        <v>88</v>
      </c>
      <c r="Y1254" s="101" t="s">
        <v>89</v>
      </c>
      <c r="Z1254" s="101" t="s">
        <v>92</v>
      </c>
      <c r="AA1254" s="101">
        <v>281</v>
      </c>
      <c r="AB1254" s="101">
        <v>401.83</v>
      </c>
    </row>
    <row r="1255" spans="18:28" ht="18" customHeight="1" x14ac:dyDescent="0.25">
      <c r="R1255" s="101" t="s">
        <v>91</v>
      </c>
      <c r="S1255" s="101">
        <v>2021</v>
      </c>
      <c r="T1255" s="101" t="s">
        <v>9</v>
      </c>
      <c r="U1255" s="101" t="s">
        <v>97</v>
      </c>
      <c r="V1255" s="101" t="s">
        <v>86</v>
      </c>
      <c r="W1255" s="101" t="s">
        <v>87</v>
      </c>
      <c r="X1255" s="101" t="s">
        <v>88</v>
      </c>
      <c r="Y1255" s="101" t="s">
        <v>89</v>
      </c>
      <c r="Z1255" s="101" t="s">
        <v>92</v>
      </c>
      <c r="AA1255" s="101">
        <v>275</v>
      </c>
      <c r="AB1255" s="101">
        <v>393.25</v>
      </c>
    </row>
    <row r="1256" spans="18:28" ht="18" customHeight="1" x14ac:dyDescent="0.25">
      <c r="R1256" s="101" t="s">
        <v>95</v>
      </c>
      <c r="S1256" s="101">
        <v>2021</v>
      </c>
      <c r="T1256" s="101" t="s">
        <v>9</v>
      </c>
      <c r="U1256" s="101" t="s">
        <v>97</v>
      </c>
      <c r="V1256" s="101" t="s">
        <v>86</v>
      </c>
      <c r="W1256" s="101" t="s">
        <v>87</v>
      </c>
      <c r="X1256" s="101" t="s">
        <v>88</v>
      </c>
      <c r="Y1256" s="101" t="s">
        <v>89</v>
      </c>
      <c r="Z1256" s="101" t="s">
        <v>92</v>
      </c>
      <c r="AA1256" s="101">
        <v>269</v>
      </c>
      <c r="AB1256" s="101">
        <v>384.67</v>
      </c>
    </row>
    <row r="1257" spans="18:28" ht="18" customHeight="1" x14ac:dyDescent="0.25">
      <c r="R1257" s="101" t="s">
        <v>91</v>
      </c>
      <c r="S1257" s="101">
        <v>2021</v>
      </c>
      <c r="T1257" s="101" t="s">
        <v>9</v>
      </c>
      <c r="U1257" s="101" t="s">
        <v>97</v>
      </c>
      <c r="V1257" s="101" t="s">
        <v>86</v>
      </c>
      <c r="W1257" s="101" t="s">
        <v>87</v>
      </c>
      <c r="X1257" s="101" t="s">
        <v>88</v>
      </c>
      <c r="Y1257" s="101" t="s">
        <v>89</v>
      </c>
      <c r="Z1257" s="101" t="s">
        <v>90</v>
      </c>
      <c r="AA1257" s="101">
        <v>233</v>
      </c>
      <c r="AB1257" s="101">
        <v>333.19</v>
      </c>
    </row>
    <row r="1258" spans="18:28" ht="18" customHeight="1" x14ac:dyDescent="0.25">
      <c r="R1258" s="101" t="s">
        <v>93</v>
      </c>
      <c r="S1258" s="101">
        <v>2021</v>
      </c>
      <c r="T1258" s="101" t="s">
        <v>9</v>
      </c>
      <c r="U1258" s="101" t="s">
        <v>97</v>
      </c>
      <c r="V1258" s="101" t="s">
        <v>86</v>
      </c>
      <c r="W1258" s="101" t="s">
        <v>87</v>
      </c>
      <c r="X1258" s="101" t="s">
        <v>88</v>
      </c>
      <c r="Y1258" s="101" t="s">
        <v>89</v>
      </c>
      <c r="Z1258" s="101" t="s">
        <v>90</v>
      </c>
      <c r="AA1258" s="101">
        <v>281</v>
      </c>
      <c r="AB1258" s="101">
        <v>401.83</v>
      </c>
    </row>
    <row r="1259" spans="18:28" ht="18" customHeight="1" x14ac:dyDescent="0.25">
      <c r="R1259" s="101" t="s">
        <v>93</v>
      </c>
      <c r="S1259" s="101">
        <v>2021</v>
      </c>
      <c r="T1259" s="101" t="s">
        <v>8</v>
      </c>
      <c r="U1259" s="101" t="s">
        <v>97</v>
      </c>
      <c r="V1259" s="101" t="s">
        <v>86</v>
      </c>
      <c r="W1259" s="101" t="s">
        <v>87</v>
      </c>
      <c r="X1259" s="101" t="s">
        <v>88</v>
      </c>
      <c r="Y1259" s="101" t="s">
        <v>89</v>
      </c>
      <c r="Z1259" s="101" t="s">
        <v>92</v>
      </c>
      <c r="AA1259" s="101">
        <v>284</v>
      </c>
      <c r="AB1259" s="101">
        <v>406.12</v>
      </c>
    </row>
    <row r="1260" spans="18:28" ht="18" customHeight="1" x14ac:dyDescent="0.25">
      <c r="R1260" s="101" t="s">
        <v>84</v>
      </c>
      <c r="S1260" s="101">
        <v>2021</v>
      </c>
      <c r="T1260" s="101" t="s">
        <v>8</v>
      </c>
      <c r="U1260" s="101" t="s">
        <v>97</v>
      </c>
      <c r="V1260" s="101" t="s">
        <v>86</v>
      </c>
      <c r="W1260" s="101" t="s">
        <v>87</v>
      </c>
      <c r="X1260" s="101" t="s">
        <v>88</v>
      </c>
      <c r="Y1260" s="101" t="s">
        <v>89</v>
      </c>
      <c r="Z1260" s="101" t="s">
        <v>90</v>
      </c>
      <c r="AA1260" s="101">
        <v>236</v>
      </c>
      <c r="AB1260" s="101">
        <v>337.48</v>
      </c>
    </row>
    <row r="1261" spans="18:28" ht="18" customHeight="1" x14ac:dyDescent="0.25">
      <c r="R1261" s="101" t="s">
        <v>84</v>
      </c>
      <c r="S1261" s="101">
        <v>2021</v>
      </c>
      <c r="T1261" s="101" t="s">
        <v>8</v>
      </c>
      <c r="U1261" s="101" t="s">
        <v>97</v>
      </c>
      <c r="V1261" s="101" t="s">
        <v>86</v>
      </c>
      <c r="W1261" s="101" t="s">
        <v>87</v>
      </c>
      <c r="X1261" s="101" t="s">
        <v>88</v>
      </c>
      <c r="Y1261" s="101" t="s">
        <v>89</v>
      </c>
      <c r="Z1261" s="101" t="s">
        <v>90</v>
      </c>
      <c r="AA1261" s="101">
        <v>284</v>
      </c>
      <c r="AB1261" s="101">
        <v>406.12</v>
      </c>
    </row>
    <row r="1262" spans="18:28" ht="18" customHeight="1" x14ac:dyDescent="0.25">
      <c r="R1262" s="101" t="s">
        <v>91</v>
      </c>
      <c r="S1262" s="101">
        <v>2021</v>
      </c>
      <c r="T1262" s="101" t="s">
        <v>8</v>
      </c>
      <c r="U1262" s="101" t="s">
        <v>97</v>
      </c>
      <c r="V1262" s="101" t="s">
        <v>86</v>
      </c>
      <c r="W1262" s="101" t="s">
        <v>87</v>
      </c>
      <c r="X1262" s="101" t="s">
        <v>88</v>
      </c>
      <c r="Y1262" s="101" t="s">
        <v>89</v>
      </c>
      <c r="Z1262" s="101" t="s">
        <v>90</v>
      </c>
      <c r="AA1262" s="101">
        <v>212</v>
      </c>
      <c r="AB1262" s="101">
        <v>303.15999999999997</v>
      </c>
    </row>
    <row r="1263" spans="18:28" ht="18" customHeight="1" x14ac:dyDescent="0.25">
      <c r="R1263" s="101" t="s">
        <v>93</v>
      </c>
      <c r="S1263" s="101">
        <v>2021</v>
      </c>
      <c r="T1263" s="101" t="s">
        <v>8</v>
      </c>
      <c r="U1263" s="101" t="s">
        <v>97</v>
      </c>
      <c r="V1263" s="101" t="s">
        <v>86</v>
      </c>
      <c r="W1263" s="101" t="s">
        <v>87</v>
      </c>
      <c r="X1263" s="101" t="s">
        <v>88</v>
      </c>
      <c r="Y1263" s="101" t="s">
        <v>89</v>
      </c>
      <c r="Z1263" s="101" t="s">
        <v>90</v>
      </c>
      <c r="AA1263" s="101">
        <v>286</v>
      </c>
      <c r="AB1263" s="101">
        <v>408.98</v>
      </c>
    </row>
    <row r="1264" spans="18:28" ht="18" customHeight="1" x14ac:dyDescent="0.25">
      <c r="R1264" s="101" t="s">
        <v>93</v>
      </c>
      <c r="S1264" s="101">
        <v>2021</v>
      </c>
      <c r="T1264" s="101" t="s">
        <v>8</v>
      </c>
      <c r="U1264" s="101" t="s">
        <v>97</v>
      </c>
      <c r="V1264" s="101" t="s">
        <v>86</v>
      </c>
      <c r="W1264" s="101" t="s">
        <v>87</v>
      </c>
      <c r="X1264" s="101" t="s">
        <v>88</v>
      </c>
      <c r="Y1264" s="101" t="s">
        <v>89</v>
      </c>
      <c r="Z1264" s="101" t="s">
        <v>90</v>
      </c>
      <c r="AA1264" s="101">
        <v>238</v>
      </c>
      <c r="AB1264" s="101">
        <v>526.24</v>
      </c>
    </row>
    <row r="1265" spans="18:28" ht="18" customHeight="1" x14ac:dyDescent="0.25">
      <c r="R1265" s="101" t="s">
        <v>93</v>
      </c>
      <c r="S1265" s="101">
        <v>2021</v>
      </c>
      <c r="T1265" s="101" t="s">
        <v>8</v>
      </c>
      <c r="U1265" s="101" t="s">
        <v>97</v>
      </c>
      <c r="V1265" s="101" t="s">
        <v>86</v>
      </c>
      <c r="W1265" s="101" t="s">
        <v>87</v>
      </c>
      <c r="X1265" s="101" t="s">
        <v>88</v>
      </c>
      <c r="Y1265" s="101" t="s">
        <v>89</v>
      </c>
      <c r="Z1265" s="101" t="s">
        <v>90</v>
      </c>
      <c r="AA1265" s="101">
        <v>286</v>
      </c>
      <c r="AB1265" s="101">
        <v>526.24</v>
      </c>
    </row>
    <row r="1266" spans="18:28" ht="18" customHeight="1" x14ac:dyDescent="0.25">
      <c r="R1266" s="101" t="s">
        <v>84</v>
      </c>
      <c r="S1266" s="101">
        <v>2021</v>
      </c>
      <c r="T1266" s="101" t="s">
        <v>8</v>
      </c>
      <c r="U1266" s="101" t="s">
        <v>97</v>
      </c>
      <c r="V1266" s="101" t="s">
        <v>86</v>
      </c>
      <c r="W1266" s="101" t="s">
        <v>87</v>
      </c>
      <c r="X1266" s="101" t="s">
        <v>88</v>
      </c>
      <c r="Y1266" s="101" t="s">
        <v>89</v>
      </c>
      <c r="Z1266" s="101" t="s">
        <v>90</v>
      </c>
      <c r="AA1266" s="101">
        <v>214</v>
      </c>
      <c r="AB1266" s="101">
        <v>526.24</v>
      </c>
    </row>
    <row r="1267" spans="18:28" ht="18" customHeight="1" x14ac:dyDescent="0.25">
      <c r="R1267" s="101" t="s">
        <v>84</v>
      </c>
      <c r="S1267" s="101">
        <v>2021</v>
      </c>
      <c r="T1267" s="101" t="s">
        <v>8</v>
      </c>
      <c r="U1267" s="101" t="s">
        <v>97</v>
      </c>
      <c r="V1267" s="101" t="s">
        <v>86</v>
      </c>
      <c r="W1267" s="101" t="s">
        <v>87</v>
      </c>
      <c r="X1267" s="101" t="s">
        <v>88</v>
      </c>
      <c r="Y1267" s="101" t="s">
        <v>89</v>
      </c>
      <c r="Z1267" s="101" t="s">
        <v>90</v>
      </c>
      <c r="AA1267" s="101">
        <v>1004</v>
      </c>
      <c r="AB1267" s="101">
        <v>1435.72</v>
      </c>
    </row>
    <row r="1268" spans="18:28" ht="18" customHeight="1" x14ac:dyDescent="0.25">
      <c r="R1268" s="101" t="s">
        <v>93</v>
      </c>
      <c r="S1268" s="101">
        <v>2021</v>
      </c>
      <c r="T1268" s="101" t="s">
        <v>8</v>
      </c>
      <c r="U1268" s="101" t="s">
        <v>97</v>
      </c>
      <c r="V1268" s="101" t="s">
        <v>86</v>
      </c>
      <c r="W1268" s="101" t="s">
        <v>87</v>
      </c>
      <c r="X1268" s="101" t="s">
        <v>88</v>
      </c>
      <c r="Y1268" s="101" t="s">
        <v>89</v>
      </c>
      <c r="Z1268" s="101" t="s">
        <v>90</v>
      </c>
      <c r="AA1268" s="101">
        <v>237</v>
      </c>
      <c r="AB1268" s="101">
        <v>338.90999999999997</v>
      </c>
    </row>
    <row r="1269" spans="18:28" ht="18" customHeight="1" x14ac:dyDescent="0.25">
      <c r="R1269" s="101" t="s">
        <v>93</v>
      </c>
      <c r="S1269" s="101">
        <v>2021</v>
      </c>
      <c r="T1269" s="101" t="s">
        <v>8</v>
      </c>
      <c r="U1269" s="101" t="s">
        <v>97</v>
      </c>
      <c r="V1269" s="101" t="s">
        <v>86</v>
      </c>
      <c r="W1269" s="101" t="s">
        <v>87</v>
      </c>
      <c r="X1269" s="101" t="s">
        <v>88</v>
      </c>
      <c r="Y1269" s="101" t="s">
        <v>98</v>
      </c>
      <c r="Z1269" s="101" t="s">
        <v>90</v>
      </c>
      <c r="AA1269" s="101">
        <v>285</v>
      </c>
      <c r="AB1269" s="101">
        <v>407.55</v>
      </c>
    </row>
    <row r="1270" spans="18:28" ht="18" customHeight="1" x14ac:dyDescent="0.25">
      <c r="R1270" s="101" t="s">
        <v>84</v>
      </c>
      <c r="S1270" s="101">
        <v>2021</v>
      </c>
      <c r="T1270" s="101" t="s">
        <v>8</v>
      </c>
      <c r="U1270" s="101" t="s">
        <v>97</v>
      </c>
      <c r="V1270" s="101" t="s">
        <v>86</v>
      </c>
      <c r="W1270" s="101" t="s">
        <v>87</v>
      </c>
      <c r="X1270" s="101" t="s">
        <v>88</v>
      </c>
      <c r="Y1270" s="101" t="s">
        <v>98</v>
      </c>
      <c r="Z1270" s="101" t="s">
        <v>90</v>
      </c>
      <c r="AA1270" s="101">
        <v>213</v>
      </c>
      <c r="AB1270" s="101">
        <v>304.59000000000003</v>
      </c>
    </row>
    <row r="1271" spans="18:28" ht="18" customHeight="1" x14ac:dyDescent="0.25">
      <c r="R1271" s="101" t="s">
        <v>84</v>
      </c>
      <c r="S1271" s="101">
        <v>2021</v>
      </c>
      <c r="T1271" s="101" t="s">
        <v>8</v>
      </c>
      <c r="U1271" s="101" t="s">
        <v>97</v>
      </c>
      <c r="V1271" s="101" t="s">
        <v>86</v>
      </c>
      <c r="W1271" s="101" t="s">
        <v>87</v>
      </c>
      <c r="X1271" s="101" t="s">
        <v>88</v>
      </c>
      <c r="Y1271" s="101" t="s">
        <v>98</v>
      </c>
      <c r="Z1271" s="101" t="s">
        <v>90</v>
      </c>
      <c r="AA1271" s="101">
        <v>283</v>
      </c>
      <c r="AB1271" s="101">
        <v>404.69</v>
      </c>
    </row>
    <row r="1272" spans="18:28" ht="18" customHeight="1" x14ac:dyDescent="0.25">
      <c r="R1272" s="101" t="s">
        <v>84</v>
      </c>
      <c r="S1272" s="101">
        <v>2021</v>
      </c>
      <c r="T1272" s="101" t="s">
        <v>8</v>
      </c>
      <c r="U1272" s="101" t="s">
        <v>97</v>
      </c>
      <c r="V1272" s="101" t="s">
        <v>86</v>
      </c>
      <c r="W1272" s="101" t="s">
        <v>87</v>
      </c>
      <c r="X1272" s="101" t="s">
        <v>88</v>
      </c>
      <c r="Y1272" s="101" t="s">
        <v>98</v>
      </c>
      <c r="Z1272" s="101" t="s">
        <v>90</v>
      </c>
      <c r="AA1272" s="101">
        <v>785</v>
      </c>
      <c r="AB1272" s="101">
        <v>1122.55</v>
      </c>
    </row>
    <row r="1273" spans="18:28" ht="18" customHeight="1" x14ac:dyDescent="0.25">
      <c r="R1273" s="101" t="s">
        <v>84</v>
      </c>
      <c r="S1273" s="101">
        <v>2021</v>
      </c>
      <c r="T1273" s="101" t="s">
        <v>8</v>
      </c>
      <c r="U1273" s="101" t="s">
        <v>97</v>
      </c>
      <c r="V1273" s="101" t="s">
        <v>86</v>
      </c>
      <c r="W1273" s="101" t="s">
        <v>87</v>
      </c>
      <c r="X1273" s="101" t="s">
        <v>88</v>
      </c>
      <c r="Y1273" s="101" t="s">
        <v>98</v>
      </c>
      <c r="Z1273" s="101" t="s">
        <v>90</v>
      </c>
      <c r="AA1273" s="101">
        <v>819</v>
      </c>
      <c r="AB1273" s="101">
        <v>1171.17</v>
      </c>
    </row>
    <row r="1274" spans="18:28" ht="18" customHeight="1" x14ac:dyDescent="0.25">
      <c r="R1274" s="101" t="s">
        <v>93</v>
      </c>
      <c r="S1274" s="101">
        <v>2021</v>
      </c>
      <c r="T1274" s="101" t="s">
        <v>8</v>
      </c>
      <c r="U1274" s="101" t="s">
        <v>97</v>
      </c>
      <c r="V1274" s="101" t="s">
        <v>86</v>
      </c>
      <c r="W1274" s="101" t="s">
        <v>87</v>
      </c>
      <c r="X1274" s="101" t="s">
        <v>88</v>
      </c>
      <c r="Y1274" s="101" t="s">
        <v>98</v>
      </c>
      <c r="Z1274" s="101" t="s">
        <v>90</v>
      </c>
      <c r="AA1274" s="101">
        <v>872</v>
      </c>
      <c r="AB1274" s="101">
        <v>1246.96</v>
      </c>
    </row>
    <row r="1275" spans="18:28" ht="18" customHeight="1" x14ac:dyDescent="0.25">
      <c r="R1275" s="101" t="s">
        <v>91</v>
      </c>
      <c r="S1275" s="101">
        <v>2021</v>
      </c>
      <c r="T1275" s="101" t="s">
        <v>8</v>
      </c>
      <c r="U1275" s="101" t="s">
        <v>97</v>
      </c>
      <c r="V1275" s="101" t="s">
        <v>86</v>
      </c>
      <c r="W1275" s="101" t="s">
        <v>87</v>
      </c>
      <c r="X1275" s="101" t="s">
        <v>88</v>
      </c>
      <c r="Y1275" s="101" t="s">
        <v>98</v>
      </c>
      <c r="Z1275" s="101" t="s">
        <v>92</v>
      </c>
      <c r="AA1275" s="101">
        <v>287</v>
      </c>
      <c r="AB1275" s="101">
        <v>410.40999999999997</v>
      </c>
    </row>
    <row r="1276" spans="18:28" ht="18" customHeight="1" x14ac:dyDescent="0.25">
      <c r="R1276" s="101" t="s">
        <v>91</v>
      </c>
      <c r="S1276" s="101">
        <v>2021</v>
      </c>
      <c r="T1276" s="101" t="s">
        <v>8</v>
      </c>
      <c r="U1276" s="101" t="s">
        <v>97</v>
      </c>
      <c r="V1276" s="101" t="s">
        <v>86</v>
      </c>
      <c r="W1276" s="101" t="s">
        <v>87</v>
      </c>
      <c r="X1276" s="101" t="s">
        <v>88</v>
      </c>
      <c r="Y1276" s="101" t="s">
        <v>98</v>
      </c>
      <c r="Z1276" s="101" t="s">
        <v>90</v>
      </c>
      <c r="AA1276" s="101">
        <v>239</v>
      </c>
      <c r="AB1276" s="101">
        <v>341.77</v>
      </c>
    </row>
    <row r="1277" spans="18:28" ht="18" customHeight="1" x14ac:dyDescent="0.25">
      <c r="R1277" s="101" t="s">
        <v>84</v>
      </c>
      <c r="S1277" s="101">
        <v>2021</v>
      </c>
      <c r="T1277" s="101" t="s">
        <v>8</v>
      </c>
      <c r="U1277" s="101" t="s">
        <v>97</v>
      </c>
      <c r="V1277" s="101" t="s">
        <v>86</v>
      </c>
      <c r="W1277" s="101" t="s">
        <v>87</v>
      </c>
      <c r="X1277" s="101" t="s">
        <v>88</v>
      </c>
      <c r="Y1277" s="101" t="s">
        <v>98</v>
      </c>
      <c r="Z1277" s="101" t="s">
        <v>90</v>
      </c>
      <c r="AA1277" s="101">
        <v>287</v>
      </c>
      <c r="AB1277" s="101">
        <v>410.40999999999997</v>
      </c>
    </row>
    <row r="1278" spans="18:28" ht="18" customHeight="1" x14ac:dyDescent="0.25">
      <c r="R1278" s="101" t="s">
        <v>91</v>
      </c>
      <c r="S1278" s="101">
        <v>2021</v>
      </c>
      <c r="T1278" s="101" t="s">
        <v>3</v>
      </c>
      <c r="U1278" s="101" t="s">
        <v>85</v>
      </c>
      <c r="V1278" s="101" t="s">
        <v>99</v>
      </c>
      <c r="W1278" s="101" t="s">
        <v>100</v>
      </c>
      <c r="X1278" s="101" t="s">
        <v>96</v>
      </c>
      <c r="Y1278" s="101" t="s">
        <v>98</v>
      </c>
      <c r="Z1278" s="101" t="s">
        <v>101</v>
      </c>
      <c r="AA1278" s="101">
        <v>160</v>
      </c>
      <c r="AB1278" s="101">
        <v>228.8</v>
      </c>
    </row>
    <row r="1279" spans="18:28" ht="18" customHeight="1" x14ac:dyDescent="0.25">
      <c r="R1279" s="101" t="s">
        <v>84</v>
      </c>
      <c r="S1279" s="101">
        <v>2021</v>
      </c>
      <c r="T1279" s="101" t="s">
        <v>3</v>
      </c>
      <c r="U1279" s="101" t="s">
        <v>85</v>
      </c>
      <c r="V1279" s="101" t="s">
        <v>99</v>
      </c>
      <c r="W1279" s="101" t="s">
        <v>100</v>
      </c>
      <c r="X1279" s="101" t="s">
        <v>96</v>
      </c>
      <c r="Y1279" s="101" t="s">
        <v>98</v>
      </c>
      <c r="Z1279" s="101" t="s">
        <v>101</v>
      </c>
      <c r="AA1279" s="101">
        <v>154</v>
      </c>
      <c r="AB1279" s="101">
        <v>220.22</v>
      </c>
    </row>
    <row r="1280" spans="18:28" ht="18" customHeight="1" x14ac:dyDescent="0.25">
      <c r="R1280" s="101" t="s">
        <v>91</v>
      </c>
      <c r="S1280" s="101">
        <v>2021</v>
      </c>
      <c r="T1280" s="101" t="s">
        <v>3</v>
      </c>
      <c r="U1280" s="101" t="s">
        <v>85</v>
      </c>
      <c r="V1280" s="101" t="s">
        <v>99</v>
      </c>
      <c r="W1280" s="101" t="s">
        <v>100</v>
      </c>
      <c r="X1280" s="101" t="s">
        <v>96</v>
      </c>
      <c r="Y1280" s="101" t="s">
        <v>98</v>
      </c>
      <c r="Z1280" s="101" t="s">
        <v>101</v>
      </c>
      <c r="AA1280" s="101">
        <v>148</v>
      </c>
      <c r="AB1280" s="101">
        <v>211.64</v>
      </c>
    </row>
    <row r="1281" spans="18:28" ht="18" customHeight="1" x14ac:dyDescent="0.25">
      <c r="R1281" s="101" t="s">
        <v>91</v>
      </c>
      <c r="S1281" s="101">
        <v>2021</v>
      </c>
      <c r="T1281" s="101" t="s">
        <v>3</v>
      </c>
      <c r="U1281" s="101" t="s">
        <v>85</v>
      </c>
      <c r="V1281" s="101" t="s">
        <v>99</v>
      </c>
      <c r="W1281" s="101" t="s">
        <v>100</v>
      </c>
      <c r="X1281" s="101" t="s">
        <v>96</v>
      </c>
      <c r="Y1281" s="101" t="s">
        <v>98</v>
      </c>
      <c r="Z1281" s="101" t="s">
        <v>101</v>
      </c>
      <c r="AA1281" s="101">
        <v>157</v>
      </c>
      <c r="AB1281" s="101">
        <v>224.51</v>
      </c>
    </row>
    <row r="1282" spans="18:28" ht="18" customHeight="1" x14ac:dyDescent="0.25">
      <c r="R1282" s="101" t="s">
        <v>91</v>
      </c>
      <c r="S1282" s="101">
        <v>2021</v>
      </c>
      <c r="T1282" s="101" t="s">
        <v>3</v>
      </c>
      <c r="U1282" s="101" t="s">
        <v>85</v>
      </c>
      <c r="V1282" s="101" t="s">
        <v>99</v>
      </c>
      <c r="W1282" s="101" t="s">
        <v>100</v>
      </c>
      <c r="X1282" s="101" t="s">
        <v>96</v>
      </c>
      <c r="Y1282" s="101" t="s">
        <v>98</v>
      </c>
      <c r="Z1282" s="101" t="s">
        <v>101</v>
      </c>
      <c r="AA1282" s="101">
        <v>151</v>
      </c>
      <c r="AB1282" s="101">
        <v>215.93</v>
      </c>
    </row>
    <row r="1283" spans="18:28" ht="18" customHeight="1" x14ac:dyDescent="0.25">
      <c r="R1283" s="101" t="s">
        <v>91</v>
      </c>
      <c r="S1283" s="101">
        <v>2021</v>
      </c>
      <c r="T1283" s="101" t="s">
        <v>7</v>
      </c>
      <c r="U1283" s="101" t="s">
        <v>85</v>
      </c>
      <c r="V1283" s="101" t="s">
        <v>99</v>
      </c>
      <c r="W1283" s="101" t="s">
        <v>100</v>
      </c>
      <c r="X1283" s="101" t="s">
        <v>96</v>
      </c>
      <c r="Y1283" s="101" t="s">
        <v>98</v>
      </c>
      <c r="Z1283" s="101" t="s">
        <v>101</v>
      </c>
      <c r="AA1283" s="101">
        <v>343</v>
      </c>
      <c r="AB1283" s="101">
        <v>490.49</v>
      </c>
    </row>
    <row r="1284" spans="18:28" ht="18" customHeight="1" x14ac:dyDescent="0.25">
      <c r="R1284" s="101" t="s">
        <v>93</v>
      </c>
      <c r="S1284" s="101">
        <v>2021</v>
      </c>
      <c r="T1284" s="101" t="s">
        <v>11</v>
      </c>
      <c r="U1284" s="101" t="s">
        <v>85</v>
      </c>
      <c r="V1284" s="101" t="s">
        <v>99</v>
      </c>
      <c r="W1284" s="101" t="s">
        <v>100</v>
      </c>
      <c r="X1284" s="101" t="s">
        <v>96</v>
      </c>
      <c r="Y1284" s="101" t="s">
        <v>98</v>
      </c>
      <c r="Z1284" s="101" t="s">
        <v>90</v>
      </c>
      <c r="AA1284" s="101">
        <v>280</v>
      </c>
      <c r="AB1284" s="101">
        <v>400.4</v>
      </c>
    </row>
    <row r="1285" spans="18:28" ht="18" customHeight="1" x14ac:dyDescent="0.25">
      <c r="R1285" s="101" t="s">
        <v>91</v>
      </c>
      <c r="S1285" s="101">
        <v>2021</v>
      </c>
      <c r="T1285" s="101" t="s">
        <v>11</v>
      </c>
      <c r="U1285" s="101" t="s">
        <v>85</v>
      </c>
      <c r="V1285" s="101" t="s">
        <v>99</v>
      </c>
      <c r="W1285" s="101" t="s">
        <v>100</v>
      </c>
      <c r="X1285" s="101" t="s">
        <v>96</v>
      </c>
      <c r="Y1285" s="101" t="s">
        <v>98</v>
      </c>
      <c r="Z1285" s="101" t="s">
        <v>90</v>
      </c>
      <c r="AA1285" s="101">
        <v>274</v>
      </c>
      <c r="AB1285" s="101">
        <v>391.82</v>
      </c>
    </row>
    <row r="1286" spans="18:28" ht="18" customHeight="1" x14ac:dyDescent="0.25">
      <c r="R1286" s="101" t="s">
        <v>91</v>
      </c>
      <c r="S1286" s="101">
        <v>2021</v>
      </c>
      <c r="T1286" s="101" t="s">
        <v>11</v>
      </c>
      <c r="U1286" s="101" t="s">
        <v>85</v>
      </c>
      <c r="V1286" s="101" t="s">
        <v>99</v>
      </c>
      <c r="W1286" s="101" t="s">
        <v>100</v>
      </c>
      <c r="X1286" s="101" t="s">
        <v>96</v>
      </c>
      <c r="Y1286" s="101" t="s">
        <v>98</v>
      </c>
      <c r="Z1286" s="101" t="s">
        <v>90</v>
      </c>
      <c r="AA1286" s="101">
        <v>268</v>
      </c>
      <c r="AB1286" s="101">
        <v>383.24</v>
      </c>
    </row>
    <row r="1287" spans="18:28" ht="18" customHeight="1" x14ac:dyDescent="0.25">
      <c r="R1287" s="101" t="s">
        <v>91</v>
      </c>
      <c r="S1287" s="101">
        <v>2021</v>
      </c>
      <c r="T1287" s="101" t="s">
        <v>11</v>
      </c>
      <c r="U1287" s="101" t="s">
        <v>85</v>
      </c>
      <c r="V1287" s="101" t="s">
        <v>99</v>
      </c>
      <c r="W1287" s="101" t="s">
        <v>100</v>
      </c>
      <c r="X1287" s="101" t="s">
        <v>96</v>
      </c>
      <c r="Y1287" s="101" t="s">
        <v>98</v>
      </c>
      <c r="Z1287" s="101" t="s">
        <v>90</v>
      </c>
      <c r="AA1287" s="101">
        <v>277</v>
      </c>
      <c r="AB1287" s="101">
        <v>396.11</v>
      </c>
    </row>
    <row r="1288" spans="18:28" ht="18" customHeight="1" x14ac:dyDescent="0.25">
      <c r="R1288" s="101" t="s">
        <v>91</v>
      </c>
      <c r="S1288" s="101">
        <v>2021</v>
      </c>
      <c r="T1288" s="101" t="s">
        <v>11</v>
      </c>
      <c r="U1288" s="101" t="s">
        <v>85</v>
      </c>
      <c r="V1288" s="101" t="s">
        <v>99</v>
      </c>
      <c r="W1288" s="101" t="s">
        <v>100</v>
      </c>
      <c r="X1288" s="101" t="s">
        <v>96</v>
      </c>
      <c r="Y1288" s="101" t="s">
        <v>98</v>
      </c>
      <c r="Z1288" s="101" t="s">
        <v>90</v>
      </c>
      <c r="AA1288" s="101">
        <v>271</v>
      </c>
      <c r="AB1288" s="101">
        <v>387.53</v>
      </c>
    </row>
    <row r="1289" spans="18:28" ht="18" customHeight="1" x14ac:dyDescent="0.25">
      <c r="R1289" s="101" t="s">
        <v>84</v>
      </c>
      <c r="S1289" s="101">
        <v>2021</v>
      </c>
      <c r="T1289" s="101" t="s">
        <v>11</v>
      </c>
      <c r="U1289" s="101" t="s">
        <v>85</v>
      </c>
      <c r="V1289" s="101" t="s">
        <v>99</v>
      </c>
      <c r="W1289" s="101" t="s">
        <v>100</v>
      </c>
      <c r="X1289" s="101" t="s">
        <v>96</v>
      </c>
      <c r="Y1289" s="101" t="s">
        <v>89</v>
      </c>
      <c r="Z1289" s="101" t="s">
        <v>90</v>
      </c>
      <c r="AA1289" s="101">
        <v>265</v>
      </c>
      <c r="AB1289" s="101">
        <v>378.95</v>
      </c>
    </row>
    <row r="1290" spans="18:28" ht="18" customHeight="1" x14ac:dyDescent="0.25">
      <c r="R1290" s="101" t="s">
        <v>93</v>
      </c>
      <c r="S1290" s="101">
        <v>2021</v>
      </c>
      <c r="T1290" s="101" t="s">
        <v>1</v>
      </c>
      <c r="U1290" s="101" t="s">
        <v>85</v>
      </c>
      <c r="V1290" s="101" t="s">
        <v>99</v>
      </c>
      <c r="W1290" s="101" t="s">
        <v>100</v>
      </c>
      <c r="X1290" s="101" t="s">
        <v>96</v>
      </c>
      <c r="Y1290" s="101" t="s">
        <v>89</v>
      </c>
      <c r="Z1290" s="101" t="s">
        <v>90</v>
      </c>
      <c r="AA1290" s="101">
        <v>190</v>
      </c>
      <c r="AB1290" s="101">
        <v>271.7</v>
      </c>
    </row>
    <row r="1291" spans="18:28" ht="18" customHeight="1" x14ac:dyDescent="0.25">
      <c r="R1291" s="101" t="s">
        <v>84</v>
      </c>
      <c r="S1291" s="101">
        <v>2021</v>
      </c>
      <c r="T1291" s="101" t="s">
        <v>1</v>
      </c>
      <c r="U1291" s="101" t="s">
        <v>85</v>
      </c>
      <c r="V1291" s="101" t="s">
        <v>99</v>
      </c>
      <c r="W1291" s="101" t="s">
        <v>100</v>
      </c>
      <c r="X1291" s="101" t="s">
        <v>96</v>
      </c>
      <c r="Y1291" s="101" t="s">
        <v>89</v>
      </c>
      <c r="Z1291" s="101" t="s">
        <v>90</v>
      </c>
      <c r="AA1291" s="101">
        <v>184</v>
      </c>
      <c r="AB1291" s="101">
        <v>263.12</v>
      </c>
    </row>
    <row r="1292" spans="18:28" ht="18" customHeight="1" x14ac:dyDescent="0.25">
      <c r="R1292" s="101" t="s">
        <v>93</v>
      </c>
      <c r="S1292" s="101">
        <v>2021</v>
      </c>
      <c r="T1292" s="101" t="s">
        <v>1</v>
      </c>
      <c r="U1292" s="101" t="s">
        <v>85</v>
      </c>
      <c r="V1292" s="101" t="s">
        <v>99</v>
      </c>
      <c r="W1292" s="101" t="s">
        <v>100</v>
      </c>
      <c r="X1292" s="101" t="s">
        <v>96</v>
      </c>
      <c r="Y1292" s="101" t="s">
        <v>89</v>
      </c>
      <c r="Z1292" s="101" t="s">
        <v>90</v>
      </c>
      <c r="AA1292" s="101">
        <v>193</v>
      </c>
      <c r="AB1292" s="101">
        <v>275.99</v>
      </c>
    </row>
    <row r="1293" spans="18:28" ht="18" customHeight="1" x14ac:dyDescent="0.25">
      <c r="R1293" s="101" t="s">
        <v>93</v>
      </c>
      <c r="S1293" s="101">
        <v>2021</v>
      </c>
      <c r="T1293" s="101" t="s">
        <v>1</v>
      </c>
      <c r="U1293" s="101" t="s">
        <v>85</v>
      </c>
      <c r="V1293" s="101" t="s">
        <v>99</v>
      </c>
      <c r="W1293" s="101" t="s">
        <v>100</v>
      </c>
      <c r="X1293" s="101" t="s">
        <v>96</v>
      </c>
      <c r="Y1293" s="101" t="s">
        <v>89</v>
      </c>
      <c r="Z1293" s="101" t="s">
        <v>90</v>
      </c>
      <c r="AA1293" s="101">
        <v>187</v>
      </c>
      <c r="AB1293" s="101">
        <v>267.40999999999997</v>
      </c>
    </row>
    <row r="1294" spans="18:28" ht="18" customHeight="1" x14ac:dyDescent="0.25">
      <c r="R1294" s="101" t="s">
        <v>84</v>
      </c>
      <c r="S1294" s="101">
        <v>2021</v>
      </c>
      <c r="T1294" s="101" t="s">
        <v>1</v>
      </c>
      <c r="U1294" s="101" t="s">
        <v>85</v>
      </c>
      <c r="V1294" s="101" t="s">
        <v>99</v>
      </c>
      <c r="W1294" s="101" t="s">
        <v>100</v>
      </c>
      <c r="X1294" s="101" t="s">
        <v>96</v>
      </c>
      <c r="Y1294" s="101" t="s">
        <v>89</v>
      </c>
      <c r="Z1294" s="101" t="s">
        <v>90</v>
      </c>
      <c r="AA1294" s="101">
        <v>181</v>
      </c>
      <c r="AB1294" s="101">
        <v>258.83</v>
      </c>
    </row>
    <row r="1295" spans="18:28" ht="18" customHeight="1" x14ac:dyDescent="0.25">
      <c r="R1295" s="101" t="s">
        <v>91</v>
      </c>
      <c r="S1295" s="101">
        <v>2021</v>
      </c>
      <c r="T1295" s="101" t="s">
        <v>0</v>
      </c>
      <c r="U1295" s="101" t="s">
        <v>85</v>
      </c>
      <c r="V1295" s="101" t="s">
        <v>99</v>
      </c>
      <c r="W1295" s="101" t="s">
        <v>100</v>
      </c>
      <c r="X1295" s="101" t="s">
        <v>96</v>
      </c>
      <c r="Y1295" s="101" t="s">
        <v>89</v>
      </c>
      <c r="Z1295" s="101" t="s">
        <v>90</v>
      </c>
      <c r="AA1295" s="101">
        <v>208</v>
      </c>
      <c r="AB1295" s="101">
        <v>297.44</v>
      </c>
    </row>
    <row r="1296" spans="18:28" ht="18" customHeight="1" x14ac:dyDescent="0.25">
      <c r="R1296" s="101" t="s">
        <v>84</v>
      </c>
      <c r="S1296" s="101">
        <v>2021</v>
      </c>
      <c r="T1296" s="101" t="s">
        <v>0</v>
      </c>
      <c r="U1296" s="101" t="s">
        <v>85</v>
      </c>
      <c r="V1296" s="101" t="s">
        <v>99</v>
      </c>
      <c r="W1296" s="101" t="s">
        <v>100</v>
      </c>
      <c r="X1296" s="101" t="s">
        <v>96</v>
      </c>
      <c r="Y1296" s="101" t="s">
        <v>89</v>
      </c>
      <c r="Z1296" s="101" t="s">
        <v>90</v>
      </c>
      <c r="AA1296" s="101">
        <v>202</v>
      </c>
      <c r="AB1296" s="101">
        <v>288.86</v>
      </c>
    </row>
    <row r="1297" spans="18:28" ht="18" customHeight="1" x14ac:dyDescent="0.25">
      <c r="R1297" s="101" t="s">
        <v>93</v>
      </c>
      <c r="S1297" s="101">
        <v>2021</v>
      </c>
      <c r="T1297" s="101" t="s">
        <v>0</v>
      </c>
      <c r="U1297" s="101" t="s">
        <v>85</v>
      </c>
      <c r="V1297" s="101" t="s">
        <v>99</v>
      </c>
      <c r="W1297" s="101" t="s">
        <v>100</v>
      </c>
      <c r="X1297" s="101" t="s">
        <v>96</v>
      </c>
      <c r="Y1297" s="101" t="s">
        <v>89</v>
      </c>
      <c r="Z1297" s="101" t="s">
        <v>90</v>
      </c>
      <c r="AA1297" s="101">
        <v>196</v>
      </c>
      <c r="AB1297" s="101">
        <v>280.27999999999997</v>
      </c>
    </row>
    <row r="1298" spans="18:28" ht="18" customHeight="1" x14ac:dyDescent="0.25">
      <c r="R1298" s="101" t="s">
        <v>91</v>
      </c>
      <c r="S1298" s="101">
        <v>2021</v>
      </c>
      <c r="T1298" s="101" t="s">
        <v>0</v>
      </c>
      <c r="U1298" s="101" t="s">
        <v>85</v>
      </c>
      <c r="V1298" s="101" t="s">
        <v>99</v>
      </c>
      <c r="W1298" s="101" t="s">
        <v>100</v>
      </c>
      <c r="X1298" s="101" t="s">
        <v>96</v>
      </c>
      <c r="Y1298" s="101" t="s">
        <v>89</v>
      </c>
      <c r="Z1298" s="101" t="s">
        <v>90</v>
      </c>
      <c r="AA1298" s="101">
        <v>205</v>
      </c>
      <c r="AB1298" s="101">
        <v>293.14999999999998</v>
      </c>
    </row>
    <row r="1299" spans="18:28" ht="18" customHeight="1" x14ac:dyDescent="0.25">
      <c r="R1299" s="101" t="s">
        <v>84</v>
      </c>
      <c r="S1299" s="101">
        <v>2021</v>
      </c>
      <c r="T1299" s="101" t="s">
        <v>0</v>
      </c>
      <c r="U1299" s="101" t="s">
        <v>85</v>
      </c>
      <c r="V1299" s="101" t="s">
        <v>99</v>
      </c>
      <c r="W1299" s="101" t="s">
        <v>100</v>
      </c>
      <c r="X1299" s="101" t="s">
        <v>96</v>
      </c>
      <c r="Y1299" s="101" t="s">
        <v>89</v>
      </c>
      <c r="Z1299" s="101" t="s">
        <v>90</v>
      </c>
      <c r="AA1299" s="101">
        <v>199</v>
      </c>
      <c r="AB1299" s="101">
        <v>284.57</v>
      </c>
    </row>
    <row r="1300" spans="18:28" ht="18" customHeight="1" x14ac:dyDescent="0.25">
      <c r="R1300" s="101" t="s">
        <v>94</v>
      </c>
      <c r="S1300" s="101">
        <v>2021</v>
      </c>
      <c r="T1300" s="101" t="s">
        <v>6</v>
      </c>
      <c r="U1300" s="101" t="s">
        <v>85</v>
      </c>
      <c r="V1300" s="101" t="s">
        <v>99</v>
      </c>
      <c r="W1300" s="101" t="s">
        <v>100</v>
      </c>
      <c r="X1300" s="101" t="s">
        <v>96</v>
      </c>
      <c r="Y1300" s="101" t="s">
        <v>89</v>
      </c>
      <c r="Z1300" s="101" t="s">
        <v>101</v>
      </c>
      <c r="AA1300" s="101">
        <v>358</v>
      </c>
      <c r="AB1300" s="101">
        <v>511.94</v>
      </c>
    </row>
    <row r="1301" spans="18:28" ht="18" customHeight="1" x14ac:dyDescent="0.25">
      <c r="R1301" s="101" t="s">
        <v>84</v>
      </c>
      <c r="S1301" s="101">
        <v>2021</v>
      </c>
      <c r="T1301" s="101" t="s">
        <v>6</v>
      </c>
      <c r="U1301" s="101" t="s">
        <v>85</v>
      </c>
      <c r="V1301" s="101" t="s">
        <v>99</v>
      </c>
      <c r="W1301" s="101" t="s">
        <v>100</v>
      </c>
      <c r="X1301" s="101" t="s">
        <v>96</v>
      </c>
      <c r="Y1301" s="101" t="s">
        <v>89</v>
      </c>
      <c r="Z1301" s="101" t="s">
        <v>101</v>
      </c>
      <c r="AA1301" s="101">
        <v>352</v>
      </c>
      <c r="AB1301" s="101">
        <v>503.36</v>
      </c>
    </row>
    <row r="1302" spans="18:28" ht="18" customHeight="1" x14ac:dyDescent="0.25">
      <c r="R1302" s="101" t="s">
        <v>91</v>
      </c>
      <c r="S1302" s="101">
        <v>2021</v>
      </c>
      <c r="T1302" s="101" t="s">
        <v>6</v>
      </c>
      <c r="U1302" s="101" t="s">
        <v>85</v>
      </c>
      <c r="V1302" s="101" t="s">
        <v>99</v>
      </c>
      <c r="W1302" s="101" t="s">
        <v>100</v>
      </c>
      <c r="X1302" s="101" t="s">
        <v>96</v>
      </c>
      <c r="Y1302" s="101" t="s">
        <v>89</v>
      </c>
      <c r="Z1302" s="101" t="s">
        <v>101</v>
      </c>
      <c r="AA1302" s="101">
        <v>346</v>
      </c>
      <c r="AB1302" s="101">
        <v>494.78</v>
      </c>
    </row>
    <row r="1303" spans="18:28" ht="18" customHeight="1" x14ac:dyDescent="0.25">
      <c r="R1303" s="101" t="s">
        <v>91</v>
      </c>
      <c r="S1303" s="101">
        <v>2021</v>
      </c>
      <c r="T1303" s="101" t="s">
        <v>6</v>
      </c>
      <c r="U1303" s="101" t="s">
        <v>85</v>
      </c>
      <c r="V1303" s="101" t="s">
        <v>99</v>
      </c>
      <c r="W1303" s="101" t="s">
        <v>100</v>
      </c>
      <c r="X1303" s="101" t="s">
        <v>96</v>
      </c>
      <c r="Y1303" s="101" t="s">
        <v>89</v>
      </c>
      <c r="Z1303" s="101" t="s">
        <v>101</v>
      </c>
      <c r="AA1303" s="101">
        <v>355</v>
      </c>
      <c r="AB1303" s="101">
        <v>507.65</v>
      </c>
    </row>
    <row r="1304" spans="18:28" ht="18" customHeight="1" x14ac:dyDescent="0.25">
      <c r="R1304" s="101" t="s">
        <v>93</v>
      </c>
      <c r="S1304" s="101">
        <v>2021</v>
      </c>
      <c r="T1304" s="101" t="s">
        <v>6</v>
      </c>
      <c r="U1304" s="101" t="s">
        <v>85</v>
      </c>
      <c r="V1304" s="101" t="s">
        <v>99</v>
      </c>
      <c r="W1304" s="101" t="s">
        <v>100</v>
      </c>
      <c r="X1304" s="101" t="s">
        <v>96</v>
      </c>
      <c r="Y1304" s="101" t="s">
        <v>89</v>
      </c>
      <c r="Z1304" s="101" t="s">
        <v>101</v>
      </c>
      <c r="AA1304" s="101">
        <v>349</v>
      </c>
      <c r="AB1304" s="101">
        <v>499.07</v>
      </c>
    </row>
    <row r="1305" spans="18:28" ht="18" customHeight="1" x14ac:dyDescent="0.25">
      <c r="R1305" s="101" t="s">
        <v>91</v>
      </c>
      <c r="S1305" s="101">
        <v>2021</v>
      </c>
      <c r="T1305" s="101" t="s">
        <v>5</v>
      </c>
      <c r="U1305" s="101" t="s">
        <v>85</v>
      </c>
      <c r="V1305" s="101" t="s">
        <v>99</v>
      </c>
      <c r="W1305" s="101" t="s">
        <v>100</v>
      </c>
      <c r="X1305" s="101" t="s">
        <v>96</v>
      </c>
      <c r="Y1305" s="101" t="s">
        <v>89</v>
      </c>
      <c r="Z1305" s="101" t="s">
        <v>101</v>
      </c>
      <c r="AA1305" s="101">
        <v>130</v>
      </c>
      <c r="AB1305" s="101">
        <v>185.9</v>
      </c>
    </row>
    <row r="1306" spans="18:28" ht="18" customHeight="1" x14ac:dyDescent="0.25">
      <c r="R1306" s="101" t="s">
        <v>91</v>
      </c>
      <c r="S1306" s="101">
        <v>2021</v>
      </c>
      <c r="T1306" s="101" t="s">
        <v>5</v>
      </c>
      <c r="U1306" s="101" t="s">
        <v>85</v>
      </c>
      <c r="V1306" s="101" t="s">
        <v>99</v>
      </c>
      <c r="W1306" s="101" t="s">
        <v>100</v>
      </c>
      <c r="X1306" s="101" t="s">
        <v>96</v>
      </c>
      <c r="Y1306" s="101" t="s">
        <v>89</v>
      </c>
      <c r="Z1306" s="101" t="s">
        <v>101</v>
      </c>
      <c r="AA1306" s="101">
        <v>370</v>
      </c>
      <c r="AB1306" s="101">
        <v>529.1</v>
      </c>
    </row>
    <row r="1307" spans="18:28" ht="18" customHeight="1" x14ac:dyDescent="0.25">
      <c r="R1307" s="101" t="s">
        <v>84</v>
      </c>
      <c r="S1307" s="101">
        <v>2021</v>
      </c>
      <c r="T1307" s="101" t="s">
        <v>5</v>
      </c>
      <c r="U1307" s="101" t="s">
        <v>85</v>
      </c>
      <c r="V1307" s="101" t="s">
        <v>99</v>
      </c>
      <c r="W1307" s="101" t="s">
        <v>100</v>
      </c>
      <c r="X1307" s="101" t="s">
        <v>96</v>
      </c>
      <c r="Y1307" s="101" t="s">
        <v>89</v>
      </c>
      <c r="Z1307" s="101" t="s">
        <v>101</v>
      </c>
      <c r="AA1307" s="101">
        <v>364</v>
      </c>
      <c r="AB1307" s="101">
        <v>520.52</v>
      </c>
    </row>
    <row r="1308" spans="18:28" ht="18" customHeight="1" x14ac:dyDescent="0.25">
      <c r="R1308" s="101" t="s">
        <v>84</v>
      </c>
      <c r="S1308" s="101">
        <v>2021</v>
      </c>
      <c r="T1308" s="101" t="s">
        <v>5</v>
      </c>
      <c r="U1308" s="101" t="s">
        <v>85</v>
      </c>
      <c r="V1308" s="101" t="s">
        <v>99</v>
      </c>
      <c r="W1308" s="101" t="s">
        <v>100</v>
      </c>
      <c r="X1308" s="101" t="s">
        <v>96</v>
      </c>
      <c r="Y1308" s="101" t="s">
        <v>89</v>
      </c>
      <c r="Z1308" s="101" t="s">
        <v>101</v>
      </c>
      <c r="AA1308" s="101">
        <v>127</v>
      </c>
      <c r="AB1308" s="101">
        <v>181.61</v>
      </c>
    </row>
    <row r="1309" spans="18:28" ht="18" customHeight="1" x14ac:dyDescent="0.25">
      <c r="R1309" s="101" t="s">
        <v>91</v>
      </c>
      <c r="S1309" s="101">
        <v>2021</v>
      </c>
      <c r="T1309" s="101" t="s">
        <v>5</v>
      </c>
      <c r="U1309" s="101" t="s">
        <v>85</v>
      </c>
      <c r="V1309" s="101" t="s">
        <v>99</v>
      </c>
      <c r="W1309" s="101" t="s">
        <v>100</v>
      </c>
      <c r="X1309" s="101" t="s">
        <v>96</v>
      </c>
      <c r="Y1309" s="101" t="s">
        <v>89</v>
      </c>
      <c r="Z1309" s="101" t="s">
        <v>101</v>
      </c>
      <c r="AA1309" s="101">
        <v>367</v>
      </c>
      <c r="AB1309" s="101">
        <v>524.80999999999995</v>
      </c>
    </row>
    <row r="1310" spans="18:28" ht="18" customHeight="1" x14ac:dyDescent="0.25">
      <c r="R1310" s="101" t="s">
        <v>84</v>
      </c>
      <c r="S1310" s="101">
        <v>2021</v>
      </c>
      <c r="T1310" s="101" t="s">
        <v>5</v>
      </c>
      <c r="U1310" s="101" t="s">
        <v>85</v>
      </c>
      <c r="V1310" s="101" t="s">
        <v>99</v>
      </c>
      <c r="W1310" s="101" t="s">
        <v>100</v>
      </c>
      <c r="X1310" s="101" t="s">
        <v>96</v>
      </c>
      <c r="Y1310" s="101" t="s">
        <v>89</v>
      </c>
      <c r="Z1310" s="101" t="s">
        <v>101</v>
      </c>
      <c r="AA1310" s="101">
        <v>361</v>
      </c>
      <c r="AB1310" s="101">
        <v>516.23</v>
      </c>
    </row>
    <row r="1311" spans="18:28" ht="18" customHeight="1" x14ac:dyDescent="0.25">
      <c r="R1311" s="101" t="s">
        <v>91</v>
      </c>
      <c r="S1311" s="101">
        <v>2021</v>
      </c>
      <c r="T1311" s="101" t="s">
        <v>2</v>
      </c>
      <c r="U1311" s="101" t="s">
        <v>85</v>
      </c>
      <c r="V1311" s="101" t="s">
        <v>99</v>
      </c>
      <c r="W1311" s="101" t="s">
        <v>100</v>
      </c>
      <c r="X1311" s="101" t="s">
        <v>96</v>
      </c>
      <c r="Y1311" s="101" t="s">
        <v>89</v>
      </c>
      <c r="Z1311" s="101" t="s">
        <v>90</v>
      </c>
      <c r="AA1311" s="101">
        <v>178</v>
      </c>
      <c r="AB1311" s="101">
        <v>254.54</v>
      </c>
    </row>
    <row r="1312" spans="18:28" ht="18" customHeight="1" x14ac:dyDescent="0.25">
      <c r="R1312" s="101" t="s">
        <v>91</v>
      </c>
      <c r="S1312" s="101">
        <v>2021</v>
      </c>
      <c r="T1312" s="101" t="s">
        <v>2</v>
      </c>
      <c r="U1312" s="101" t="s">
        <v>85</v>
      </c>
      <c r="V1312" s="101" t="s">
        <v>99</v>
      </c>
      <c r="W1312" s="101" t="s">
        <v>100</v>
      </c>
      <c r="X1312" s="101" t="s">
        <v>96</v>
      </c>
      <c r="Y1312" s="101" t="s">
        <v>89</v>
      </c>
      <c r="Z1312" s="101" t="s">
        <v>90</v>
      </c>
      <c r="AA1312" s="101">
        <v>172</v>
      </c>
      <c r="AB1312" s="101">
        <v>245.95999999999998</v>
      </c>
    </row>
    <row r="1313" spans="18:28" ht="18" customHeight="1" x14ac:dyDescent="0.25">
      <c r="R1313" s="101" t="s">
        <v>94</v>
      </c>
      <c r="S1313" s="101">
        <v>2021</v>
      </c>
      <c r="T1313" s="101" t="s">
        <v>2</v>
      </c>
      <c r="U1313" s="101" t="s">
        <v>85</v>
      </c>
      <c r="V1313" s="101" t="s">
        <v>99</v>
      </c>
      <c r="W1313" s="101" t="s">
        <v>100</v>
      </c>
      <c r="X1313" s="101" t="s">
        <v>96</v>
      </c>
      <c r="Y1313" s="101" t="s">
        <v>89</v>
      </c>
      <c r="Z1313" s="101" t="s">
        <v>90</v>
      </c>
      <c r="AA1313" s="101">
        <v>166</v>
      </c>
      <c r="AB1313" s="101">
        <v>237.38</v>
      </c>
    </row>
    <row r="1314" spans="18:28" ht="18" customHeight="1" x14ac:dyDescent="0.25">
      <c r="R1314" s="101" t="s">
        <v>91</v>
      </c>
      <c r="S1314" s="101">
        <v>2021</v>
      </c>
      <c r="T1314" s="101" t="s">
        <v>2</v>
      </c>
      <c r="U1314" s="101" t="s">
        <v>85</v>
      </c>
      <c r="V1314" s="101" t="s">
        <v>99</v>
      </c>
      <c r="W1314" s="101" t="s">
        <v>100</v>
      </c>
      <c r="X1314" s="101" t="s">
        <v>96</v>
      </c>
      <c r="Y1314" s="101" t="s">
        <v>89</v>
      </c>
      <c r="Z1314" s="101" t="s">
        <v>90</v>
      </c>
      <c r="AA1314" s="101">
        <v>175</v>
      </c>
      <c r="AB1314" s="101">
        <v>250.25</v>
      </c>
    </row>
    <row r="1315" spans="18:28" ht="18" customHeight="1" x14ac:dyDescent="0.25">
      <c r="R1315" s="101" t="s">
        <v>84</v>
      </c>
      <c r="S1315" s="101">
        <v>2021</v>
      </c>
      <c r="T1315" s="101" t="s">
        <v>2</v>
      </c>
      <c r="U1315" s="101" t="s">
        <v>85</v>
      </c>
      <c r="V1315" s="101" t="s">
        <v>99</v>
      </c>
      <c r="W1315" s="101" t="s">
        <v>100</v>
      </c>
      <c r="X1315" s="101" t="s">
        <v>96</v>
      </c>
      <c r="Y1315" s="101" t="s">
        <v>89</v>
      </c>
      <c r="Z1315" s="101" t="s">
        <v>90</v>
      </c>
      <c r="AA1315" s="101">
        <v>169</v>
      </c>
      <c r="AB1315" s="101">
        <v>241.67000000000002</v>
      </c>
    </row>
    <row r="1316" spans="18:28" ht="18" customHeight="1" x14ac:dyDescent="0.25">
      <c r="R1316" s="101" t="s">
        <v>91</v>
      </c>
      <c r="S1316" s="101">
        <v>2021</v>
      </c>
      <c r="T1316" s="101" t="s">
        <v>2</v>
      </c>
      <c r="U1316" s="101" t="s">
        <v>85</v>
      </c>
      <c r="V1316" s="101" t="s">
        <v>99</v>
      </c>
      <c r="W1316" s="101" t="s">
        <v>100</v>
      </c>
      <c r="X1316" s="101" t="s">
        <v>96</v>
      </c>
      <c r="Y1316" s="101" t="s">
        <v>89</v>
      </c>
      <c r="Z1316" s="101" t="s">
        <v>101</v>
      </c>
      <c r="AA1316" s="101">
        <v>163</v>
      </c>
      <c r="AB1316" s="101">
        <v>233.09</v>
      </c>
    </row>
    <row r="1317" spans="18:28" ht="18" customHeight="1" x14ac:dyDescent="0.25">
      <c r="R1317" s="101" t="s">
        <v>94</v>
      </c>
      <c r="S1317" s="101">
        <v>2021</v>
      </c>
      <c r="T1317" s="101" t="s">
        <v>4</v>
      </c>
      <c r="U1317" s="101" t="s">
        <v>85</v>
      </c>
      <c r="V1317" s="101" t="s">
        <v>99</v>
      </c>
      <c r="W1317" s="101" t="s">
        <v>100</v>
      </c>
      <c r="X1317" s="101" t="s">
        <v>96</v>
      </c>
      <c r="Y1317" s="101" t="s">
        <v>89</v>
      </c>
      <c r="Z1317" s="101" t="s">
        <v>101</v>
      </c>
      <c r="AA1317" s="101">
        <v>142</v>
      </c>
      <c r="AB1317" s="101">
        <v>203.06</v>
      </c>
    </row>
    <row r="1318" spans="18:28" ht="18" customHeight="1" x14ac:dyDescent="0.25">
      <c r="R1318" s="101" t="s">
        <v>91</v>
      </c>
      <c r="S1318" s="101">
        <v>2021</v>
      </c>
      <c r="T1318" s="101" t="s">
        <v>4</v>
      </c>
      <c r="U1318" s="101" t="s">
        <v>85</v>
      </c>
      <c r="V1318" s="101" t="s">
        <v>99</v>
      </c>
      <c r="W1318" s="101" t="s">
        <v>100</v>
      </c>
      <c r="X1318" s="101" t="s">
        <v>96</v>
      </c>
      <c r="Y1318" s="101" t="s">
        <v>89</v>
      </c>
      <c r="Z1318" s="101" t="s">
        <v>101</v>
      </c>
      <c r="AA1318" s="101">
        <v>136</v>
      </c>
      <c r="AB1318" s="101">
        <v>194.48</v>
      </c>
    </row>
    <row r="1319" spans="18:28" ht="18" customHeight="1" x14ac:dyDescent="0.25">
      <c r="R1319" s="101" t="s">
        <v>84</v>
      </c>
      <c r="S1319" s="101">
        <v>2021</v>
      </c>
      <c r="T1319" s="101" t="s">
        <v>4</v>
      </c>
      <c r="U1319" s="101" t="s">
        <v>85</v>
      </c>
      <c r="V1319" s="101" t="s">
        <v>99</v>
      </c>
      <c r="W1319" s="101" t="s">
        <v>100</v>
      </c>
      <c r="X1319" s="101" t="s">
        <v>96</v>
      </c>
      <c r="Y1319" s="101" t="s">
        <v>89</v>
      </c>
      <c r="Z1319" s="101" t="s">
        <v>101</v>
      </c>
      <c r="AA1319" s="101">
        <v>145</v>
      </c>
      <c r="AB1319" s="101">
        <v>207.35</v>
      </c>
    </row>
    <row r="1320" spans="18:28" ht="18" customHeight="1" x14ac:dyDescent="0.25">
      <c r="R1320" s="101" t="s">
        <v>84</v>
      </c>
      <c r="S1320" s="101">
        <v>2021</v>
      </c>
      <c r="T1320" s="101" t="s">
        <v>4</v>
      </c>
      <c r="U1320" s="101" t="s">
        <v>85</v>
      </c>
      <c r="V1320" s="101" t="s">
        <v>99</v>
      </c>
      <c r="W1320" s="101" t="s">
        <v>100</v>
      </c>
      <c r="X1320" s="101" t="s">
        <v>96</v>
      </c>
      <c r="Y1320" s="101" t="s">
        <v>89</v>
      </c>
      <c r="Z1320" s="101" t="s">
        <v>101</v>
      </c>
      <c r="AA1320" s="101">
        <v>139</v>
      </c>
      <c r="AB1320" s="101">
        <v>198.76999999999998</v>
      </c>
    </row>
    <row r="1321" spans="18:28" ht="18" customHeight="1" x14ac:dyDescent="0.25">
      <c r="R1321" s="101" t="s">
        <v>84</v>
      </c>
      <c r="S1321" s="101">
        <v>2021</v>
      </c>
      <c r="T1321" s="101" t="s">
        <v>4</v>
      </c>
      <c r="U1321" s="101" t="s">
        <v>85</v>
      </c>
      <c r="V1321" s="101" t="s">
        <v>99</v>
      </c>
      <c r="W1321" s="101" t="s">
        <v>100</v>
      </c>
      <c r="X1321" s="101" t="s">
        <v>96</v>
      </c>
      <c r="Y1321" s="101" t="s">
        <v>89</v>
      </c>
      <c r="Z1321" s="101" t="s">
        <v>101</v>
      </c>
      <c r="AA1321" s="101">
        <v>133</v>
      </c>
      <c r="AB1321" s="101">
        <v>190.19</v>
      </c>
    </row>
    <row r="1322" spans="18:28" ht="18" customHeight="1" x14ac:dyDescent="0.25">
      <c r="R1322" s="101" t="s">
        <v>91</v>
      </c>
      <c r="S1322" s="101">
        <v>2021</v>
      </c>
      <c r="T1322" s="101" t="s">
        <v>10</v>
      </c>
      <c r="U1322" s="101" t="s">
        <v>85</v>
      </c>
      <c r="V1322" s="101" t="s">
        <v>99</v>
      </c>
      <c r="W1322" s="101" t="s">
        <v>100</v>
      </c>
      <c r="X1322" s="101" t="s">
        <v>96</v>
      </c>
      <c r="Y1322" s="101" t="s">
        <v>89</v>
      </c>
      <c r="Z1322" s="101" t="s">
        <v>90</v>
      </c>
      <c r="AA1322" s="101">
        <v>292</v>
      </c>
      <c r="AB1322" s="101">
        <v>417.56</v>
      </c>
    </row>
    <row r="1323" spans="18:28" ht="18" customHeight="1" x14ac:dyDescent="0.25">
      <c r="R1323" s="101" t="s">
        <v>91</v>
      </c>
      <c r="S1323" s="101">
        <v>2021</v>
      </c>
      <c r="T1323" s="101" t="s">
        <v>10</v>
      </c>
      <c r="U1323" s="101" t="s">
        <v>85</v>
      </c>
      <c r="V1323" s="101" t="s">
        <v>99</v>
      </c>
      <c r="W1323" s="101" t="s">
        <v>100</v>
      </c>
      <c r="X1323" s="101" t="s">
        <v>96</v>
      </c>
      <c r="Y1323" s="101" t="s">
        <v>89</v>
      </c>
      <c r="Z1323" s="101" t="s">
        <v>90</v>
      </c>
      <c r="AA1323" s="101">
        <v>286</v>
      </c>
      <c r="AB1323" s="101">
        <v>408.98</v>
      </c>
    </row>
    <row r="1324" spans="18:28" ht="18" customHeight="1" x14ac:dyDescent="0.25">
      <c r="R1324" s="101" t="s">
        <v>91</v>
      </c>
      <c r="S1324" s="101">
        <v>2021</v>
      </c>
      <c r="T1324" s="101" t="s">
        <v>10</v>
      </c>
      <c r="U1324" s="101" t="s">
        <v>85</v>
      </c>
      <c r="V1324" s="101" t="s">
        <v>99</v>
      </c>
      <c r="W1324" s="101" t="s">
        <v>100</v>
      </c>
      <c r="X1324" s="101" t="s">
        <v>96</v>
      </c>
      <c r="Y1324" s="101" t="s">
        <v>89</v>
      </c>
      <c r="Z1324" s="101" t="s">
        <v>90</v>
      </c>
      <c r="AA1324" s="101">
        <v>295</v>
      </c>
      <c r="AB1324" s="101">
        <v>421.85</v>
      </c>
    </row>
    <row r="1325" spans="18:28" ht="18" customHeight="1" x14ac:dyDescent="0.25">
      <c r="R1325" s="101" t="s">
        <v>84</v>
      </c>
      <c r="S1325" s="101">
        <v>2021</v>
      </c>
      <c r="T1325" s="101" t="s">
        <v>10</v>
      </c>
      <c r="U1325" s="101" t="s">
        <v>85</v>
      </c>
      <c r="V1325" s="101" t="s">
        <v>99</v>
      </c>
      <c r="W1325" s="101" t="s">
        <v>100</v>
      </c>
      <c r="X1325" s="101" t="s">
        <v>96</v>
      </c>
      <c r="Y1325" s="101" t="s">
        <v>89</v>
      </c>
      <c r="Z1325" s="101" t="s">
        <v>90</v>
      </c>
      <c r="AA1325" s="101">
        <v>289</v>
      </c>
      <c r="AB1325" s="101">
        <v>413.27</v>
      </c>
    </row>
    <row r="1326" spans="18:28" ht="18" customHeight="1" x14ac:dyDescent="0.25">
      <c r="R1326" s="101" t="s">
        <v>91</v>
      </c>
      <c r="S1326" s="101">
        <v>2021</v>
      </c>
      <c r="T1326" s="101" t="s">
        <v>10</v>
      </c>
      <c r="U1326" s="101" t="s">
        <v>85</v>
      </c>
      <c r="V1326" s="101" t="s">
        <v>99</v>
      </c>
      <c r="W1326" s="101" t="s">
        <v>100</v>
      </c>
      <c r="X1326" s="101" t="s">
        <v>96</v>
      </c>
      <c r="Y1326" s="101" t="s">
        <v>89</v>
      </c>
      <c r="Z1326" s="101" t="s">
        <v>90</v>
      </c>
      <c r="AA1326" s="101">
        <v>283</v>
      </c>
      <c r="AB1326" s="101">
        <v>404.69</v>
      </c>
    </row>
    <row r="1327" spans="18:28" ht="18" customHeight="1" x14ac:dyDescent="0.25">
      <c r="R1327" s="101" t="s">
        <v>91</v>
      </c>
      <c r="S1327" s="101">
        <v>2021</v>
      </c>
      <c r="T1327" s="101" t="s">
        <v>9</v>
      </c>
      <c r="U1327" s="101" t="s">
        <v>85</v>
      </c>
      <c r="V1327" s="101" t="s">
        <v>99</v>
      </c>
      <c r="W1327" s="101" t="s">
        <v>100</v>
      </c>
      <c r="X1327" s="101" t="s">
        <v>96</v>
      </c>
      <c r="Y1327" s="101" t="s">
        <v>89</v>
      </c>
      <c r="Z1327" s="101" t="s">
        <v>90</v>
      </c>
      <c r="AA1327" s="101">
        <v>310</v>
      </c>
      <c r="AB1327" s="101">
        <v>443.3</v>
      </c>
    </row>
    <row r="1328" spans="18:28" ht="18" customHeight="1" x14ac:dyDescent="0.25">
      <c r="R1328" s="101" t="s">
        <v>93</v>
      </c>
      <c r="S1328" s="101">
        <v>2021</v>
      </c>
      <c r="T1328" s="101" t="s">
        <v>9</v>
      </c>
      <c r="U1328" s="101" t="s">
        <v>85</v>
      </c>
      <c r="V1328" s="101" t="s">
        <v>99</v>
      </c>
      <c r="W1328" s="101" t="s">
        <v>100</v>
      </c>
      <c r="X1328" s="101" t="s">
        <v>96</v>
      </c>
      <c r="Y1328" s="101" t="s">
        <v>89</v>
      </c>
      <c r="Z1328" s="101" t="s">
        <v>90</v>
      </c>
      <c r="AA1328" s="101">
        <v>304</v>
      </c>
      <c r="AB1328" s="101">
        <v>434.72</v>
      </c>
    </row>
    <row r="1329" spans="18:28" ht="18" customHeight="1" x14ac:dyDescent="0.25">
      <c r="R1329" s="101" t="s">
        <v>84</v>
      </c>
      <c r="S1329" s="101">
        <v>2021</v>
      </c>
      <c r="T1329" s="101" t="s">
        <v>9</v>
      </c>
      <c r="U1329" s="101" t="s">
        <v>85</v>
      </c>
      <c r="V1329" s="101" t="s">
        <v>99</v>
      </c>
      <c r="W1329" s="101" t="s">
        <v>100</v>
      </c>
      <c r="X1329" s="101" t="s">
        <v>96</v>
      </c>
      <c r="Y1329" s="101" t="s">
        <v>89</v>
      </c>
      <c r="Z1329" s="101" t="s">
        <v>90</v>
      </c>
      <c r="AA1329" s="101">
        <v>298</v>
      </c>
      <c r="AB1329" s="101">
        <v>426.14</v>
      </c>
    </row>
    <row r="1330" spans="18:28" ht="18" customHeight="1" x14ac:dyDescent="0.25">
      <c r="R1330" s="101" t="s">
        <v>84</v>
      </c>
      <c r="S1330" s="101">
        <v>2021</v>
      </c>
      <c r="T1330" s="101" t="s">
        <v>9</v>
      </c>
      <c r="U1330" s="101" t="s">
        <v>85</v>
      </c>
      <c r="V1330" s="101" t="s">
        <v>99</v>
      </c>
      <c r="W1330" s="101" t="s">
        <v>100</v>
      </c>
      <c r="X1330" s="101" t="s">
        <v>96</v>
      </c>
      <c r="Y1330" s="101" t="s">
        <v>89</v>
      </c>
      <c r="Z1330" s="101" t="s">
        <v>90</v>
      </c>
      <c r="AA1330" s="101">
        <v>307</v>
      </c>
      <c r="AB1330" s="101">
        <v>439.01</v>
      </c>
    </row>
    <row r="1331" spans="18:28" ht="18" customHeight="1" x14ac:dyDescent="0.25">
      <c r="R1331" s="101" t="s">
        <v>95</v>
      </c>
      <c r="S1331" s="101">
        <v>2021</v>
      </c>
      <c r="T1331" s="101" t="s">
        <v>9</v>
      </c>
      <c r="U1331" s="101" t="s">
        <v>85</v>
      </c>
      <c r="V1331" s="101" t="s">
        <v>99</v>
      </c>
      <c r="W1331" s="101" t="s">
        <v>100</v>
      </c>
      <c r="X1331" s="101" t="s">
        <v>96</v>
      </c>
      <c r="Y1331" s="101" t="s">
        <v>89</v>
      </c>
      <c r="Z1331" s="101" t="s">
        <v>90</v>
      </c>
      <c r="AA1331" s="101">
        <v>301</v>
      </c>
      <c r="AB1331" s="101">
        <v>430.43</v>
      </c>
    </row>
    <row r="1332" spans="18:28" ht="18" customHeight="1" x14ac:dyDescent="0.25">
      <c r="R1332" s="101" t="s">
        <v>84</v>
      </c>
      <c r="S1332" s="101">
        <v>2021</v>
      </c>
      <c r="T1332" s="101" t="s">
        <v>3</v>
      </c>
      <c r="U1332" s="101" t="s">
        <v>97</v>
      </c>
      <c r="V1332" s="101" t="s">
        <v>99</v>
      </c>
      <c r="W1332" s="101" t="s">
        <v>100</v>
      </c>
      <c r="X1332" s="101" t="s">
        <v>96</v>
      </c>
      <c r="Y1332" s="101" t="s">
        <v>89</v>
      </c>
      <c r="Z1332" s="101" t="s">
        <v>101</v>
      </c>
      <c r="AA1332" s="101">
        <v>344</v>
      </c>
      <c r="AB1332" s="101">
        <v>491.91999999999996</v>
      </c>
    </row>
    <row r="1333" spans="18:28" ht="18" customHeight="1" x14ac:dyDescent="0.25">
      <c r="R1333" s="101" t="s">
        <v>91</v>
      </c>
      <c r="S1333" s="101">
        <v>2021</v>
      </c>
      <c r="T1333" s="101" t="s">
        <v>3</v>
      </c>
      <c r="U1333" s="101" t="s">
        <v>97</v>
      </c>
      <c r="V1333" s="101" t="s">
        <v>99</v>
      </c>
      <c r="W1333" s="101" t="s">
        <v>100</v>
      </c>
      <c r="X1333" s="101" t="s">
        <v>96</v>
      </c>
      <c r="Y1333" s="101" t="s">
        <v>89</v>
      </c>
      <c r="Z1333" s="101" t="s">
        <v>101</v>
      </c>
      <c r="AA1333" s="101">
        <v>314</v>
      </c>
      <c r="AB1333" s="101">
        <v>449.02</v>
      </c>
    </row>
    <row r="1334" spans="18:28" ht="18" customHeight="1" x14ac:dyDescent="0.25">
      <c r="R1334" s="101" t="s">
        <v>84</v>
      </c>
      <c r="S1334" s="101">
        <v>2021</v>
      </c>
      <c r="T1334" s="101" t="s">
        <v>3</v>
      </c>
      <c r="U1334" s="101" t="s">
        <v>97</v>
      </c>
      <c r="V1334" s="101" t="s">
        <v>99</v>
      </c>
      <c r="W1334" s="101" t="s">
        <v>100</v>
      </c>
      <c r="X1334" s="101" t="s">
        <v>96</v>
      </c>
      <c r="Y1334" s="101" t="s">
        <v>89</v>
      </c>
      <c r="Z1334" s="101" t="s">
        <v>101</v>
      </c>
      <c r="AA1334" s="101">
        <v>340</v>
      </c>
      <c r="AB1334" s="101">
        <v>486.2</v>
      </c>
    </row>
    <row r="1335" spans="18:28" ht="18" customHeight="1" x14ac:dyDescent="0.25">
      <c r="R1335" s="101" t="s">
        <v>91</v>
      </c>
      <c r="S1335" s="101">
        <v>2021</v>
      </c>
      <c r="T1335" s="101" t="s">
        <v>3</v>
      </c>
      <c r="U1335" s="101" t="s">
        <v>97</v>
      </c>
      <c r="V1335" s="101" t="s">
        <v>99</v>
      </c>
      <c r="W1335" s="101" t="s">
        <v>100</v>
      </c>
      <c r="X1335" s="101" t="s">
        <v>96</v>
      </c>
      <c r="Y1335" s="101" t="s">
        <v>89</v>
      </c>
      <c r="Z1335" s="101" t="s">
        <v>101</v>
      </c>
      <c r="AA1335" s="101">
        <v>142</v>
      </c>
      <c r="AB1335" s="101">
        <v>203.06</v>
      </c>
    </row>
    <row r="1336" spans="18:28" ht="18" customHeight="1" x14ac:dyDescent="0.25">
      <c r="R1336" s="101" t="s">
        <v>91</v>
      </c>
      <c r="S1336" s="101">
        <v>2021</v>
      </c>
      <c r="T1336" s="101" t="s">
        <v>3</v>
      </c>
      <c r="U1336" s="101" t="s">
        <v>97</v>
      </c>
      <c r="V1336" s="101" t="s">
        <v>99</v>
      </c>
      <c r="W1336" s="101" t="s">
        <v>100</v>
      </c>
      <c r="X1336" s="101" t="s">
        <v>96</v>
      </c>
      <c r="Y1336" s="101" t="s">
        <v>89</v>
      </c>
      <c r="Z1336" s="101" t="s">
        <v>101</v>
      </c>
      <c r="AA1336" s="101">
        <v>316</v>
      </c>
      <c r="AB1336" s="101">
        <v>451.88</v>
      </c>
    </row>
    <row r="1337" spans="18:28" ht="18" customHeight="1" x14ac:dyDescent="0.25">
      <c r="R1337" s="101" t="s">
        <v>93</v>
      </c>
      <c r="S1337" s="101">
        <v>2021</v>
      </c>
      <c r="T1337" s="101" t="s">
        <v>3</v>
      </c>
      <c r="U1337" s="101" t="s">
        <v>97</v>
      </c>
      <c r="V1337" s="101" t="s">
        <v>99</v>
      </c>
      <c r="W1337" s="101" t="s">
        <v>100</v>
      </c>
      <c r="X1337" s="101" t="s">
        <v>96</v>
      </c>
      <c r="Y1337" s="101" t="s">
        <v>89</v>
      </c>
      <c r="Z1337" s="101" t="s">
        <v>101</v>
      </c>
      <c r="AA1337" s="101">
        <v>823</v>
      </c>
      <c r="AB1337" s="101">
        <v>1176.8899999999999</v>
      </c>
    </row>
    <row r="1338" spans="18:28" ht="18" customHeight="1" x14ac:dyDescent="0.25">
      <c r="R1338" s="101" t="s">
        <v>91</v>
      </c>
      <c r="S1338" s="101">
        <v>2021</v>
      </c>
      <c r="T1338" s="101" t="s">
        <v>3</v>
      </c>
      <c r="U1338" s="101" t="s">
        <v>97</v>
      </c>
      <c r="V1338" s="101" t="s">
        <v>99</v>
      </c>
      <c r="W1338" s="101" t="s">
        <v>100</v>
      </c>
      <c r="X1338" s="101" t="s">
        <v>96</v>
      </c>
      <c r="Y1338" s="101" t="s">
        <v>89</v>
      </c>
      <c r="Z1338" s="101" t="s">
        <v>101</v>
      </c>
      <c r="AA1338" s="101">
        <v>856</v>
      </c>
      <c r="AB1338" s="101">
        <v>1224.08</v>
      </c>
    </row>
    <row r="1339" spans="18:28" ht="18" customHeight="1" x14ac:dyDescent="0.25">
      <c r="R1339" s="101" t="s">
        <v>91</v>
      </c>
      <c r="S1339" s="101">
        <v>2021</v>
      </c>
      <c r="T1339" s="101" t="s">
        <v>3</v>
      </c>
      <c r="U1339" s="101" t="s">
        <v>97</v>
      </c>
      <c r="V1339" s="101" t="s">
        <v>99</v>
      </c>
      <c r="W1339" s="101" t="s">
        <v>100</v>
      </c>
      <c r="X1339" s="101" t="s">
        <v>96</v>
      </c>
      <c r="Y1339" s="101" t="s">
        <v>89</v>
      </c>
      <c r="Z1339" s="101" t="s">
        <v>101</v>
      </c>
      <c r="AA1339" s="101">
        <v>909</v>
      </c>
      <c r="AB1339" s="101">
        <v>1299.8699999999999</v>
      </c>
    </row>
    <row r="1340" spans="18:28" ht="18" customHeight="1" x14ac:dyDescent="0.25">
      <c r="R1340" s="101" t="s">
        <v>91</v>
      </c>
      <c r="S1340" s="101">
        <v>2021</v>
      </c>
      <c r="T1340" s="101" t="s">
        <v>3</v>
      </c>
      <c r="U1340" s="101" t="s">
        <v>97</v>
      </c>
      <c r="V1340" s="101" t="s">
        <v>99</v>
      </c>
      <c r="W1340" s="101" t="s">
        <v>100</v>
      </c>
      <c r="X1340" s="101" t="s">
        <v>96</v>
      </c>
      <c r="Y1340" s="101" t="s">
        <v>89</v>
      </c>
      <c r="Z1340" s="101" t="s">
        <v>101</v>
      </c>
      <c r="AA1340" s="101">
        <v>862</v>
      </c>
      <c r="AB1340" s="101">
        <v>526.24</v>
      </c>
    </row>
    <row r="1341" spans="18:28" ht="18" customHeight="1" x14ac:dyDescent="0.25">
      <c r="R1341" s="101" t="s">
        <v>91</v>
      </c>
      <c r="S1341" s="101">
        <v>2021</v>
      </c>
      <c r="T1341" s="101" t="s">
        <v>3</v>
      </c>
      <c r="U1341" s="101" t="s">
        <v>97</v>
      </c>
      <c r="V1341" s="101" t="s">
        <v>99</v>
      </c>
      <c r="W1341" s="101" t="s">
        <v>100</v>
      </c>
      <c r="X1341" s="101" t="s">
        <v>96</v>
      </c>
      <c r="Y1341" s="101" t="s">
        <v>89</v>
      </c>
      <c r="Z1341" s="101" t="s">
        <v>101</v>
      </c>
      <c r="AA1341" s="101">
        <v>141</v>
      </c>
      <c r="AB1341" s="101">
        <v>526.24</v>
      </c>
    </row>
    <row r="1342" spans="18:28" ht="18" customHeight="1" x14ac:dyDescent="0.25">
      <c r="R1342" s="101" t="s">
        <v>93</v>
      </c>
      <c r="S1342" s="101">
        <v>2021</v>
      </c>
      <c r="T1342" s="101" t="s">
        <v>3</v>
      </c>
      <c r="U1342" s="101" t="s">
        <v>97</v>
      </c>
      <c r="V1342" s="101" t="s">
        <v>99</v>
      </c>
      <c r="W1342" s="101" t="s">
        <v>100</v>
      </c>
      <c r="X1342" s="101" t="s">
        <v>96</v>
      </c>
      <c r="Y1342" s="101" t="s">
        <v>89</v>
      </c>
      <c r="Z1342" s="101" t="s">
        <v>101</v>
      </c>
      <c r="AA1342" s="101">
        <v>315</v>
      </c>
      <c r="AB1342" s="101">
        <v>450.45</v>
      </c>
    </row>
    <row r="1343" spans="18:28" ht="18" customHeight="1" x14ac:dyDescent="0.25">
      <c r="R1343" s="101" t="s">
        <v>91</v>
      </c>
      <c r="S1343" s="101">
        <v>2021</v>
      </c>
      <c r="T1343" s="101" t="s">
        <v>3</v>
      </c>
      <c r="U1343" s="101" t="s">
        <v>97</v>
      </c>
      <c r="V1343" s="101" t="s">
        <v>99</v>
      </c>
      <c r="W1343" s="101" t="s">
        <v>100</v>
      </c>
      <c r="X1343" s="101" t="s">
        <v>96</v>
      </c>
      <c r="Y1343" s="101" t="s">
        <v>89</v>
      </c>
      <c r="Z1343" s="101" t="s">
        <v>101</v>
      </c>
      <c r="AA1343" s="101">
        <v>343</v>
      </c>
      <c r="AB1343" s="101">
        <v>490.49</v>
      </c>
    </row>
    <row r="1344" spans="18:28" ht="18" customHeight="1" x14ac:dyDescent="0.25">
      <c r="R1344" s="101" t="s">
        <v>91</v>
      </c>
      <c r="S1344" s="101">
        <v>2021</v>
      </c>
      <c r="T1344" s="101" t="s">
        <v>3</v>
      </c>
      <c r="U1344" s="101" t="s">
        <v>97</v>
      </c>
      <c r="V1344" s="101" t="s">
        <v>99</v>
      </c>
      <c r="W1344" s="101" t="s">
        <v>100</v>
      </c>
      <c r="X1344" s="101" t="s">
        <v>96</v>
      </c>
      <c r="Y1344" s="101" t="s">
        <v>89</v>
      </c>
      <c r="Z1344" s="101" t="s">
        <v>101</v>
      </c>
      <c r="AA1344" s="101">
        <v>145</v>
      </c>
      <c r="AB1344" s="101">
        <v>207.35</v>
      </c>
    </row>
    <row r="1345" spans="18:28" ht="18" customHeight="1" x14ac:dyDescent="0.25">
      <c r="R1345" s="101" t="s">
        <v>84</v>
      </c>
      <c r="S1345" s="101">
        <v>2021</v>
      </c>
      <c r="T1345" s="101" t="s">
        <v>3</v>
      </c>
      <c r="U1345" s="101" t="s">
        <v>97</v>
      </c>
      <c r="V1345" s="101" t="s">
        <v>99</v>
      </c>
      <c r="W1345" s="101" t="s">
        <v>100</v>
      </c>
      <c r="X1345" s="101" t="s">
        <v>96</v>
      </c>
      <c r="Y1345" s="101" t="s">
        <v>89</v>
      </c>
      <c r="Z1345" s="101" t="s">
        <v>101</v>
      </c>
      <c r="AA1345" s="101">
        <v>313</v>
      </c>
      <c r="AB1345" s="101">
        <v>447.59000000000003</v>
      </c>
    </row>
    <row r="1346" spans="18:28" ht="18" customHeight="1" x14ac:dyDescent="0.25">
      <c r="R1346" s="101" t="s">
        <v>91</v>
      </c>
      <c r="S1346" s="101">
        <v>2021</v>
      </c>
      <c r="T1346" s="101" t="s">
        <v>3</v>
      </c>
      <c r="U1346" s="101" t="s">
        <v>97</v>
      </c>
      <c r="V1346" s="101" t="s">
        <v>99</v>
      </c>
      <c r="W1346" s="101" t="s">
        <v>100</v>
      </c>
      <c r="X1346" s="101" t="s">
        <v>96</v>
      </c>
      <c r="Y1346" s="101" t="s">
        <v>89</v>
      </c>
      <c r="Z1346" s="101" t="s">
        <v>101</v>
      </c>
      <c r="AA1346" s="101">
        <v>832</v>
      </c>
      <c r="AB1346" s="101">
        <v>1189.76</v>
      </c>
    </row>
    <row r="1347" spans="18:28" ht="18" customHeight="1" x14ac:dyDescent="0.25">
      <c r="R1347" s="101" t="s">
        <v>84</v>
      </c>
      <c r="S1347" s="101">
        <v>2021</v>
      </c>
      <c r="T1347" s="101" t="s">
        <v>3</v>
      </c>
      <c r="U1347" s="101" t="s">
        <v>97</v>
      </c>
      <c r="V1347" s="101" t="s">
        <v>99</v>
      </c>
      <c r="W1347" s="101" t="s">
        <v>100</v>
      </c>
      <c r="X1347" s="101" t="s">
        <v>96</v>
      </c>
      <c r="Y1347" s="101" t="s">
        <v>89</v>
      </c>
      <c r="Z1347" s="101" t="s">
        <v>101</v>
      </c>
      <c r="AA1347" s="101">
        <v>865</v>
      </c>
      <c r="AB1347" s="101">
        <v>1236.95</v>
      </c>
    </row>
    <row r="1348" spans="18:28" ht="18" customHeight="1" x14ac:dyDescent="0.25">
      <c r="R1348" s="101" t="s">
        <v>84</v>
      </c>
      <c r="S1348" s="101">
        <v>2021</v>
      </c>
      <c r="T1348" s="101" t="s">
        <v>3</v>
      </c>
      <c r="U1348" s="101" t="s">
        <v>97</v>
      </c>
      <c r="V1348" s="101" t="s">
        <v>99</v>
      </c>
      <c r="W1348" s="101" t="s">
        <v>100</v>
      </c>
      <c r="X1348" s="101" t="s">
        <v>96</v>
      </c>
      <c r="Y1348" s="101" t="s">
        <v>89</v>
      </c>
      <c r="Z1348" s="101" t="s">
        <v>101</v>
      </c>
      <c r="AA1348" s="101">
        <v>317</v>
      </c>
      <c r="AB1348" s="101">
        <v>453.31</v>
      </c>
    </row>
    <row r="1349" spans="18:28" ht="18" customHeight="1" x14ac:dyDescent="0.25">
      <c r="R1349" s="101" t="s">
        <v>84</v>
      </c>
      <c r="S1349" s="101">
        <v>2021</v>
      </c>
      <c r="T1349" s="101" t="s">
        <v>7</v>
      </c>
      <c r="U1349" s="101" t="s">
        <v>97</v>
      </c>
      <c r="V1349" s="101" t="s">
        <v>99</v>
      </c>
      <c r="W1349" s="101" t="s">
        <v>100</v>
      </c>
      <c r="X1349" s="101" t="s">
        <v>96</v>
      </c>
      <c r="Y1349" s="101" t="s">
        <v>89</v>
      </c>
      <c r="Z1349" s="101" t="s">
        <v>101</v>
      </c>
      <c r="AA1349" s="101">
        <v>320</v>
      </c>
      <c r="AB1349" s="101">
        <v>457.6</v>
      </c>
    </row>
    <row r="1350" spans="18:28" ht="18" customHeight="1" x14ac:dyDescent="0.25">
      <c r="R1350" s="101" t="s">
        <v>91</v>
      </c>
      <c r="S1350" s="101">
        <v>2021</v>
      </c>
      <c r="T1350" s="101" t="s">
        <v>7</v>
      </c>
      <c r="U1350" s="101" t="s">
        <v>97</v>
      </c>
      <c r="V1350" s="101" t="s">
        <v>99</v>
      </c>
      <c r="W1350" s="101" t="s">
        <v>100</v>
      </c>
      <c r="X1350" s="101" t="s">
        <v>96</v>
      </c>
      <c r="Y1350" s="101" t="s">
        <v>89</v>
      </c>
      <c r="Z1350" s="101" t="s">
        <v>101</v>
      </c>
      <c r="AA1350" s="101">
        <v>368</v>
      </c>
      <c r="AB1350" s="101">
        <v>526.24</v>
      </c>
    </row>
    <row r="1351" spans="18:28" ht="18" customHeight="1" x14ac:dyDescent="0.25">
      <c r="R1351" s="101" t="s">
        <v>91</v>
      </c>
      <c r="S1351" s="101">
        <v>2021</v>
      </c>
      <c r="T1351" s="101" t="s">
        <v>7</v>
      </c>
      <c r="U1351" s="101" t="s">
        <v>97</v>
      </c>
      <c r="V1351" s="101" t="s">
        <v>99</v>
      </c>
      <c r="W1351" s="101" t="s">
        <v>100</v>
      </c>
      <c r="X1351" s="101" t="s">
        <v>96</v>
      </c>
      <c r="Y1351" s="101" t="s">
        <v>89</v>
      </c>
      <c r="Z1351" s="101" t="s">
        <v>101</v>
      </c>
      <c r="AA1351" s="101">
        <v>296</v>
      </c>
      <c r="AB1351" s="101">
        <v>423.28</v>
      </c>
    </row>
    <row r="1352" spans="18:28" ht="18" customHeight="1" x14ac:dyDescent="0.25">
      <c r="R1352" s="101" t="s">
        <v>95</v>
      </c>
      <c r="S1352" s="101">
        <v>2021</v>
      </c>
      <c r="T1352" s="101" t="s">
        <v>7</v>
      </c>
      <c r="U1352" s="101" t="s">
        <v>85</v>
      </c>
      <c r="V1352" s="101" t="s">
        <v>99</v>
      </c>
      <c r="W1352" s="101" t="s">
        <v>100</v>
      </c>
      <c r="X1352" s="101" t="s">
        <v>96</v>
      </c>
      <c r="Y1352" s="101" t="s">
        <v>89</v>
      </c>
      <c r="Z1352" s="101" t="s">
        <v>101</v>
      </c>
      <c r="AA1352" s="101">
        <v>322</v>
      </c>
      <c r="AB1352" s="101">
        <v>460.46000000000004</v>
      </c>
    </row>
    <row r="1353" spans="18:28" ht="18" customHeight="1" x14ac:dyDescent="0.25">
      <c r="R1353" s="101" t="s">
        <v>91</v>
      </c>
      <c r="S1353" s="101">
        <v>2021</v>
      </c>
      <c r="T1353" s="101" t="s">
        <v>7</v>
      </c>
      <c r="U1353" s="101" t="s">
        <v>85</v>
      </c>
      <c r="V1353" s="101" t="s">
        <v>99</v>
      </c>
      <c r="W1353" s="101" t="s">
        <v>100</v>
      </c>
      <c r="X1353" s="101" t="s">
        <v>96</v>
      </c>
      <c r="Y1353" s="101" t="s">
        <v>89</v>
      </c>
      <c r="Z1353" s="101" t="s">
        <v>101</v>
      </c>
      <c r="AA1353" s="101">
        <v>370</v>
      </c>
      <c r="AB1353" s="101">
        <v>529.1</v>
      </c>
    </row>
    <row r="1354" spans="18:28" ht="18" customHeight="1" x14ac:dyDescent="0.25">
      <c r="R1354" s="101" t="s">
        <v>91</v>
      </c>
      <c r="S1354" s="101">
        <v>2021</v>
      </c>
      <c r="T1354" s="101" t="s">
        <v>7</v>
      </c>
      <c r="U1354" s="101" t="s">
        <v>85</v>
      </c>
      <c r="V1354" s="101" t="s">
        <v>99</v>
      </c>
      <c r="W1354" s="101" t="s">
        <v>100</v>
      </c>
      <c r="X1354" s="101" t="s">
        <v>96</v>
      </c>
      <c r="Y1354" s="101" t="s">
        <v>89</v>
      </c>
      <c r="Z1354" s="101" t="s">
        <v>101</v>
      </c>
      <c r="AA1354" s="101">
        <v>292</v>
      </c>
      <c r="AB1354" s="101">
        <v>417.56</v>
      </c>
    </row>
    <row r="1355" spans="18:28" ht="18" customHeight="1" x14ac:dyDescent="0.25">
      <c r="R1355" s="101" t="s">
        <v>93</v>
      </c>
      <c r="S1355" s="101">
        <v>2021</v>
      </c>
      <c r="T1355" s="101" t="s">
        <v>7</v>
      </c>
      <c r="U1355" s="101" t="s">
        <v>85</v>
      </c>
      <c r="V1355" s="101" t="s">
        <v>99</v>
      </c>
      <c r="W1355" s="101" t="s">
        <v>100</v>
      </c>
      <c r="X1355" s="101" t="s">
        <v>96</v>
      </c>
      <c r="Y1355" s="101" t="s">
        <v>98</v>
      </c>
      <c r="Z1355" s="101" t="s">
        <v>101</v>
      </c>
      <c r="AA1355" s="101">
        <v>860</v>
      </c>
      <c r="AB1355" s="101">
        <v>1229.8</v>
      </c>
    </row>
    <row r="1356" spans="18:28" ht="18" customHeight="1" x14ac:dyDescent="0.25">
      <c r="R1356" s="101" t="s">
        <v>91</v>
      </c>
      <c r="S1356" s="101">
        <v>2021</v>
      </c>
      <c r="T1356" s="101" t="s">
        <v>7</v>
      </c>
      <c r="U1356" s="101" t="s">
        <v>85</v>
      </c>
      <c r="V1356" s="101" t="s">
        <v>99</v>
      </c>
      <c r="W1356" s="101" t="s">
        <v>100</v>
      </c>
      <c r="X1356" s="101" t="s">
        <v>96</v>
      </c>
      <c r="Y1356" s="101" t="s">
        <v>98</v>
      </c>
      <c r="Z1356" s="101" t="s">
        <v>101</v>
      </c>
      <c r="AA1356" s="101">
        <v>913</v>
      </c>
      <c r="AB1356" s="101">
        <v>1305.5899999999999</v>
      </c>
    </row>
    <row r="1357" spans="18:28" ht="18" customHeight="1" x14ac:dyDescent="0.25">
      <c r="R1357" s="101" t="s">
        <v>91</v>
      </c>
      <c r="S1357" s="101">
        <v>2021</v>
      </c>
      <c r="T1357" s="101" t="s">
        <v>7</v>
      </c>
      <c r="U1357" s="101" t="s">
        <v>85</v>
      </c>
      <c r="V1357" s="101" t="s">
        <v>99</v>
      </c>
      <c r="W1357" s="101" t="s">
        <v>100</v>
      </c>
      <c r="X1357" s="101" t="s">
        <v>96</v>
      </c>
      <c r="Y1357" s="101" t="s">
        <v>98</v>
      </c>
      <c r="Z1357" s="101" t="s">
        <v>101</v>
      </c>
      <c r="AA1357" s="101">
        <v>866</v>
      </c>
      <c r="AB1357" s="101">
        <v>526.24</v>
      </c>
    </row>
    <row r="1358" spans="18:28" ht="18" customHeight="1" x14ac:dyDescent="0.25">
      <c r="R1358" s="101" t="s">
        <v>93</v>
      </c>
      <c r="S1358" s="101">
        <v>2021</v>
      </c>
      <c r="T1358" s="101" t="s">
        <v>7</v>
      </c>
      <c r="U1358" s="101" t="s">
        <v>85</v>
      </c>
      <c r="V1358" s="101" t="s">
        <v>99</v>
      </c>
      <c r="W1358" s="101" t="s">
        <v>100</v>
      </c>
      <c r="X1358" s="101" t="s">
        <v>96</v>
      </c>
      <c r="Y1358" s="101" t="s">
        <v>98</v>
      </c>
      <c r="Z1358" s="101" t="s">
        <v>101</v>
      </c>
      <c r="AA1358" s="101">
        <v>369</v>
      </c>
      <c r="AB1358" s="101">
        <v>526.24</v>
      </c>
    </row>
    <row r="1359" spans="18:28" ht="18" customHeight="1" x14ac:dyDescent="0.25">
      <c r="R1359" s="101" t="s">
        <v>91</v>
      </c>
      <c r="S1359" s="101">
        <v>2021</v>
      </c>
      <c r="T1359" s="101" t="s">
        <v>7</v>
      </c>
      <c r="U1359" s="101" t="s">
        <v>85</v>
      </c>
      <c r="V1359" s="101" t="s">
        <v>99</v>
      </c>
      <c r="W1359" s="101" t="s">
        <v>100</v>
      </c>
      <c r="X1359" s="101" t="s">
        <v>96</v>
      </c>
      <c r="Y1359" s="101" t="s">
        <v>98</v>
      </c>
      <c r="Z1359" s="101" t="s">
        <v>101</v>
      </c>
      <c r="AA1359" s="101">
        <v>319</v>
      </c>
      <c r="AB1359" s="101">
        <v>456.16999999999996</v>
      </c>
    </row>
    <row r="1360" spans="18:28" ht="18" customHeight="1" x14ac:dyDescent="0.25">
      <c r="R1360" s="101" t="s">
        <v>91</v>
      </c>
      <c r="S1360" s="101">
        <v>2021</v>
      </c>
      <c r="T1360" s="101" t="s">
        <v>7</v>
      </c>
      <c r="U1360" s="101" t="s">
        <v>85</v>
      </c>
      <c r="V1360" s="101" t="s">
        <v>99</v>
      </c>
      <c r="W1360" s="101" t="s">
        <v>100</v>
      </c>
      <c r="X1360" s="101" t="s">
        <v>96</v>
      </c>
      <c r="Y1360" s="101" t="s">
        <v>98</v>
      </c>
      <c r="Z1360" s="101" t="s">
        <v>101</v>
      </c>
      <c r="AA1360" s="101">
        <v>367</v>
      </c>
      <c r="AB1360" s="101">
        <v>524.80999999999995</v>
      </c>
    </row>
    <row r="1361" spans="18:28" ht="18" customHeight="1" x14ac:dyDescent="0.25">
      <c r="R1361" s="101" t="s">
        <v>95</v>
      </c>
      <c r="S1361" s="101">
        <v>2021</v>
      </c>
      <c r="T1361" s="101" t="s">
        <v>7</v>
      </c>
      <c r="U1361" s="101" t="s">
        <v>85</v>
      </c>
      <c r="V1361" s="101" t="s">
        <v>99</v>
      </c>
      <c r="W1361" s="101" t="s">
        <v>100</v>
      </c>
      <c r="X1361" s="101" t="s">
        <v>96</v>
      </c>
      <c r="Y1361" s="101" t="s">
        <v>98</v>
      </c>
      <c r="Z1361" s="101" t="s">
        <v>101</v>
      </c>
      <c r="AA1361" s="101">
        <v>295</v>
      </c>
      <c r="AB1361" s="101">
        <v>421.85</v>
      </c>
    </row>
    <row r="1362" spans="18:28" ht="18" customHeight="1" x14ac:dyDescent="0.25">
      <c r="R1362" s="101" t="s">
        <v>91</v>
      </c>
      <c r="S1362" s="101">
        <v>2021</v>
      </c>
      <c r="T1362" s="101" t="s">
        <v>7</v>
      </c>
      <c r="U1362" s="101" t="s">
        <v>85</v>
      </c>
      <c r="V1362" s="101" t="s">
        <v>99</v>
      </c>
      <c r="W1362" s="101" t="s">
        <v>100</v>
      </c>
      <c r="X1362" s="101" t="s">
        <v>96</v>
      </c>
      <c r="Y1362" s="101" t="s">
        <v>98</v>
      </c>
      <c r="Z1362" s="101" t="s">
        <v>101</v>
      </c>
      <c r="AA1362" s="101">
        <v>835</v>
      </c>
      <c r="AB1362" s="101">
        <v>1194.05</v>
      </c>
    </row>
    <row r="1363" spans="18:28" ht="18" customHeight="1" x14ac:dyDescent="0.25">
      <c r="R1363" s="101" t="s">
        <v>84</v>
      </c>
      <c r="S1363" s="101">
        <v>2021</v>
      </c>
      <c r="T1363" s="101" t="s">
        <v>7</v>
      </c>
      <c r="U1363" s="101" t="s">
        <v>85</v>
      </c>
      <c r="V1363" s="101" t="s">
        <v>99</v>
      </c>
      <c r="W1363" s="101" t="s">
        <v>100</v>
      </c>
      <c r="X1363" s="101" t="s">
        <v>96</v>
      </c>
      <c r="Y1363" s="101" t="s">
        <v>98</v>
      </c>
      <c r="Z1363" s="101" t="s">
        <v>101</v>
      </c>
      <c r="AA1363" s="101">
        <v>293</v>
      </c>
      <c r="AB1363" s="101">
        <v>418.99</v>
      </c>
    </row>
    <row r="1364" spans="18:28" ht="18" customHeight="1" x14ac:dyDescent="0.25">
      <c r="R1364" s="101" t="s">
        <v>93</v>
      </c>
      <c r="S1364" s="101">
        <v>2021</v>
      </c>
      <c r="T1364" s="101" t="s">
        <v>11</v>
      </c>
      <c r="U1364" s="101" t="s">
        <v>85</v>
      </c>
      <c r="V1364" s="101" t="s">
        <v>99</v>
      </c>
      <c r="W1364" s="101" t="s">
        <v>100</v>
      </c>
      <c r="X1364" s="101" t="s">
        <v>96</v>
      </c>
      <c r="Y1364" s="101" t="s">
        <v>98</v>
      </c>
      <c r="Z1364" s="101" t="s">
        <v>101</v>
      </c>
      <c r="AA1364" s="101">
        <v>302</v>
      </c>
      <c r="AB1364" s="101">
        <v>431.86</v>
      </c>
    </row>
    <row r="1365" spans="18:28" ht="18" customHeight="1" x14ac:dyDescent="0.25">
      <c r="R1365" s="101" t="s">
        <v>84</v>
      </c>
      <c r="S1365" s="101">
        <v>2021</v>
      </c>
      <c r="T1365" s="101" t="s">
        <v>11</v>
      </c>
      <c r="U1365" s="101" t="s">
        <v>85</v>
      </c>
      <c r="V1365" s="101" t="s">
        <v>99</v>
      </c>
      <c r="W1365" s="101" t="s">
        <v>100</v>
      </c>
      <c r="X1365" s="101" t="s">
        <v>96</v>
      </c>
      <c r="Y1365" s="101" t="s">
        <v>98</v>
      </c>
      <c r="Z1365" s="101" t="s">
        <v>101</v>
      </c>
      <c r="AA1365" s="101">
        <v>344</v>
      </c>
      <c r="AB1365" s="101">
        <v>491.91999999999996</v>
      </c>
    </row>
    <row r="1366" spans="18:28" ht="18" customHeight="1" x14ac:dyDescent="0.25">
      <c r="R1366" s="101" t="s">
        <v>94</v>
      </c>
      <c r="S1366" s="101">
        <v>2021</v>
      </c>
      <c r="T1366" s="101" t="s">
        <v>11</v>
      </c>
      <c r="U1366" s="101" t="s">
        <v>85</v>
      </c>
      <c r="V1366" s="101" t="s">
        <v>99</v>
      </c>
      <c r="W1366" s="101" t="s">
        <v>100</v>
      </c>
      <c r="X1366" s="101" t="s">
        <v>96</v>
      </c>
      <c r="Y1366" s="101" t="s">
        <v>98</v>
      </c>
      <c r="Z1366" s="101" t="s">
        <v>101</v>
      </c>
      <c r="AA1366" s="101">
        <v>298</v>
      </c>
      <c r="AB1366" s="101">
        <v>426.14</v>
      </c>
    </row>
    <row r="1367" spans="18:28" ht="18" customHeight="1" x14ac:dyDescent="0.25">
      <c r="R1367" s="101" t="s">
        <v>91</v>
      </c>
      <c r="S1367" s="101">
        <v>2021</v>
      </c>
      <c r="T1367" s="101" t="s">
        <v>11</v>
      </c>
      <c r="U1367" s="101" t="s">
        <v>85</v>
      </c>
      <c r="V1367" s="101" t="s">
        <v>99</v>
      </c>
      <c r="W1367" s="101" t="s">
        <v>100</v>
      </c>
      <c r="X1367" s="101" t="s">
        <v>96</v>
      </c>
      <c r="Y1367" s="101" t="s">
        <v>98</v>
      </c>
      <c r="Z1367" s="101" t="s">
        <v>101</v>
      </c>
      <c r="AA1367" s="101">
        <v>346</v>
      </c>
      <c r="AB1367" s="101">
        <v>494.78</v>
      </c>
    </row>
    <row r="1368" spans="18:28" ht="18" customHeight="1" x14ac:dyDescent="0.25">
      <c r="R1368" s="101" t="s">
        <v>84</v>
      </c>
      <c r="S1368" s="101">
        <v>2021</v>
      </c>
      <c r="T1368" s="101" t="s">
        <v>11</v>
      </c>
      <c r="U1368" s="101" t="s">
        <v>85</v>
      </c>
      <c r="V1368" s="101" t="s">
        <v>99</v>
      </c>
      <c r="W1368" s="101" t="s">
        <v>100</v>
      </c>
      <c r="X1368" s="101" t="s">
        <v>96</v>
      </c>
      <c r="Y1368" s="101" t="s">
        <v>98</v>
      </c>
      <c r="Z1368" s="101" t="s">
        <v>101</v>
      </c>
      <c r="AA1368" s="101">
        <v>830</v>
      </c>
      <c r="AB1368" s="101">
        <v>1186.9000000000001</v>
      </c>
    </row>
    <row r="1369" spans="18:28" ht="18" customHeight="1" x14ac:dyDescent="0.25">
      <c r="R1369" s="101" t="s">
        <v>91</v>
      </c>
      <c r="S1369" s="101">
        <v>2021</v>
      </c>
      <c r="T1369" s="101" t="s">
        <v>11</v>
      </c>
      <c r="U1369" s="101" t="s">
        <v>85</v>
      </c>
      <c r="V1369" s="101" t="s">
        <v>99</v>
      </c>
      <c r="W1369" s="101" t="s">
        <v>100</v>
      </c>
      <c r="X1369" s="101" t="s">
        <v>96</v>
      </c>
      <c r="Y1369" s="101" t="s">
        <v>98</v>
      </c>
      <c r="Z1369" s="101" t="s">
        <v>101</v>
      </c>
      <c r="AA1369" s="101">
        <v>863</v>
      </c>
      <c r="AB1369" s="101">
        <v>1234.0899999999999</v>
      </c>
    </row>
    <row r="1370" spans="18:28" ht="18" customHeight="1" x14ac:dyDescent="0.25">
      <c r="R1370" s="101" t="s">
        <v>93</v>
      </c>
      <c r="S1370" s="101">
        <v>2021</v>
      </c>
      <c r="T1370" s="101" t="s">
        <v>11</v>
      </c>
      <c r="U1370" s="101" t="s">
        <v>85</v>
      </c>
      <c r="V1370" s="101" t="s">
        <v>99</v>
      </c>
      <c r="W1370" s="101" t="s">
        <v>100</v>
      </c>
      <c r="X1370" s="101" t="s">
        <v>96</v>
      </c>
      <c r="Y1370" s="101" t="s">
        <v>98</v>
      </c>
      <c r="Z1370" s="101" t="s">
        <v>101</v>
      </c>
      <c r="AA1370" s="101">
        <v>921</v>
      </c>
      <c r="AB1370" s="101">
        <v>1317.03</v>
      </c>
    </row>
    <row r="1371" spans="18:28" ht="18" customHeight="1" x14ac:dyDescent="0.25">
      <c r="R1371" s="101" t="s">
        <v>91</v>
      </c>
      <c r="S1371" s="101">
        <v>2021</v>
      </c>
      <c r="T1371" s="101" t="s">
        <v>11</v>
      </c>
      <c r="U1371" s="101" t="s">
        <v>85</v>
      </c>
      <c r="V1371" s="101" t="s">
        <v>99</v>
      </c>
      <c r="W1371" s="101" t="s">
        <v>100</v>
      </c>
      <c r="X1371" s="101" t="s">
        <v>96</v>
      </c>
      <c r="Y1371" s="101" t="s">
        <v>98</v>
      </c>
      <c r="Z1371" s="101" t="s">
        <v>101</v>
      </c>
      <c r="AA1371" s="101">
        <v>922</v>
      </c>
      <c r="AB1371" s="101">
        <v>1318.46</v>
      </c>
    </row>
    <row r="1372" spans="18:28" ht="18" customHeight="1" x14ac:dyDescent="0.25">
      <c r="R1372" s="101" t="s">
        <v>91</v>
      </c>
      <c r="S1372" s="101">
        <v>2021</v>
      </c>
      <c r="T1372" s="101" t="s">
        <v>11</v>
      </c>
      <c r="U1372" s="101" t="s">
        <v>85</v>
      </c>
      <c r="V1372" s="101" t="s">
        <v>99</v>
      </c>
      <c r="W1372" s="101" t="s">
        <v>100</v>
      </c>
      <c r="X1372" s="101" t="s">
        <v>96</v>
      </c>
      <c r="Y1372" s="101" t="s">
        <v>98</v>
      </c>
      <c r="Z1372" s="101" t="s">
        <v>101</v>
      </c>
      <c r="AA1372" s="101">
        <v>345</v>
      </c>
      <c r="AB1372" s="101">
        <v>493.35</v>
      </c>
    </row>
    <row r="1373" spans="18:28" ht="18" customHeight="1" x14ac:dyDescent="0.25">
      <c r="R1373" s="101" t="s">
        <v>93</v>
      </c>
      <c r="S1373" s="101">
        <v>2021</v>
      </c>
      <c r="T1373" s="101" t="s">
        <v>11</v>
      </c>
      <c r="U1373" s="101" t="s">
        <v>85</v>
      </c>
      <c r="V1373" s="101" t="s">
        <v>99</v>
      </c>
      <c r="W1373" s="101" t="s">
        <v>100</v>
      </c>
      <c r="X1373" s="101" t="s">
        <v>96</v>
      </c>
      <c r="Y1373" s="101" t="s">
        <v>98</v>
      </c>
      <c r="Z1373" s="101" t="s">
        <v>101</v>
      </c>
      <c r="AA1373" s="101">
        <v>249</v>
      </c>
      <c r="AB1373" s="101">
        <v>356.07</v>
      </c>
    </row>
    <row r="1374" spans="18:28" ht="18" customHeight="1" x14ac:dyDescent="0.25">
      <c r="R1374" s="101" t="s">
        <v>84</v>
      </c>
      <c r="S1374" s="101">
        <v>2021</v>
      </c>
      <c r="T1374" s="101" t="s">
        <v>11</v>
      </c>
      <c r="U1374" s="101" t="s">
        <v>85</v>
      </c>
      <c r="V1374" s="101" t="s">
        <v>99</v>
      </c>
      <c r="W1374" s="101" t="s">
        <v>100</v>
      </c>
      <c r="X1374" s="101" t="s">
        <v>96</v>
      </c>
      <c r="Y1374" s="101" t="s">
        <v>98</v>
      </c>
      <c r="Z1374" s="101" t="s">
        <v>101</v>
      </c>
      <c r="AA1374" s="101">
        <v>243</v>
      </c>
      <c r="AB1374" s="101">
        <v>347.49</v>
      </c>
    </row>
    <row r="1375" spans="18:28" ht="18" customHeight="1" x14ac:dyDescent="0.25">
      <c r="R1375" s="101" t="s">
        <v>94</v>
      </c>
      <c r="S1375" s="101">
        <v>2021</v>
      </c>
      <c r="T1375" s="101" t="s">
        <v>11</v>
      </c>
      <c r="U1375" s="101" t="s">
        <v>85</v>
      </c>
      <c r="V1375" s="101" t="s">
        <v>99</v>
      </c>
      <c r="W1375" s="101" t="s">
        <v>100</v>
      </c>
      <c r="X1375" s="101" t="s">
        <v>96</v>
      </c>
      <c r="Y1375" s="101" t="s">
        <v>98</v>
      </c>
      <c r="Z1375" s="101" t="s">
        <v>101</v>
      </c>
      <c r="AA1375" s="101">
        <v>237</v>
      </c>
      <c r="AB1375" s="101">
        <v>338.90999999999997</v>
      </c>
    </row>
    <row r="1376" spans="18:28" ht="18" customHeight="1" x14ac:dyDescent="0.25">
      <c r="R1376" s="101" t="s">
        <v>93</v>
      </c>
      <c r="S1376" s="101">
        <v>2021</v>
      </c>
      <c r="T1376" s="101" t="s">
        <v>11</v>
      </c>
      <c r="U1376" s="101" t="s">
        <v>85</v>
      </c>
      <c r="V1376" s="101" t="s">
        <v>99</v>
      </c>
      <c r="W1376" s="101" t="s">
        <v>100</v>
      </c>
      <c r="X1376" s="101" t="s">
        <v>96</v>
      </c>
      <c r="Y1376" s="101" t="s">
        <v>98</v>
      </c>
      <c r="Z1376" s="101" t="s">
        <v>101</v>
      </c>
      <c r="AA1376" s="101">
        <v>301</v>
      </c>
      <c r="AB1376" s="101">
        <v>430.43</v>
      </c>
    </row>
    <row r="1377" spans="18:28" ht="18" customHeight="1" x14ac:dyDescent="0.25">
      <c r="R1377" s="101" t="s">
        <v>93</v>
      </c>
      <c r="S1377" s="101">
        <v>2021</v>
      </c>
      <c r="T1377" s="101" t="s">
        <v>11</v>
      </c>
      <c r="U1377" s="101" t="s">
        <v>85</v>
      </c>
      <c r="V1377" s="101" t="s">
        <v>99</v>
      </c>
      <c r="W1377" s="101" t="s">
        <v>100</v>
      </c>
      <c r="X1377" s="101" t="s">
        <v>96</v>
      </c>
      <c r="Y1377" s="101" t="s">
        <v>98</v>
      </c>
      <c r="Z1377" s="101" t="s">
        <v>101</v>
      </c>
      <c r="AA1377" s="101">
        <v>349</v>
      </c>
      <c r="AB1377" s="101">
        <v>499.07</v>
      </c>
    </row>
    <row r="1378" spans="18:28" ht="18" customHeight="1" x14ac:dyDescent="0.25">
      <c r="R1378" s="101" t="s">
        <v>91</v>
      </c>
      <c r="S1378" s="101">
        <v>2021</v>
      </c>
      <c r="T1378" s="101" t="s">
        <v>11</v>
      </c>
      <c r="U1378" s="101" t="s">
        <v>85</v>
      </c>
      <c r="V1378" s="101" t="s">
        <v>99</v>
      </c>
      <c r="W1378" s="101" t="s">
        <v>100</v>
      </c>
      <c r="X1378" s="101" t="s">
        <v>96</v>
      </c>
      <c r="Y1378" s="101" t="s">
        <v>98</v>
      </c>
      <c r="Z1378" s="101" t="s">
        <v>101</v>
      </c>
      <c r="AA1378" s="101">
        <v>839</v>
      </c>
      <c r="AB1378" s="101">
        <v>1199.77</v>
      </c>
    </row>
    <row r="1379" spans="18:28" ht="18" customHeight="1" x14ac:dyDescent="0.25">
      <c r="R1379" s="101" t="s">
        <v>91</v>
      </c>
      <c r="S1379" s="101">
        <v>2021</v>
      </c>
      <c r="T1379" s="101" t="s">
        <v>11</v>
      </c>
      <c r="U1379" s="101" t="s">
        <v>85</v>
      </c>
      <c r="V1379" s="101" t="s">
        <v>99</v>
      </c>
      <c r="W1379" s="101" t="s">
        <v>100</v>
      </c>
      <c r="X1379" s="101" t="s">
        <v>96</v>
      </c>
      <c r="Y1379" s="101" t="s">
        <v>98</v>
      </c>
      <c r="Z1379" s="101" t="s">
        <v>101</v>
      </c>
      <c r="AA1379" s="101">
        <v>872</v>
      </c>
      <c r="AB1379" s="101">
        <v>1246.96</v>
      </c>
    </row>
    <row r="1380" spans="18:28" ht="18" customHeight="1" x14ac:dyDescent="0.25">
      <c r="R1380" s="101" t="s">
        <v>84</v>
      </c>
      <c r="S1380" s="101">
        <v>2021</v>
      </c>
      <c r="T1380" s="101" t="s">
        <v>1</v>
      </c>
      <c r="U1380" s="101" t="s">
        <v>85</v>
      </c>
      <c r="V1380" s="101" t="s">
        <v>99</v>
      </c>
      <c r="W1380" s="101" t="s">
        <v>100</v>
      </c>
      <c r="X1380" s="101" t="s">
        <v>96</v>
      </c>
      <c r="Y1380" s="101" t="s">
        <v>98</v>
      </c>
      <c r="Z1380" s="101" t="s">
        <v>101</v>
      </c>
      <c r="AA1380" s="101">
        <v>152</v>
      </c>
      <c r="AB1380" s="101">
        <v>217.36</v>
      </c>
    </row>
    <row r="1381" spans="18:28" ht="18" customHeight="1" x14ac:dyDescent="0.25">
      <c r="R1381" s="101" t="s">
        <v>84</v>
      </c>
      <c r="S1381" s="101">
        <v>2021</v>
      </c>
      <c r="T1381" s="101" t="s">
        <v>1</v>
      </c>
      <c r="U1381" s="101" t="s">
        <v>85</v>
      </c>
      <c r="V1381" s="101" t="s">
        <v>99</v>
      </c>
      <c r="W1381" s="101" t="s">
        <v>100</v>
      </c>
      <c r="X1381" s="101" t="s">
        <v>96</v>
      </c>
      <c r="Y1381" s="101" t="s">
        <v>98</v>
      </c>
      <c r="Z1381" s="101" t="s">
        <v>101</v>
      </c>
      <c r="AA1381" s="101">
        <v>326</v>
      </c>
      <c r="AB1381" s="101">
        <v>466.18</v>
      </c>
    </row>
    <row r="1382" spans="18:28" ht="18" customHeight="1" x14ac:dyDescent="0.25">
      <c r="R1382" s="101" t="s">
        <v>91</v>
      </c>
      <c r="S1382" s="101">
        <v>2021</v>
      </c>
      <c r="T1382" s="101" t="s">
        <v>1</v>
      </c>
      <c r="U1382" s="101" t="s">
        <v>85</v>
      </c>
      <c r="V1382" s="101" t="s">
        <v>99</v>
      </c>
      <c r="W1382" s="101" t="s">
        <v>100</v>
      </c>
      <c r="X1382" s="101" t="s">
        <v>96</v>
      </c>
      <c r="Y1382" s="101" t="s">
        <v>98</v>
      </c>
      <c r="Z1382" s="101" t="s">
        <v>101</v>
      </c>
      <c r="AA1382" s="101">
        <v>352</v>
      </c>
      <c r="AB1382" s="101">
        <v>503.36</v>
      </c>
    </row>
    <row r="1383" spans="18:28" ht="18" customHeight="1" x14ac:dyDescent="0.25">
      <c r="R1383" s="101" t="s">
        <v>93</v>
      </c>
      <c r="S1383" s="101">
        <v>2021</v>
      </c>
      <c r="T1383" s="101" t="s">
        <v>1</v>
      </c>
      <c r="U1383" s="101" t="s">
        <v>85</v>
      </c>
      <c r="V1383" s="101" t="s">
        <v>99</v>
      </c>
      <c r="W1383" s="101" t="s">
        <v>100</v>
      </c>
      <c r="X1383" s="101" t="s">
        <v>96</v>
      </c>
      <c r="Y1383" s="101" t="s">
        <v>98</v>
      </c>
      <c r="Z1383" s="101" t="s">
        <v>101</v>
      </c>
      <c r="AA1383" s="101">
        <v>154</v>
      </c>
      <c r="AB1383" s="101">
        <v>220.22</v>
      </c>
    </row>
    <row r="1384" spans="18:28" ht="18" customHeight="1" x14ac:dyDescent="0.25">
      <c r="R1384" s="101" t="s">
        <v>84</v>
      </c>
      <c r="S1384" s="101">
        <v>2021</v>
      </c>
      <c r="T1384" s="101" t="s">
        <v>1</v>
      </c>
      <c r="U1384" s="101" t="s">
        <v>85</v>
      </c>
      <c r="V1384" s="101" t="s">
        <v>99</v>
      </c>
      <c r="W1384" s="101" t="s">
        <v>100</v>
      </c>
      <c r="X1384" s="101" t="s">
        <v>96</v>
      </c>
      <c r="Y1384" s="101" t="s">
        <v>98</v>
      </c>
      <c r="Z1384" s="101" t="s">
        <v>101</v>
      </c>
      <c r="AA1384" s="101">
        <v>328</v>
      </c>
      <c r="AB1384" s="101">
        <v>469.03999999999996</v>
      </c>
    </row>
    <row r="1385" spans="18:28" ht="18" customHeight="1" x14ac:dyDescent="0.25">
      <c r="R1385" s="101" t="s">
        <v>91</v>
      </c>
      <c r="S1385" s="101">
        <v>2021</v>
      </c>
      <c r="T1385" s="101" t="s">
        <v>1</v>
      </c>
      <c r="U1385" s="101" t="s">
        <v>85</v>
      </c>
      <c r="V1385" s="101" t="s">
        <v>99</v>
      </c>
      <c r="W1385" s="101" t="s">
        <v>100</v>
      </c>
      <c r="X1385" s="101" t="s">
        <v>96</v>
      </c>
      <c r="Y1385" s="101" t="s">
        <v>98</v>
      </c>
      <c r="Z1385" s="101" t="s">
        <v>101</v>
      </c>
      <c r="AA1385" s="101">
        <v>821</v>
      </c>
      <c r="AB1385" s="101">
        <v>1174.03</v>
      </c>
    </row>
    <row r="1386" spans="18:28" ht="18" customHeight="1" x14ac:dyDescent="0.25">
      <c r="R1386" s="101" t="s">
        <v>93</v>
      </c>
      <c r="S1386" s="101">
        <v>2021</v>
      </c>
      <c r="T1386" s="101" t="s">
        <v>1</v>
      </c>
      <c r="U1386" s="101" t="s">
        <v>85</v>
      </c>
      <c r="V1386" s="101" t="s">
        <v>99</v>
      </c>
      <c r="W1386" s="101" t="s">
        <v>100</v>
      </c>
      <c r="X1386" s="101" t="s">
        <v>96</v>
      </c>
      <c r="Y1386" s="101" t="s">
        <v>98</v>
      </c>
      <c r="Z1386" s="101" t="s">
        <v>101</v>
      </c>
      <c r="AA1386" s="101">
        <v>854</v>
      </c>
      <c r="AB1386" s="101">
        <v>1221.22</v>
      </c>
    </row>
    <row r="1387" spans="18:28" ht="18" customHeight="1" x14ac:dyDescent="0.25">
      <c r="R1387" s="101" t="s">
        <v>94</v>
      </c>
      <c r="S1387" s="101">
        <v>2021</v>
      </c>
      <c r="T1387" s="101" t="s">
        <v>1</v>
      </c>
      <c r="U1387" s="101" t="s">
        <v>85</v>
      </c>
      <c r="V1387" s="101" t="s">
        <v>99</v>
      </c>
      <c r="W1387" s="101" t="s">
        <v>100</v>
      </c>
      <c r="X1387" s="101" t="s">
        <v>96</v>
      </c>
      <c r="Y1387" s="101" t="s">
        <v>98</v>
      </c>
      <c r="Z1387" s="101" t="s">
        <v>101</v>
      </c>
      <c r="AA1387" s="101">
        <v>908</v>
      </c>
      <c r="AB1387" s="101">
        <v>1298.44</v>
      </c>
    </row>
    <row r="1388" spans="18:28" ht="18" customHeight="1" x14ac:dyDescent="0.25">
      <c r="R1388" s="101" t="s">
        <v>94</v>
      </c>
      <c r="S1388" s="101">
        <v>2021</v>
      </c>
      <c r="T1388" s="101" t="s">
        <v>1</v>
      </c>
      <c r="U1388" s="101" t="s">
        <v>85</v>
      </c>
      <c r="V1388" s="101" t="s">
        <v>99</v>
      </c>
      <c r="W1388" s="101" t="s">
        <v>100</v>
      </c>
      <c r="X1388" s="101" t="s">
        <v>96</v>
      </c>
      <c r="Y1388" s="101" t="s">
        <v>98</v>
      </c>
      <c r="Z1388" s="101" t="s">
        <v>101</v>
      </c>
      <c r="AA1388" s="101">
        <v>861</v>
      </c>
      <c r="AB1388" s="101">
        <v>526.24</v>
      </c>
    </row>
    <row r="1389" spans="18:28" ht="18" customHeight="1" x14ac:dyDescent="0.25">
      <c r="R1389" s="101" t="s">
        <v>84</v>
      </c>
      <c r="S1389" s="101">
        <v>2021</v>
      </c>
      <c r="T1389" s="101" t="s">
        <v>1</v>
      </c>
      <c r="U1389" s="101" t="s">
        <v>85</v>
      </c>
      <c r="V1389" s="101" t="s">
        <v>99</v>
      </c>
      <c r="W1389" s="101" t="s">
        <v>100</v>
      </c>
      <c r="X1389" s="101" t="s">
        <v>96</v>
      </c>
      <c r="Y1389" s="101" t="s">
        <v>98</v>
      </c>
      <c r="Z1389" s="101" t="s">
        <v>101</v>
      </c>
      <c r="AA1389" s="101">
        <v>153</v>
      </c>
      <c r="AB1389" s="101">
        <v>526.24</v>
      </c>
    </row>
    <row r="1390" spans="18:28" ht="18" customHeight="1" x14ac:dyDescent="0.25">
      <c r="R1390" s="101" t="s">
        <v>91</v>
      </c>
      <c r="S1390" s="101">
        <v>2021</v>
      </c>
      <c r="T1390" s="101" t="s">
        <v>1</v>
      </c>
      <c r="U1390" s="101" t="s">
        <v>85</v>
      </c>
      <c r="V1390" s="101" t="s">
        <v>99</v>
      </c>
      <c r="W1390" s="101" t="s">
        <v>100</v>
      </c>
      <c r="X1390" s="101" t="s">
        <v>96</v>
      </c>
      <c r="Y1390" s="101" t="s">
        <v>98</v>
      </c>
      <c r="Z1390" s="101" t="s">
        <v>101</v>
      </c>
      <c r="AA1390" s="101">
        <v>327</v>
      </c>
      <c r="AB1390" s="101">
        <v>467.61</v>
      </c>
    </row>
    <row r="1391" spans="18:28" ht="18" customHeight="1" x14ac:dyDescent="0.25">
      <c r="R1391" s="101" t="s">
        <v>84</v>
      </c>
      <c r="S1391" s="101">
        <v>2021</v>
      </c>
      <c r="T1391" s="101" t="s">
        <v>1</v>
      </c>
      <c r="U1391" s="101" t="s">
        <v>85</v>
      </c>
      <c r="V1391" s="101" t="s">
        <v>99</v>
      </c>
      <c r="W1391" s="101" t="s">
        <v>100</v>
      </c>
      <c r="X1391" s="101" t="s">
        <v>96</v>
      </c>
      <c r="Y1391" s="101" t="s">
        <v>98</v>
      </c>
      <c r="Z1391" s="101" t="s">
        <v>101</v>
      </c>
      <c r="AA1391" s="101">
        <v>355</v>
      </c>
      <c r="AB1391" s="101">
        <v>507.65</v>
      </c>
    </row>
    <row r="1392" spans="18:28" ht="18" customHeight="1" x14ac:dyDescent="0.25">
      <c r="R1392" s="101" t="s">
        <v>91</v>
      </c>
      <c r="S1392" s="101">
        <v>2021</v>
      </c>
      <c r="T1392" s="101" t="s">
        <v>1</v>
      </c>
      <c r="U1392" s="101" t="s">
        <v>85</v>
      </c>
      <c r="V1392" s="101" t="s">
        <v>99</v>
      </c>
      <c r="W1392" s="101" t="s">
        <v>100</v>
      </c>
      <c r="X1392" s="101" t="s">
        <v>96</v>
      </c>
      <c r="Y1392" s="101" t="s">
        <v>89</v>
      </c>
      <c r="Z1392" s="101" t="s">
        <v>101</v>
      </c>
      <c r="AA1392" s="101">
        <v>325</v>
      </c>
      <c r="AB1392" s="101">
        <v>464.75</v>
      </c>
    </row>
    <row r="1393" spans="18:28" ht="18" customHeight="1" x14ac:dyDescent="0.25">
      <c r="R1393" s="101" t="s">
        <v>84</v>
      </c>
      <c r="S1393" s="101">
        <v>2021</v>
      </c>
      <c r="T1393" s="101" t="s">
        <v>1</v>
      </c>
      <c r="U1393" s="101" t="s">
        <v>85</v>
      </c>
      <c r="V1393" s="101" t="s">
        <v>99</v>
      </c>
      <c r="W1393" s="101" t="s">
        <v>100</v>
      </c>
      <c r="X1393" s="101" t="s">
        <v>96</v>
      </c>
      <c r="Y1393" s="101" t="s">
        <v>89</v>
      </c>
      <c r="Z1393" s="101" t="s">
        <v>101</v>
      </c>
      <c r="AA1393" s="101">
        <v>830</v>
      </c>
      <c r="AB1393" s="101">
        <v>1186.9000000000001</v>
      </c>
    </row>
    <row r="1394" spans="18:28" ht="18" customHeight="1" x14ac:dyDescent="0.25">
      <c r="R1394" s="101" t="s">
        <v>93</v>
      </c>
      <c r="S1394" s="101">
        <v>2021</v>
      </c>
      <c r="T1394" s="101" t="s">
        <v>1</v>
      </c>
      <c r="U1394" s="101" t="s">
        <v>85</v>
      </c>
      <c r="V1394" s="101" t="s">
        <v>99</v>
      </c>
      <c r="W1394" s="101" t="s">
        <v>100</v>
      </c>
      <c r="X1394" s="101" t="s">
        <v>96</v>
      </c>
      <c r="Y1394" s="101" t="s">
        <v>89</v>
      </c>
      <c r="Z1394" s="101" t="s">
        <v>101</v>
      </c>
      <c r="AA1394" s="101">
        <v>863</v>
      </c>
      <c r="AB1394" s="101">
        <v>1234.0899999999999</v>
      </c>
    </row>
    <row r="1395" spans="18:28" ht="18" customHeight="1" x14ac:dyDescent="0.25">
      <c r="R1395" s="101" t="s">
        <v>91</v>
      </c>
      <c r="S1395" s="101">
        <v>2021</v>
      </c>
      <c r="T1395" s="101" t="s">
        <v>0</v>
      </c>
      <c r="U1395" s="101" t="s">
        <v>85</v>
      </c>
      <c r="V1395" s="101" t="s">
        <v>99</v>
      </c>
      <c r="W1395" s="101" t="s">
        <v>100</v>
      </c>
      <c r="X1395" s="101" t="s">
        <v>96</v>
      </c>
      <c r="Y1395" s="101" t="s">
        <v>89</v>
      </c>
      <c r="Z1395" s="101" t="s">
        <v>101</v>
      </c>
      <c r="AA1395" s="101">
        <v>356</v>
      </c>
      <c r="AB1395" s="101">
        <v>509.08</v>
      </c>
    </row>
    <row r="1396" spans="18:28" ht="18" customHeight="1" x14ac:dyDescent="0.25">
      <c r="R1396" s="101" t="s">
        <v>84</v>
      </c>
      <c r="S1396" s="101">
        <v>2021</v>
      </c>
      <c r="T1396" s="101" t="s">
        <v>0</v>
      </c>
      <c r="U1396" s="101" t="s">
        <v>85</v>
      </c>
      <c r="V1396" s="101" t="s">
        <v>99</v>
      </c>
      <c r="W1396" s="101" t="s">
        <v>100</v>
      </c>
      <c r="X1396" s="101" t="s">
        <v>96</v>
      </c>
      <c r="Y1396" s="101" t="s">
        <v>89</v>
      </c>
      <c r="Z1396" s="101" t="s">
        <v>101</v>
      </c>
      <c r="AA1396" s="101">
        <v>158</v>
      </c>
      <c r="AB1396" s="101">
        <v>225.94</v>
      </c>
    </row>
    <row r="1397" spans="18:28" ht="18" customHeight="1" x14ac:dyDescent="0.25">
      <c r="R1397" s="101" t="s">
        <v>91</v>
      </c>
      <c r="S1397" s="101">
        <v>2021</v>
      </c>
      <c r="T1397" s="101" t="s">
        <v>0</v>
      </c>
      <c r="U1397" s="101" t="s">
        <v>85</v>
      </c>
      <c r="V1397" s="101" t="s">
        <v>99</v>
      </c>
      <c r="W1397" s="101" t="s">
        <v>100</v>
      </c>
      <c r="X1397" s="101" t="s">
        <v>96</v>
      </c>
      <c r="Y1397" s="101" t="s">
        <v>89</v>
      </c>
      <c r="Z1397" s="101" t="s">
        <v>101</v>
      </c>
      <c r="AA1397" s="101">
        <v>332</v>
      </c>
      <c r="AB1397" s="101">
        <v>474.76</v>
      </c>
    </row>
    <row r="1398" spans="18:28" ht="18" customHeight="1" x14ac:dyDescent="0.25">
      <c r="R1398" s="101" t="s">
        <v>91</v>
      </c>
      <c r="S1398" s="101">
        <v>2021</v>
      </c>
      <c r="T1398" s="101" t="s">
        <v>0</v>
      </c>
      <c r="U1398" s="101" t="s">
        <v>85</v>
      </c>
      <c r="V1398" s="101" t="s">
        <v>99</v>
      </c>
      <c r="W1398" s="101" t="s">
        <v>100</v>
      </c>
      <c r="X1398" s="101" t="s">
        <v>96</v>
      </c>
      <c r="Y1398" s="101" t="s">
        <v>89</v>
      </c>
      <c r="Z1398" s="101" t="s">
        <v>101</v>
      </c>
      <c r="AA1398" s="101">
        <v>358</v>
      </c>
      <c r="AB1398" s="101">
        <v>511.94</v>
      </c>
    </row>
    <row r="1399" spans="18:28" ht="18" customHeight="1" x14ac:dyDescent="0.25">
      <c r="R1399" s="101" t="s">
        <v>91</v>
      </c>
      <c r="S1399" s="101">
        <v>2021</v>
      </c>
      <c r="T1399" s="101" t="s">
        <v>0</v>
      </c>
      <c r="U1399" s="101" t="s">
        <v>85</v>
      </c>
      <c r="V1399" s="101" t="s">
        <v>99</v>
      </c>
      <c r="W1399" s="101" t="s">
        <v>100</v>
      </c>
      <c r="X1399" s="101" t="s">
        <v>96</v>
      </c>
      <c r="Y1399" s="101" t="s">
        <v>89</v>
      </c>
      <c r="Z1399" s="101" t="s">
        <v>101</v>
      </c>
      <c r="AA1399" s="101">
        <v>160</v>
      </c>
      <c r="AB1399" s="101">
        <v>228.8</v>
      </c>
    </row>
    <row r="1400" spans="18:28" ht="18" customHeight="1" x14ac:dyDescent="0.25">
      <c r="R1400" s="101" t="s">
        <v>94</v>
      </c>
      <c r="S1400" s="101">
        <v>2021</v>
      </c>
      <c r="T1400" s="101" t="s">
        <v>0</v>
      </c>
      <c r="U1400" s="101" t="s">
        <v>85</v>
      </c>
      <c r="V1400" s="101" t="s">
        <v>99</v>
      </c>
      <c r="W1400" s="101" t="s">
        <v>100</v>
      </c>
      <c r="X1400" s="101" t="s">
        <v>96</v>
      </c>
      <c r="Y1400" s="101" t="s">
        <v>89</v>
      </c>
      <c r="Z1400" s="101" t="s">
        <v>101</v>
      </c>
      <c r="AA1400" s="101">
        <v>334</v>
      </c>
      <c r="AB1400" s="101">
        <v>477.62</v>
      </c>
    </row>
    <row r="1401" spans="18:28" ht="18" customHeight="1" x14ac:dyDescent="0.25">
      <c r="R1401" s="101" t="s">
        <v>91</v>
      </c>
      <c r="S1401" s="101">
        <v>2021</v>
      </c>
      <c r="T1401" s="101" t="s">
        <v>0</v>
      </c>
      <c r="U1401" s="101" t="s">
        <v>85</v>
      </c>
      <c r="V1401" s="101" t="s">
        <v>99</v>
      </c>
      <c r="W1401" s="101" t="s">
        <v>100</v>
      </c>
      <c r="X1401" s="101" t="s">
        <v>96</v>
      </c>
      <c r="Y1401" s="101" t="s">
        <v>89</v>
      </c>
      <c r="Z1401" s="101" t="s">
        <v>101</v>
      </c>
      <c r="AA1401" s="101">
        <v>820</v>
      </c>
      <c r="AB1401" s="101">
        <v>1172.5999999999999</v>
      </c>
    </row>
    <row r="1402" spans="18:28" ht="18" customHeight="1" x14ac:dyDescent="0.25">
      <c r="R1402" s="101" t="s">
        <v>91</v>
      </c>
      <c r="S1402" s="101">
        <v>2021</v>
      </c>
      <c r="T1402" s="101" t="s">
        <v>0</v>
      </c>
      <c r="U1402" s="101" t="s">
        <v>85</v>
      </c>
      <c r="V1402" s="101" t="s">
        <v>99</v>
      </c>
      <c r="W1402" s="101" t="s">
        <v>100</v>
      </c>
      <c r="X1402" s="101" t="s">
        <v>96</v>
      </c>
      <c r="Y1402" s="101" t="s">
        <v>89</v>
      </c>
      <c r="Z1402" s="101" t="s">
        <v>101</v>
      </c>
      <c r="AA1402" s="101">
        <v>907</v>
      </c>
      <c r="AB1402" s="101">
        <v>1297.01</v>
      </c>
    </row>
    <row r="1403" spans="18:28" ht="18" customHeight="1" x14ac:dyDescent="0.25">
      <c r="R1403" s="101" t="s">
        <v>91</v>
      </c>
      <c r="S1403" s="101">
        <v>2021</v>
      </c>
      <c r="T1403" s="101" t="s">
        <v>0</v>
      </c>
      <c r="U1403" s="101" t="s">
        <v>85</v>
      </c>
      <c r="V1403" s="101" t="s">
        <v>99</v>
      </c>
      <c r="W1403" s="101" t="s">
        <v>100</v>
      </c>
      <c r="X1403" s="101" t="s">
        <v>96</v>
      </c>
      <c r="Y1403" s="101" t="s">
        <v>89</v>
      </c>
      <c r="Z1403" s="101" t="s">
        <v>101</v>
      </c>
      <c r="AA1403" s="101">
        <v>860</v>
      </c>
      <c r="AB1403" s="101">
        <v>526.24</v>
      </c>
    </row>
    <row r="1404" spans="18:28" ht="18" customHeight="1" x14ac:dyDescent="0.25">
      <c r="R1404" s="101" t="s">
        <v>84</v>
      </c>
      <c r="S1404" s="101">
        <v>2021</v>
      </c>
      <c r="T1404" s="101" t="s">
        <v>0</v>
      </c>
      <c r="U1404" s="101" t="s">
        <v>85</v>
      </c>
      <c r="V1404" s="101" t="s">
        <v>99</v>
      </c>
      <c r="W1404" s="101" t="s">
        <v>100</v>
      </c>
      <c r="X1404" s="101" t="s">
        <v>96</v>
      </c>
      <c r="Y1404" s="101" t="s">
        <v>89</v>
      </c>
      <c r="Z1404" s="101" t="s">
        <v>101</v>
      </c>
      <c r="AA1404" s="101">
        <v>159</v>
      </c>
      <c r="AB1404" s="101">
        <v>526.24</v>
      </c>
    </row>
    <row r="1405" spans="18:28" ht="18" customHeight="1" x14ac:dyDescent="0.25">
      <c r="R1405" s="101" t="s">
        <v>91</v>
      </c>
      <c r="S1405" s="101">
        <v>2021</v>
      </c>
      <c r="T1405" s="101" t="s">
        <v>0</v>
      </c>
      <c r="U1405" s="101" t="s">
        <v>85</v>
      </c>
      <c r="V1405" s="101" t="s">
        <v>99</v>
      </c>
      <c r="W1405" s="101" t="s">
        <v>100</v>
      </c>
      <c r="X1405" s="101" t="s">
        <v>96</v>
      </c>
      <c r="Y1405" s="101" t="s">
        <v>89</v>
      </c>
      <c r="Z1405" s="101" t="s">
        <v>101</v>
      </c>
      <c r="AA1405" s="101">
        <v>333</v>
      </c>
      <c r="AB1405" s="101">
        <v>476.19</v>
      </c>
    </row>
    <row r="1406" spans="18:28" ht="18" customHeight="1" x14ac:dyDescent="0.25">
      <c r="R1406" s="101" t="s">
        <v>94</v>
      </c>
      <c r="S1406" s="101">
        <v>2021</v>
      </c>
      <c r="T1406" s="101" t="s">
        <v>0</v>
      </c>
      <c r="U1406" s="101" t="s">
        <v>85</v>
      </c>
      <c r="V1406" s="101" t="s">
        <v>99</v>
      </c>
      <c r="W1406" s="101" t="s">
        <v>100</v>
      </c>
      <c r="X1406" s="101" t="s">
        <v>96</v>
      </c>
      <c r="Y1406" s="101" t="s">
        <v>89</v>
      </c>
      <c r="Z1406" s="101" t="s">
        <v>101</v>
      </c>
      <c r="AA1406" s="101">
        <v>361</v>
      </c>
      <c r="AB1406" s="101">
        <v>516.23</v>
      </c>
    </row>
    <row r="1407" spans="18:28" ht="18" customHeight="1" x14ac:dyDescent="0.25">
      <c r="R1407" s="101" t="s">
        <v>93</v>
      </c>
      <c r="S1407" s="101">
        <v>2021</v>
      </c>
      <c r="T1407" s="101" t="s">
        <v>0</v>
      </c>
      <c r="U1407" s="101" t="s">
        <v>85</v>
      </c>
      <c r="V1407" s="101" t="s">
        <v>99</v>
      </c>
      <c r="W1407" s="101" t="s">
        <v>100</v>
      </c>
      <c r="X1407" s="101" t="s">
        <v>96</v>
      </c>
      <c r="Y1407" s="101" t="s">
        <v>89</v>
      </c>
      <c r="Z1407" s="101" t="s">
        <v>101</v>
      </c>
      <c r="AA1407" s="101">
        <v>157</v>
      </c>
      <c r="AB1407" s="101">
        <v>224.51</v>
      </c>
    </row>
    <row r="1408" spans="18:28" ht="18" customHeight="1" x14ac:dyDescent="0.25">
      <c r="R1408" s="101" t="s">
        <v>91</v>
      </c>
      <c r="S1408" s="101">
        <v>2021</v>
      </c>
      <c r="T1408" s="101" t="s">
        <v>0</v>
      </c>
      <c r="U1408" s="101" t="s">
        <v>85</v>
      </c>
      <c r="V1408" s="101" t="s">
        <v>99</v>
      </c>
      <c r="W1408" s="101" t="s">
        <v>100</v>
      </c>
      <c r="X1408" s="101" t="s">
        <v>96</v>
      </c>
      <c r="Y1408" s="101" t="s">
        <v>89</v>
      </c>
      <c r="Z1408" s="101" t="s">
        <v>101</v>
      </c>
      <c r="AA1408" s="101">
        <v>331</v>
      </c>
      <c r="AB1408" s="101">
        <v>473.33</v>
      </c>
    </row>
    <row r="1409" spans="18:28" ht="18" customHeight="1" x14ac:dyDescent="0.25">
      <c r="R1409" s="101" t="s">
        <v>91</v>
      </c>
      <c r="S1409" s="101">
        <v>2021</v>
      </c>
      <c r="T1409" s="101" t="s">
        <v>0</v>
      </c>
      <c r="U1409" s="101" t="s">
        <v>85</v>
      </c>
      <c r="V1409" s="101" t="s">
        <v>99</v>
      </c>
      <c r="W1409" s="101" t="s">
        <v>100</v>
      </c>
      <c r="X1409" s="101" t="s">
        <v>96</v>
      </c>
      <c r="Y1409" s="101" t="s">
        <v>89</v>
      </c>
      <c r="Z1409" s="101" t="s">
        <v>101</v>
      </c>
      <c r="AA1409" s="101">
        <v>829</v>
      </c>
      <c r="AB1409" s="101">
        <v>1185.47</v>
      </c>
    </row>
    <row r="1410" spans="18:28" ht="18" customHeight="1" x14ac:dyDescent="0.25">
      <c r="R1410" s="101" t="s">
        <v>91</v>
      </c>
      <c r="S1410" s="101">
        <v>2021</v>
      </c>
      <c r="T1410" s="101" t="s">
        <v>0</v>
      </c>
      <c r="U1410" s="101" t="s">
        <v>85</v>
      </c>
      <c r="V1410" s="101" t="s">
        <v>99</v>
      </c>
      <c r="W1410" s="101" t="s">
        <v>100</v>
      </c>
      <c r="X1410" s="101" t="s">
        <v>96</v>
      </c>
      <c r="Y1410" s="101" t="s">
        <v>89</v>
      </c>
      <c r="Z1410" s="101" t="s">
        <v>101</v>
      </c>
      <c r="AA1410" s="101">
        <v>862</v>
      </c>
      <c r="AB1410" s="101">
        <v>1232.6599999999999</v>
      </c>
    </row>
    <row r="1411" spans="18:28" ht="18" customHeight="1" x14ac:dyDescent="0.25">
      <c r="R1411" s="101" t="s">
        <v>91</v>
      </c>
      <c r="S1411" s="101">
        <v>2021</v>
      </c>
      <c r="T1411" s="101" t="s">
        <v>0</v>
      </c>
      <c r="U1411" s="101" t="s">
        <v>85</v>
      </c>
      <c r="V1411" s="101" t="s">
        <v>99</v>
      </c>
      <c r="W1411" s="101" t="s">
        <v>100</v>
      </c>
      <c r="X1411" s="101" t="s">
        <v>96</v>
      </c>
      <c r="Y1411" s="101" t="s">
        <v>89</v>
      </c>
      <c r="Z1411" s="101" t="s">
        <v>101</v>
      </c>
      <c r="AA1411" s="101">
        <v>329</v>
      </c>
      <c r="AB1411" s="101">
        <v>470.47</v>
      </c>
    </row>
    <row r="1412" spans="18:28" ht="18" customHeight="1" x14ac:dyDescent="0.25">
      <c r="R1412" s="101" t="s">
        <v>91</v>
      </c>
      <c r="S1412" s="101">
        <v>2021</v>
      </c>
      <c r="T1412" s="101" t="s">
        <v>6</v>
      </c>
      <c r="U1412" s="101" t="s">
        <v>85</v>
      </c>
      <c r="V1412" s="101" t="s">
        <v>99</v>
      </c>
      <c r="W1412" s="101" t="s">
        <v>100</v>
      </c>
      <c r="X1412" s="101" t="s">
        <v>96</v>
      </c>
      <c r="Y1412" s="101" t="s">
        <v>89</v>
      </c>
      <c r="Z1412" s="101" t="s">
        <v>101</v>
      </c>
      <c r="AA1412" s="101">
        <v>326</v>
      </c>
      <c r="AB1412" s="101">
        <v>466.18</v>
      </c>
    </row>
    <row r="1413" spans="18:28" ht="18" customHeight="1" x14ac:dyDescent="0.25">
      <c r="R1413" s="101" t="s">
        <v>91</v>
      </c>
      <c r="S1413" s="101">
        <v>2021</v>
      </c>
      <c r="T1413" s="101" t="s">
        <v>6</v>
      </c>
      <c r="U1413" s="101" t="s">
        <v>85</v>
      </c>
      <c r="V1413" s="101" t="s">
        <v>99</v>
      </c>
      <c r="W1413" s="101" t="s">
        <v>100</v>
      </c>
      <c r="X1413" s="101" t="s">
        <v>96</v>
      </c>
      <c r="Y1413" s="101" t="s">
        <v>89</v>
      </c>
      <c r="Z1413" s="101" t="s">
        <v>101</v>
      </c>
      <c r="AA1413" s="101">
        <v>128</v>
      </c>
      <c r="AB1413" s="101">
        <v>183.04</v>
      </c>
    </row>
    <row r="1414" spans="18:28" ht="18" customHeight="1" x14ac:dyDescent="0.25">
      <c r="R1414" s="101" t="s">
        <v>84</v>
      </c>
      <c r="S1414" s="101">
        <v>2021</v>
      </c>
      <c r="T1414" s="101" t="s">
        <v>6</v>
      </c>
      <c r="U1414" s="101" t="s">
        <v>85</v>
      </c>
      <c r="V1414" s="101" t="s">
        <v>99</v>
      </c>
      <c r="W1414" s="101" t="s">
        <v>100</v>
      </c>
      <c r="X1414" s="101" t="s">
        <v>96</v>
      </c>
      <c r="Y1414" s="101" t="s">
        <v>89</v>
      </c>
      <c r="Z1414" s="101" t="s">
        <v>101</v>
      </c>
      <c r="AA1414" s="101">
        <v>302</v>
      </c>
      <c r="AB1414" s="101">
        <v>431.86</v>
      </c>
    </row>
    <row r="1415" spans="18:28" ht="18" customHeight="1" x14ac:dyDescent="0.25">
      <c r="R1415" s="101" t="s">
        <v>91</v>
      </c>
      <c r="S1415" s="101">
        <v>2021</v>
      </c>
      <c r="T1415" s="101" t="s">
        <v>6</v>
      </c>
      <c r="U1415" s="101" t="s">
        <v>85</v>
      </c>
      <c r="V1415" s="101" t="s">
        <v>99</v>
      </c>
      <c r="W1415" s="101" t="s">
        <v>100</v>
      </c>
      <c r="X1415" s="101" t="s">
        <v>96</v>
      </c>
      <c r="Y1415" s="101" t="s">
        <v>89</v>
      </c>
      <c r="Z1415" s="101" t="s">
        <v>101</v>
      </c>
      <c r="AA1415" s="101">
        <v>328</v>
      </c>
      <c r="AB1415" s="101">
        <v>469.03999999999996</v>
      </c>
    </row>
    <row r="1416" spans="18:28" ht="18" customHeight="1" x14ac:dyDescent="0.25">
      <c r="R1416" s="101" t="s">
        <v>93</v>
      </c>
      <c r="S1416" s="101">
        <v>2021</v>
      </c>
      <c r="T1416" s="101" t="s">
        <v>6</v>
      </c>
      <c r="U1416" s="101" t="s">
        <v>85</v>
      </c>
      <c r="V1416" s="101" t="s">
        <v>99</v>
      </c>
      <c r="W1416" s="101" t="s">
        <v>100</v>
      </c>
      <c r="X1416" s="101" t="s">
        <v>96</v>
      </c>
      <c r="Y1416" s="101" t="s">
        <v>89</v>
      </c>
      <c r="Z1416" s="101" t="s">
        <v>101</v>
      </c>
      <c r="AA1416" s="101">
        <v>298</v>
      </c>
      <c r="AB1416" s="101">
        <v>426.14</v>
      </c>
    </row>
    <row r="1417" spans="18:28" ht="18" customHeight="1" x14ac:dyDescent="0.25">
      <c r="R1417" s="101" t="s">
        <v>91</v>
      </c>
      <c r="S1417" s="101">
        <v>2021</v>
      </c>
      <c r="T1417" s="101" t="s">
        <v>6</v>
      </c>
      <c r="U1417" s="101" t="s">
        <v>85</v>
      </c>
      <c r="V1417" s="101" t="s">
        <v>99</v>
      </c>
      <c r="W1417" s="101" t="s">
        <v>100</v>
      </c>
      <c r="X1417" s="101" t="s">
        <v>96</v>
      </c>
      <c r="Y1417" s="101" t="s">
        <v>89</v>
      </c>
      <c r="Z1417" s="101" t="s">
        <v>101</v>
      </c>
      <c r="AA1417" s="101">
        <v>826</v>
      </c>
      <c r="AB1417" s="101">
        <v>1181.18</v>
      </c>
    </row>
    <row r="1418" spans="18:28" ht="18" customHeight="1" x14ac:dyDescent="0.25">
      <c r="R1418" s="101" t="s">
        <v>93</v>
      </c>
      <c r="S1418" s="101">
        <v>2021</v>
      </c>
      <c r="T1418" s="101" t="s">
        <v>6</v>
      </c>
      <c r="U1418" s="101" t="s">
        <v>85</v>
      </c>
      <c r="V1418" s="101" t="s">
        <v>99</v>
      </c>
      <c r="W1418" s="101" t="s">
        <v>100</v>
      </c>
      <c r="X1418" s="101" t="s">
        <v>96</v>
      </c>
      <c r="Y1418" s="101" t="s">
        <v>89</v>
      </c>
      <c r="Z1418" s="101" t="s">
        <v>101</v>
      </c>
      <c r="AA1418" s="101">
        <v>859</v>
      </c>
      <c r="AB1418" s="101">
        <v>1228.3699999999999</v>
      </c>
    </row>
    <row r="1419" spans="18:28" ht="18" customHeight="1" x14ac:dyDescent="0.25">
      <c r="R1419" s="101" t="s">
        <v>93</v>
      </c>
      <c r="S1419" s="101">
        <v>2021</v>
      </c>
      <c r="T1419" s="101" t="s">
        <v>6</v>
      </c>
      <c r="U1419" s="101" t="s">
        <v>85</v>
      </c>
      <c r="V1419" s="101" t="s">
        <v>99</v>
      </c>
      <c r="W1419" s="101" t="s">
        <v>100</v>
      </c>
      <c r="X1419" s="101" t="s">
        <v>96</v>
      </c>
      <c r="Y1419" s="101" t="s">
        <v>89</v>
      </c>
      <c r="Z1419" s="101" t="s">
        <v>101</v>
      </c>
      <c r="AA1419" s="101">
        <v>912</v>
      </c>
      <c r="AB1419" s="101">
        <v>1304.1599999999999</v>
      </c>
    </row>
    <row r="1420" spans="18:28" ht="18" customHeight="1" x14ac:dyDescent="0.25">
      <c r="R1420" s="101" t="s">
        <v>93</v>
      </c>
      <c r="S1420" s="101">
        <v>2021</v>
      </c>
      <c r="T1420" s="101" t="s">
        <v>6</v>
      </c>
      <c r="U1420" s="101" t="s">
        <v>85</v>
      </c>
      <c r="V1420" s="101" t="s">
        <v>99</v>
      </c>
      <c r="W1420" s="101" t="s">
        <v>100</v>
      </c>
      <c r="X1420" s="101" t="s">
        <v>96</v>
      </c>
      <c r="Y1420" s="101" t="s">
        <v>89</v>
      </c>
      <c r="Z1420" s="101" t="s">
        <v>101</v>
      </c>
      <c r="AA1420" s="101">
        <v>865</v>
      </c>
      <c r="AB1420" s="101">
        <v>526.24</v>
      </c>
    </row>
    <row r="1421" spans="18:28" ht="18" customHeight="1" x14ac:dyDescent="0.25">
      <c r="R1421" s="101" t="s">
        <v>94</v>
      </c>
      <c r="S1421" s="101">
        <v>2021</v>
      </c>
      <c r="T1421" s="101" t="s">
        <v>6</v>
      </c>
      <c r="U1421" s="101" t="s">
        <v>85</v>
      </c>
      <c r="V1421" s="101" t="s">
        <v>99</v>
      </c>
      <c r="W1421" s="101" t="s">
        <v>100</v>
      </c>
      <c r="X1421" s="101" t="s">
        <v>96</v>
      </c>
      <c r="Y1421" s="101" t="s">
        <v>89</v>
      </c>
      <c r="Z1421" s="101" t="s">
        <v>101</v>
      </c>
      <c r="AA1421" s="101">
        <v>129</v>
      </c>
      <c r="AB1421" s="101">
        <v>526.24</v>
      </c>
    </row>
    <row r="1422" spans="18:28" ht="18" customHeight="1" x14ac:dyDescent="0.25">
      <c r="R1422" s="101" t="s">
        <v>91</v>
      </c>
      <c r="S1422" s="101">
        <v>2021</v>
      </c>
      <c r="T1422" s="101" t="s">
        <v>6</v>
      </c>
      <c r="U1422" s="101" t="s">
        <v>85</v>
      </c>
      <c r="V1422" s="101" t="s">
        <v>99</v>
      </c>
      <c r="W1422" s="101" t="s">
        <v>100</v>
      </c>
      <c r="X1422" s="101" t="s">
        <v>96</v>
      </c>
      <c r="Y1422" s="101" t="s">
        <v>89</v>
      </c>
      <c r="Z1422" s="101" t="s">
        <v>101</v>
      </c>
      <c r="AA1422" s="101">
        <v>297</v>
      </c>
      <c r="AB1422" s="101">
        <v>424.71</v>
      </c>
    </row>
    <row r="1423" spans="18:28" ht="18" customHeight="1" x14ac:dyDescent="0.25">
      <c r="R1423" s="101" t="s">
        <v>93</v>
      </c>
      <c r="S1423" s="101">
        <v>2021</v>
      </c>
      <c r="T1423" s="101" t="s">
        <v>6</v>
      </c>
      <c r="U1423" s="101" t="s">
        <v>85</v>
      </c>
      <c r="V1423" s="101" t="s">
        <v>99</v>
      </c>
      <c r="W1423" s="101" t="s">
        <v>100</v>
      </c>
      <c r="X1423" s="101" t="s">
        <v>96</v>
      </c>
      <c r="Y1423" s="101" t="s">
        <v>89</v>
      </c>
      <c r="Z1423" s="101" t="s">
        <v>101</v>
      </c>
      <c r="AA1423" s="101">
        <v>325</v>
      </c>
      <c r="AB1423" s="101">
        <v>464.75</v>
      </c>
    </row>
    <row r="1424" spans="18:28" ht="18" customHeight="1" x14ac:dyDescent="0.25">
      <c r="R1424" s="101" t="s">
        <v>84</v>
      </c>
      <c r="S1424" s="101">
        <v>2021</v>
      </c>
      <c r="T1424" s="101" t="s">
        <v>6</v>
      </c>
      <c r="U1424" s="101" t="s">
        <v>85</v>
      </c>
      <c r="V1424" s="101" t="s">
        <v>99</v>
      </c>
      <c r="W1424" s="101" t="s">
        <v>100</v>
      </c>
      <c r="X1424" s="101" t="s">
        <v>96</v>
      </c>
      <c r="Y1424" s="101" t="s">
        <v>89</v>
      </c>
      <c r="Z1424" s="101" t="s">
        <v>101</v>
      </c>
      <c r="AA1424" s="101">
        <v>127</v>
      </c>
      <c r="AB1424" s="101">
        <v>181.61</v>
      </c>
    </row>
    <row r="1425" spans="18:28" ht="18" customHeight="1" x14ac:dyDescent="0.25">
      <c r="R1425" s="101" t="s">
        <v>91</v>
      </c>
      <c r="S1425" s="101">
        <v>2021</v>
      </c>
      <c r="T1425" s="101" t="s">
        <v>6</v>
      </c>
      <c r="U1425" s="101" t="s">
        <v>85</v>
      </c>
      <c r="V1425" s="101" t="s">
        <v>99</v>
      </c>
      <c r="W1425" s="101" t="s">
        <v>100</v>
      </c>
      <c r="X1425" s="101" t="s">
        <v>96</v>
      </c>
      <c r="Y1425" s="101" t="s">
        <v>89</v>
      </c>
      <c r="Z1425" s="101" t="s">
        <v>101</v>
      </c>
      <c r="AA1425" s="101">
        <v>301</v>
      </c>
      <c r="AB1425" s="101">
        <v>430.43</v>
      </c>
    </row>
    <row r="1426" spans="18:28" ht="18" customHeight="1" x14ac:dyDescent="0.25">
      <c r="R1426" s="101" t="s">
        <v>84</v>
      </c>
      <c r="S1426" s="101">
        <v>2021</v>
      </c>
      <c r="T1426" s="101" t="s">
        <v>6</v>
      </c>
      <c r="U1426" s="101" t="s">
        <v>85</v>
      </c>
      <c r="V1426" s="101" t="s">
        <v>99</v>
      </c>
      <c r="W1426" s="101" t="s">
        <v>100</v>
      </c>
      <c r="X1426" s="101" t="s">
        <v>96</v>
      </c>
      <c r="Y1426" s="101" t="s">
        <v>89</v>
      </c>
      <c r="Z1426" s="101" t="s">
        <v>101</v>
      </c>
      <c r="AA1426" s="101">
        <v>834</v>
      </c>
      <c r="AB1426" s="101">
        <v>1192.6199999999999</v>
      </c>
    </row>
    <row r="1427" spans="18:28" ht="18" customHeight="1" x14ac:dyDescent="0.25">
      <c r="R1427" s="101" t="s">
        <v>91</v>
      </c>
      <c r="S1427" s="101">
        <v>2021</v>
      </c>
      <c r="T1427" s="101" t="s">
        <v>6</v>
      </c>
      <c r="U1427" s="101" t="s">
        <v>85</v>
      </c>
      <c r="V1427" s="101" t="s">
        <v>99</v>
      </c>
      <c r="W1427" s="101" t="s">
        <v>100</v>
      </c>
      <c r="X1427" s="101" t="s">
        <v>96</v>
      </c>
      <c r="Y1427" s="101" t="s">
        <v>89</v>
      </c>
      <c r="Z1427" s="101" t="s">
        <v>101</v>
      </c>
      <c r="AA1427" s="101">
        <v>868</v>
      </c>
      <c r="AB1427" s="101">
        <v>1241.24</v>
      </c>
    </row>
    <row r="1428" spans="18:28" ht="18" customHeight="1" x14ac:dyDescent="0.25">
      <c r="R1428" s="101" t="s">
        <v>91</v>
      </c>
      <c r="S1428" s="101">
        <v>2021</v>
      </c>
      <c r="T1428" s="101" t="s">
        <v>6</v>
      </c>
      <c r="U1428" s="101" t="s">
        <v>85</v>
      </c>
      <c r="V1428" s="101" t="s">
        <v>99</v>
      </c>
      <c r="W1428" s="101" t="s">
        <v>100</v>
      </c>
      <c r="X1428" s="101" t="s">
        <v>96</v>
      </c>
      <c r="Y1428" s="101" t="s">
        <v>89</v>
      </c>
      <c r="Z1428" s="101" t="s">
        <v>101</v>
      </c>
      <c r="AA1428" s="101">
        <v>299</v>
      </c>
      <c r="AB1428" s="101">
        <v>427.57</v>
      </c>
    </row>
    <row r="1429" spans="18:28" ht="18" customHeight="1" x14ac:dyDescent="0.25">
      <c r="R1429" s="101" t="s">
        <v>95</v>
      </c>
      <c r="S1429" s="101">
        <v>2021</v>
      </c>
      <c r="T1429" s="101" t="s">
        <v>5</v>
      </c>
      <c r="U1429" s="101" t="s">
        <v>85</v>
      </c>
      <c r="V1429" s="101" t="s">
        <v>99</v>
      </c>
      <c r="W1429" s="101" t="s">
        <v>100</v>
      </c>
      <c r="X1429" s="101" t="s">
        <v>96</v>
      </c>
      <c r="Y1429" s="101" t="s">
        <v>89</v>
      </c>
      <c r="Z1429" s="101" t="s">
        <v>101</v>
      </c>
      <c r="AA1429" s="101">
        <v>332</v>
      </c>
      <c r="AB1429" s="101">
        <v>474.76</v>
      </c>
    </row>
    <row r="1430" spans="18:28" ht="18" customHeight="1" x14ac:dyDescent="0.25">
      <c r="R1430" s="101" t="s">
        <v>84</v>
      </c>
      <c r="S1430" s="101">
        <v>2021</v>
      </c>
      <c r="T1430" s="101" t="s">
        <v>5</v>
      </c>
      <c r="U1430" s="101" t="s">
        <v>85</v>
      </c>
      <c r="V1430" s="101" t="s">
        <v>99</v>
      </c>
      <c r="W1430" s="101" t="s">
        <v>100</v>
      </c>
      <c r="X1430" s="101" t="s">
        <v>96</v>
      </c>
      <c r="Y1430" s="101" t="s">
        <v>89</v>
      </c>
      <c r="Z1430" s="101" t="s">
        <v>101</v>
      </c>
      <c r="AA1430" s="101">
        <v>134</v>
      </c>
      <c r="AB1430" s="101">
        <v>191.62</v>
      </c>
    </row>
    <row r="1431" spans="18:28" ht="18" customHeight="1" x14ac:dyDescent="0.25">
      <c r="R1431" s="101" t="s">
        <v>94</v>
      </c>
      <c r="S1431" s="101">
        <v>2021</v>
      </c>
      <c r="T1431" s="101" t="s">
        <v>5</v>
      </c>
      <c r="U1431" s="101" t="s">
        <v>85</v>
      </c>
      <c r="V1431" s="101" t="s">
        <v>99</v>
      </c>
      <c r="W1431" s="101" t="s">
        <v>100</v>
      </c>
      <c r="X1431" s="101" t="s">
        <v>96</v>
      </c>
      <c r="Y1431" s="101" t="s">
        <v>89</v>
      </c>
      <c r="Z1431" s="101" t="s">
        <v>101</v>
      </c>
      <c r="AA1431" s="101">
        <v>334</v>
      </c>
      <c r="AB1431" s="101">
        <v>477.62</v>
      </c>
    </row>
    <row r="1432" spans="18:28" ht="18" customHeight="1" x14ac:dyDescent="0.25">
      <c r="R1432" s="101" t="s">
        <v>84</v>
      </c>
      <c r="S1432" s="101">
        <v>2021</v>
      </c>
      <c r="T1432" s="101" t="s">
        <v>5</v>
      </c>
      <c r="U1432" s="101" t="s">
        <v>85</v>
      </c>
      <c r="V1432" s="101" t="s">
        <v>99</v>
      </c>
      <c r="W1432" s="101" t="s">
        <v>100</v>
      </c>
      <c r="X1432" s="101" t="s">
        <v>96</v>
      </c>
      <c r="Y1432" s="101" t="s">
        <v>89</v>
      </c>
      <c r="Z1432" s="101" t="s">
        <v>101</v>
      </c>
      <c r="AA1432" s="101">
        <v>130</v>
      </c>
      <c r="AB1432" s="101">
        <v>185.9</v>
      </c>
    </row>
    <row r="1433" spans="18:28" ht="18" customHeight="1" x14ac:dyDescent="0.25">
      <c r="R1433" s="101" t="s">
        <v>91</v>
      </c>
      <c r="S1433" s="101">
        <v>2021</v>
      </c>
      <c r="T1433" s="101" t="s">
        <v>5</v>
      </c>
      <c r="U1433" s="101" t="s">
        <v>85</v>
      </c>
      <c r="V1433" s="101" t="s">
        <v>99</v>
      </c>
      <c r="W1433" s="101" t="s">
        <v>100</v>
      </c>
      <c r="X1433" s="101" t="s">
        <v>96</v>
      </c>
      <c r="Y1433" s="101" t="s">
        <v>89</v>
      </c>
      <c r="Z1433" s="101" t="s">
        <v>101</v>
      </c>
      <c r="AA1433" s="101">
        <v>304</v>
      </c>
      <c r="AB1433" s="101">
        <v>434.72</v>
      </c>
    </row>
    <row r="1434" spans="18:28" ht="18" customHeight="1" x14ac:dyDescent="0.25">
      <c r="R1434" s="101" t="s">
        <v>93</v>
      </c>
      <c r="S1434" s="101">
        <v>2021</v>
      </c>
      <c r="T1434" s="101" t="s">
        <v>5</v>
      </c>
      <c r="U1434" s="101" t="s">
        <v>85</v>
      </c>
      <c r="V1434" s="101" t="s">
        <v>99</v>
      </c>
      <c r="W1434" s="101" t="s">
        <v>100</v>
      </c>
      <c r="X1434" s="101" t="s">
        <v>96</v>
      </c>
      <c r="Y1434" s="101" t="s">
        <v>89</v>
      </c>
      <c r="Z1434" s="101" t="s">
        <v>101</v>
      </c>
      <c r="AA1434" s="101">
        <v>825</v>
      </c>
      <c r="AB1434" s="101">
        <v>1179.75</v>
      </c>
    </row>
    <row r="1435" spans="18:28" ht="18" customHeight="1" x14ac:dyDescent="0.25">
      <c r="R1435" s="101" t="s">
        <v>91</v>
      </c>
      <c r="S1435" s="101">
        <v>2021</v>
      </c>
      <c r="T1435" s="101" t="s">
        <v>5</v>
      </c>
      <c r="U1435" s="101" t="s">
        <v>85</v>
      </c>
      <c r="V1435" s="101" t="s">
        <v>99</v>
      </c>
      <c r="W1435" s="101" t="s">
        <v>100</v>
      </c>
      <c r="X1435" s="101" t="s">
        <v>96</v>
      </c>
      <c r="Y1435" s="101" t="s">
        <v>89</v>
      </c>
      <c r="Z1435" s="101" t="s">
        <v>101</v>
      </c>
      <c r="AA1435" s="101">
        <v>858</v>
      </c>
      <c r="AB1435" s="101">
        <v>1226.94</v>
      </c>
    </row>
    <row r="1436" spans="18:28" ht="18" customHeight="1" x14ac:dyDescent="0.25">
      <c r="R1436" s="101" t="s">
        <v>84</v>
      </c>
      <c r="S1436" s="101">
        <v>2021</v>
      </c>
      <c r="T1436" s="101" t="s">
        <v>5</v>
      </c>
      <c r="U1436" s="101" t="s">
        <v>85</v>
      </c>
      <c r="V1436" s="101" t="s">
        <v>99</v>
      </c>
      <c r="W1436" s="101" t="s">
        <v>100</v>
      </c>
      <c r="X1436" s="101" t="s">
        <v>96</v>
      </c>
      <c r="Y1436" s="101" t="s">
        <v>89</v>
      </c>
      <c r="Z1436" s="101" t="s">
        <v>101</v>
      </c>
      <c r="AA1436" s="101">
        <v>911</v>
      </c>
      <c r="AB1436" s="101">
        <v>1302.73</v>
      </c>
    </row>
    <row r="1437" spans="18:28" ht="18" customHeight="1" x14ac:dyDescent="0.25">
      <c r="R1437" s="101" t="s">
        <v>84</v>
      </c>
      <c r="S1437" s="101">
        <v>2021</v>
      </c>
      <c r="T1437" s="101" t="s">
        <v>5</v>
      </c>
      <c r="U1437" s="101" t="s">
        <v>85</v>
      </c>
      <c r="V1437" s="101" t="s">
        <v>99</v>
      </c>
      <c r="W1437" s="101" t="s">
        <v>100</v>
      </c>
      <c r="X1437" s="101" t="s">
        <v>96</v>
      </c>
      <c r="Y1437" s="101" t="s">
        <v>89</v>
      </c>
      <c r="Z1437" s="101" t="s">
        <v>101</v>
      </c>
      <c r="AA1437" s="101">
        <v>864</v>
      </c>
      <c r="AB1437" s="101">
        <v>526.24</v>
      </c>
    </row>
    <row r="1438" spans="18:28" ht="18" customHeight="1" x14ac:dyDescent="0.25">
      <c r="R1438" s="101" t="s">
        <v>91</v>
      </c>
      <c r="S1438" s="101">
        <v>2021</v>
      </c>
      <c r="T1438" s="101" t="s">
        <v>5</v>
      </c>
      <c r="U1438" s="101" t="s">
        <v>85</v>
      </c>
      <c r="V1438" s="101" t="s">
        <v>99</v>
      </c>
      <c r="W1438" s="101" t="s">
        <v>100</v>
      </c>
      <c r="X1438" s="101" t="s">
        <v>96</v>
      </c>
      <c r="Y1438" s="101" t="s">
        <v>89</v>
      </c>
      <c r="Z1438" s="101" t="s">
        <v>101</v>
      </c>
      <c r="AA1438" s="101">
        <v>135</v>
      </c>
      <c r="AB1438" s="101">
        <v>526.24</v>
      </c>
    </row>
    <row r="1439" spans="18:28" ht="18" customHeight="1" x14ac:dyDescent="0.25">
      <c r="R1439" s="101" t="s">
        <v>93</v>
      </c>
      <c r="S1439" s="101">
        <v>2021</v>
      </c>
      <c r="T1439" s="101" t="s">
        <v>5</v>
      </c>
      <c r="U1439" s="101" t="s">
        <v>85</v>
      </c>
      <c r="V1439" s="101" t="s">
        <v>99</v>
      </c>
      <c r="W1439" s="101" t="s">
        <v>100</v>
      </c>
      <c r="X1439" s="101" t="s">
        <v>96</v>
      </c>
      <c r="Y1439" s="101" t="s">
        <v>89</v>
      </c>
      <c r="Z1439" s="101" t="s">
        <v>101</v>
      </c>
      <c r="AA1439" s="101">
        <v>303</v>
      </c>
      <c r="AB1439" s="101">
        <v>433.28999999999996</v>
      </c>
    </row>
    <row r="1440" spans="18:28" ht="18" customHeight="1" x14ac:dyDescent="0.25">
      <c r="R1440" s="101" t="s">
        <v>91</v>
      </c>
      <c r="S1440" s="101">
        <v>2021</v>
      </c>
      <c r="T1440" s="101" t="s">
        <v>5</v>
      </c>
      <c r="U1440" s="101" t="s">
        <v>85</v>
      </c>
      <c r="V1440" s="101" t="s">
        <v>99</v>
      </c>
      <c r="W1440" s="101" t="s">
        <v>100</v>
      </c>
      <c r="X1440" s="101" t="s">
        <v>96</v>
      </c>
      <c r="Y1440" s="101" t="s">
        <v>89</v>
      </c>
      <c r="Z1440" s="101" t="s">
        <v>101</v>
      </c>
      <c r="AA1440" s="101">
        <v>331</v>
      </c>
      <c r="AB1440" s="101">
        <v>473.33</v>
      </c>
    </row>
    <row r="1441" spans="18:28" ht="18" customHeight="1" x14ac:dyDescent="0.25">
      <c r="R1441" s="101" t="s">
        <v>91</v>
      </c>
      <c r="S1441" s="101">
        <v>2021</v>
      </c>
      <c r="T1441" s="101" t="s">
        <v>5</v>
      </c>
      <c r="U1441" s="101" t="s">
        <v>85</v>
      </c>
      <c r="V1441" s="101" t="s">
        <v>99</v>
      </c>
      <c r="W1441" s="101" t="s">
        <v>100</v>
      </c>
      <c r="X1441" s="101" t="s">
        <v>96</v>
      </c>
      <c r="Y1441" s="101" t="s">
        <v>89</v>
      </c>
      <c r="Z1441" s="101" t="s">
        <v>101</v>
      </c>
      <c r="AA1441" s="101">
        <v>133</v>
      </c>
      <c r="AB1441" s="101">
        <v>190.19</v>
      </c>
    </row>
    <row r="1442" spans="18:28" ht="18" customHeight="1" x14ac:dyDescent="0.25">
      <c r="R1442" s="101" t="s">
        <v>94</v>
      </c>
      <c r="S1442" s="101">
        <v>2021</v>
      </c>
      <c r="T1442" s="101" t="s">
        <v>5</v>
      </c>
      <c r="U1442" s="101" t="s">
        <v>85</v>
      </c>
      <c r="V1442" s="101" t="s">
        <v>99</v>
      </c>
      <c r="W1442" s="101" t="s">
        <v>100</v>
      </c>
      <c r="X1442" s="101" t="s">
        <v>96</v>
      </c>
      <c r="Y1442" s="101" t="s">
        <v>89</v>
      </c>
      <c r="Z1442" s="101" t="s">
        <v>101</v>
      </c>
      <c r="AA1442" s="101">
        <v>307</v>
      </c>
      <c r="AB1442" s="101">
        <v>439.01</v>
      </c>
    </row>
    <row r="1443" spans="18:28" ht="18" customHeight="1" x14ac:dyDescent="0.25">
      <c r="R1443" s="101" t="s">
        <v>84</v>
      </c>
      <c r="S1443" s="101">
        <v>2021</v>
      </c>
      <c r="T1443" s="101" t="s">
        <v>5</v>
      </c>
      <c r="U1443" s="101" t="s">
        <v>85</v>
      </c>
      <c r="V1443" s="101" t="s">
        <v>99</v>
      </c>
      <c r="W1443" s="101" t="s">
        <v>100</v>
      </c>
      <c r="X1443" s="101" t="s">
        <v>96</v>
      </c>
      <c r="Y1443" s="101" t="s">
        <v>89</v>
      </c>
      <c r="Z1443" s="101" t="s">
        <v>101</v>
      </c>
      <c r="AA1443" s="101">
        <v>867</v>
      </c>
      <c r="AB1443" s="101">
        <v>1239.81</v>
      </c>
    </row>
    <row r="1444" spans="18:28" ht="18" customHeight="1" x14ac:dyDescent="0.25">
      <c r="R1444" s="101" t="s">
        <v>95</v>
      </c>
      <c r="S1444" s="101">
        <v>2021</v>
      </c>
      <c r="T1444" s="101" t="s">
        <v>5</v>
      </c>
      <c r="U1444" s="101" t="s">
        <v>85</v>
      </c>
      <c r="V1444" s="101" t="s">
        <v>99</v>
      </c>
      <c r="W1444" s="101" t="s">
        <v>100</v>
      </c>
      <c r="X1444" s="101" t="s">
        <v>96</v>
      </c>
      <c r="Y1444" s="101" t="s">
        <v>89</v>
      </c>
      <c r="Z1444" s="101" t="s">
        <v>101</v>
      </c>
      <c r="AA1444" s="101">
        <v>305</v>
      </c>
      <c r="AB1444" s="101">
        <v>436.15</v>
      </c>
    </row>
    <row r="1445" spans="18:28" ht="18" customHeight="1" x14ac:dyDescent="0.25">
      <c r="R1445" s="101" t="s">
        <v>95</v>
      </c>
      <c r="S1445" s="101">
        <v>2021</v>
      </c>
      <c r="T1445" s="101" t="s">
        <v>2</v>
      </c>
      <c r="U1445" s="101" t="s">
        <v>85</v>
      </c>
      <c r="V1445" s="101" t="s">
        <v>99</v>
      </c>
      <c r="W1445" s="101" t="s">
        <v>100</v>
      </c>
      <c r="X1445" s="101" t="s">
        <v>96</v>
      </c>
      <c r="Y1445" s="101" t="s">
        <v>89</v>
      </c>
      <c r="Z1445" s="101" t="s">
        <v>101</v>
      </c>
      <c r="AA1445" s="101">
        <v>350</v>
      </c>
      <c r="AB1445" s="101">
        <v>500.5</v>
      </c>
    </row>
    <row r="1446" spans="18:28" ht="18" customHeight="1" x14ac:dyDescent="0.25">
      <c r="R1446" s="101" t="s">
        <v>91</v>
      </c>
      <c r="S1446" s="101">
        <v>2021</v>
      </c>
      <c r="T1446" s="101" t="s">
        <v>2</v>
      </c>
      <c r="U1446" s="101" t="s">
        <v>85</v>
      </c>
      <c r="V1446" s="101" t="s">
        <v>99</v>
      </c>
      <c r="W1446" s="101" t="s">
        <v>100</v>
      </c>
      <c r="X1446" s="101" t="s">
        <v>96</v>
      </c>
      <c r="Y1446" s="101" t="s">
        <v>89</v>
      </c>
      <c r="Z1446" s="101" t="s">
        <v>101</v>
      </c>
      <c r="AA1446" s="101">
        <v>146</v>
      </c>
      <c r="AB1446" s="101">
        <v>208.78</v>
      </c>
    </row>
    <row r="1447" spans="18:28" ht="18" customHeight="1" x14ac:dyDescent="0.25">
      <c r="R1447" s="101" t="s">
        <v>93</v>
      </c>
      <c r="S1447" s="101">
        <v>2021</v>
      </c>
      <c r="T1447" s="101" t="s">
        <v>2</v>
      </c>
      <c r="U1447" s="101" t="s">
        <v>85</v>
      </c>
      <c r="V1447" s="101" t="s">
        <v>99</v>
      </c>
      <c r="W1447" s="101" t="s">
        <v>100</v>
      </c>
      <c r="X1447" s="101" t="s">
        <v>96</v>
      </c>
      <c r="Y1447" s="101" t="s">
        <v>89</v>
      </c>
      <c r="Z1447" s="101" t="s">
        <v>101</v>
      </c>
      <c r="AA1447" s="101">
        <v>320</v>
      </c>
      <c r="AB1447" s="101">
        <v>457.6</v>
      </c>
    </row>
    <row r="1448" spans="18:28" ht="18" customHeight="1" x14ac:dyDescent="0.25">
      <c r="R1448" s="101" t="s">
        <v>84</v>
      </c>
      <c r="S1448" s="101">
        <v>2021</v>
      </c>
      <c r="T1448" s="101" t="s">
        <v>2</v>
      </c>
      <c r="U1448" s="101" t="s">
        <v>85</v>
      </c>
      <c r="V1448" s="101" t="s">
        <v>99</v>
      </c>
      <c r="W1448" s="101" t="s">
        <v>100</v>
      </c>
      <c r="X1448" s="101" t="s">
        <v>96</v>
      </c>
      <c r="Y1448" s="101" t="s">
        <v>89</v>
      </c>
      <c r="Z1448" s="101" t="s">
        <v>101</v>
      </c>
      <c r="AA1448" s="101">
        <v>346</v>
      </c>
      <c r="AB1448" s="101">
        <v>494.78</v>
      </c>
    </row>
    <row r="1449" spans="18:28" ht="18" customHeight="1" x14ac:dyDescent="0.25">
      <c r="R1449" s="101" t="s">
        <v>84</v>
      </c>
      <c r="S1449" s="101">
        <v>2021</v>
      </c>
      <c r="T1449" s="101" t="s">
        <v>2</v>
      </c>
      <c r="U1449" s="101" t="s">
        <v>85</v>
      </c>
      <c r="V1449" s="101" t="s">
        <v>99</v>
      </c>
      <c r="W1449" s="101" t="s">
        <v>100</v>
      </c>
      <c r="X1449" s="101" t="s">
        <v>96</v>
      </c>
      <c r="Y1449" s="101" t="s">
        <v>89</v>
      </c>
      <c r="Z1449" s="101" t="s">
        <v>101</v>
      </c>
      <c r="AA1449" s="101">
        <v>148</v>
      </c>
      <c r="AB1449" s="101">
        <v>211.64</v>
      </c>
    </row>
    <row r="1450" spans="18:28" ht="18" customHeight="1" x14ac:dyDescent="0.25">
      <c r="R1450" s="101" t="s">
        <v>91</v>
      </c>
      <c r="S1450" s="101">
        <v>2021</v>
      </c>
      <c r="T1450" s="101" t="s">
        <v>2</v>
      </c>
      <c r="U1450" s="101" t="s">
        <v>85</v>
      </c>
      <c r="V1450" s="101" t="s">
        <v>99</v>
      </c>
      <c r="W1450" s="101" t="s">
        <v>100</v>
      </c>
      <c r="X1450" s="101" t="s">
        <v>96</v>
      </c>
      <c r="Y1450" s="101" t="s">
        <v>89</v>
      </c>
      <c r="Z1450" s="101" t="s">
        <v>101</v>
      </c>
      <c r="AA1450" s="101">
        <v>322</v>
      </c>
      <c r="AB1450" s="101">
        <v>460.46000000000004</v>
      </c>
    </row>
    <row r="1451" spans="18:28" ht="18" customHeight="1" x14ac:dyDescent="0.25">
      <c r="R1451" s="101" t="s">
        <v>91</v>
      </c>
      <c r="S1451" s="101">
        <v>2021</v>
      </c>
      <c r="T1451" s="101" t="s">
        <v>2</v>
      </c>
      <c r="U1451" s="101" t="s">
        <v>85</v>
      </c>
      <c r="V1451" s="101" t="s">
        <v>99</v>
      </c>
      <c r="W1451" s="101" t="s">
        <v>100</v>
      </c>
      <c r="X1451" s="101" t="s">
        <v>96</v>
      </c>
      <c r="Y1451" s="101" t="s">
        <v>98</v>
      </c>
      <c r="Z1451" s="101" t="s">
        <v>101</v>
      </c>
      <c r="AA1451" s="101">
        <v>822</v>
      </c>
      <c r="AB1451" s="101">
        <v>1175.46</v>
      </c>
    </row>
    <row r="1452" spans="18:28" ht="18" customHeight="1" x14ac:dyDescent="0.25">
      <c r="R1452" s="101" t="s">
        <v>91</v>
      </c>
      <c r="S1452" s="101">
        <v>2021</v>
      </c>
      <c r="T1452" s="101" t="s">
        <v>2</v>
      </c>
      <c r="U1452" s="101" t="s">
        <v>85</v>
      </c>
      <c r="V1452" s="101" t="s">
        <v>99</v>
      </c>
      <c r="W1452" s="101" t="s">
        <v>100</v>
      </c>
      <c r="X1452" s="101" t="s">
        <v>96</v>
      </c>
      <c r="Y1452" s="101" t="s">
        <v>98</v>
      </c>
      <c r="Z1452" s="101" t="s">
        <v>101</v>
      </c>
      <c r="AA1452" s="101">
        <v>855</v>
      </c>
      <c r="AB1452" s="101">
        <v>1222.6500000000001</v>
      </c>
    </row>
    <row r="1453" spans="18:28" ht="18" customHeight="1" x14ac:dyDescent="0.25">
      <c r="R1453" s="101" t="s">
        <v>94</v>
      </c>
      <c r="S1453" s="101">
        <v>2021</v>
      </c>
      <c r="T1453" s="101" t="s">
        <v>2</v>
      </c>
      <c r="U1453" s="101" t="s">
        <v>85</v>
      </c>
      <c r="V1453" s="101" t="s">
        <v>99</v>
      </c>
      <c r="W1453" s="101" t="s">
        <v>100</v>
      </c>
      <c r="X1453" s="101" t="s">
        <v>96</v>
      </c>
      <c r="Y1453" s="101" t="s">
        <v>98</v>
      </c>
      <c r="Z1453" s="101" t="s">
        <v>101</v>
      </c>
      <c r="AA1453" s="101">
        <v>147</v>
      </c>
      <c r="AB1453" s="101">
        <v>526.24</v>
      </c>
    </row>
    <row r="1454" spans="18:28" ht="18" customHeight="1" x14ac:dyDescent="0.25">
      <c r="R1454" s="101" t="s">
        <v>91</v>
      </c>
      <c r="S1454" s="101">
        <v>2021</v>
      </c>
      <c r="T1454" s="101" t="s">
        <v>2</v>
      </c>
      <c r="U1454" s="101" t="s">
        <v>85</v>
      </c>
      <c r="V1454" s="101" t="s">
        <v>99</v>
      </c>
      <c r="W1454" s="101" t="s">
        <v>100</v>
      </c>
      <c r="X1454" s="101" t="s">
        <v>96</v>
      </c>
      <c r="Y1454" s="101" t="s">
        <v>98</v>
      </c>
      <c r="Z1454" s="101" t="s">
        <v>101</v>
      </c>
      <c r="AA1454" s="101">
        <v>321</v>
      </c>
      <c r="AB1454" s="101">
        <v>459.03</v>
      </c>
    </row>
    <row r="1455" spans="18:28" ht="18" customHeight="1" x14ac:dyDescent="0.25">
      <c r="R1455" s="101" t="s">
        <v>91</v>
      </c>
      <c r="S1455" s="101">
        <v>2021</v>
      </c>
      <c r="T1455" s="101" t="s">
        <v>2</v>
      </c>
      <c r="U1455" s="101" t="s">
        <v>85</v>
      </c>
      <c r="V1455" s="101" t="s">
        <v>99</v>
      </c>
      <c r="W1455" s="101" t="s">
        <v>100</v>
      </c>
      <c r="X1455" s="101" t="s">
        <v>96</v>
      </c>
      <c r="Y1455" s="101" t="s">
        <v>98</v>
      </c>
      <c r="Z1455" s="101" t="s">
        <v>101</v>
      </c>
      <c r="AA1455" s="101">
        <v>349</v>
      </c>
      <c r="AB1455" s="101">
        <v>499.07</v>
      </c>
    </row>
    <row r="1456" spans="18:28" ht="18" customHeight="1" x14ac:dyDescent="0.25">
      <c r="R1456" s="101" t="s">
        <v>91</v>
      </c>
      <c r="S1456" s="101">
        <v>2021</v>
      </c>
      <c r="T1456" s="101" t="s">
        <v>2</v>
      </c>
      <c r="U1456" s="101" t="s">
        <v>85</v>
      </c>
      <c r="V1456" s="101" t="s">
        <v>99</v>
      </c>
      <c r="W1456" s="101" t="s">
        <v>100</v>
      </c>
      <c r="X1456" s="101" t="s">
        <v>96</v>
      </c>
      <c r="Y1456" s="101" t="s">
        <v>98</v>
      </c>
      <c r="Z1456" s="101" t="s">
        <v>101</v>
      </c>
      <c r="AA1456" s="101">
        <v>151</v>
      </c>
      <c r="AB1456" s="101">
        <v>215.93</v>
      </c>
    </row>
    <row r="1457" spans="18:28" ht="18" customHeight="1" x14ac:dyDescent="0.25">
      <c r="R1457" s="101" t="s">
        <v>84</v>
      </c>
      <c r="S1457" s="101">
        <v>2021</v>
      </c>
      <c r="T1457" s="101" t="s">
        <v>2</v>
      </c>
      <c r="U1457" s="101" t="s">
        <v>85</v>
      </c>
      <c r="V1457" s="101" t="s">
        <v>99</v>
      </c>
      <c r="W1457" s="101" t="s">
        <v>100</v>
      </c>
      <c r="X1457" s="101" t="s">
        <v>96</v>
      </c>
      <c r="Y1457" s="101" t="s">
        <v>98</v>
      </c>
      <c r="Z1457" s="101" t="s">
        <v>101</v>
      </c>
      <c r="AA1457" s="101">
        <v>319</v>
      </c>
      <c r="AB1457" s="101">
        <v>456.16999999999996</v>
      </c>
    </row>
    <row r="1458" spans="18:28" ht="18" customHeight="1" x14ac:dyDescent="0.25">
      <c r="R1458" s="101" t="s">
        <v>93</v>
      </c>
      <c r="S1458" s="101">
        <v>2021</v>
      </c>
      <c r="T1458" s="101" t="s">
        <v>2</v>
      </c>
      <c r="U1458" s="101" t="s">
        <v>85</v>
      </c>
      <c r="V1458" s="101" t="s">
        <v>99</v>
      </c>
      <c r="W1458" s="101" t="s">
        <v>100</v>
      </c>
      <c r="X1458" s="101" t="s">
        <v>96</v>
      </c>
      <c r="Y1458" s="101" t="s">
        <v>98</v>
      </c>
      <c r="Z1458" s="101" t="s">
        <v>101</v>
      </c>
      <c r="AA1458" s="101">
        <v>831</v>
      </c>
      <c r="AB1458" s="101">
        <v>1188.33</v>
      </c>
    </row>
    <row r="1459" spans="18:28" ht="18" customHeight="1" x14ac:dyDescent="0.25">
      <c r="R1459" s="101" t="s">
        <v>91</v>
      </c>
      <c r="S1459" s="101">
        <v>2021</v>
      </c>
      <c r="T1459" s="101" t="s">
        <v>2</v>
      </c>
      <c r="U1459" s="101" t="s">
        <v>85</v>
      </c>
      <c r="V1459" s="101" t="s">
        <v>99</v>
      </c>
      <c r="W1459" s="101" t="s">
        <v>100</v>
      </c>
      <c r="X1459" s="101" t="s">
        <v>96</v>
      </c>
      <c r="Y1459" s="101" t="s">
        <v>98</v>
      </c>
      <c r="Z1459" s="101" t="s">
        <v>101</v>
      </c>
      <c r="AA1459" s="101">
        <v>864</v>
      </c>
      <c r="AB1459" s="101">
        <v>1235.52</v>
      </c>
    </row>
    <row r="1460" spans="18:28" ht="18" customHeight="1" x14ac:dyDescent="0.25">
      <c r="R1460" s="101" t="s">
        <v>95</v>
      </c>
      <c r="S1460" s="101">
        <v>2021</v>
      </c>
      <c r="T1460" s="101" t="s">
        <v>2</v>
      </c>
      <c r="U1460" s="101" t="s">
        <v>85</v>
      </c>
      <c r="V1460" s="101" t="s">
        <v>99</v>
      </c>
      <c r="W1460" s="101" t="s">
        <v>100</v>
      </c>
      <c r="X1460" s="101" t="s">
        <v>96</v>
      </c>
      <c r="Y1460" s="101" t="s">
        <v>98</v>
      </c>
      <c r="Z1460" s="101" t="s">
        <v>101</v>
      </c>
      <c r="AA1460" s="101">
        <v>323</v>
      </c>
      <c r="AB1460" s="101">
        <v>461.89</v>
      </c>
    </row>
    <row r="1461" spans="18:28" ht="18" customHeight="1" x14ac:dyDescent="0.25">
      <c r="R1461" s="101" t="s">
        <v>91</v>
      </c>
      <c r="S1461" s="101">
        <v>2021</v>
      </c>
      <c r="T1461" s="101" t="s">
        <v>4</v>
      </c>
      <c r="U1461" s="101" t="s">
        <v>85</v>
      </c>
      <c r="V1461" s="101" t="s">
        <v>99</v>
      </c>
      <c r="W1461" s="101" t="s">
        <v>100</v>
      </c>
      <c r="X1461" s="101" t="s">
        <v>96</v>
      </c>
      <c r="Y1461" s="101" t="s">
        <v>98</v>
      </c>
      <c r="Z1461" s="101" t="s">
        <v>101</v>
      </c>
      <c r="AA1461" s="101">
        <v>338</v>
      </c>
      <c r="AB1461" s="101">
        <v>483.34000000000003</v>
      </c>
    </row>
    <row r="1462" spans="18:28" ht="18" customHeight="1" x14ac:dyDescent="0.25">
      <c r="R1462" s="101" t="s">
        <v>84</v>
      </c>
      <c r="S1462" s="101">
        <v>2021</v>
      </c>
      <c r="T1462" s="101" t="s">
        <v>4</v>
      </c>
      <c r="U1462" s="101" t="s">
        <v>85</v>
      </c>
      <c r="V1462" s="101" t="s">
        <v>99</v>
      </c>
      <c r="W1462" s="101" t="s">
        <v>100</v>
      </c>
      <c r="X1462" s="101" t="s">
        <v>96</v>
      </c>
      <c r="Y1462" s="101" t="s">
        <v>98</v>
      </c>
      <c r="Z1462" s="101" t="s">
        <v>101</v>
      </c>
      <c r="AA1462" s="101">
        <v>140</v>
      </c>
      <c r="AB1462" s="101">
        <v>200.2</v>
      </c>
    </row>
    <row r="1463" spans="18:28" ht="18" customHeight="1" x14ac:dyDescent="0.25">
      <c r="R1463" s="101" t="s">
        <v>84</v>
      </c>
      <c r="S1463" s="101">
        <v>2021</v>
      </c>
      <c r="T1463" s="101" t="s">
        <v>4</v>
      </c>
      <c r="U1463" s="101" t="s">
        <v>85</v>
      </c>
      <c r="V1463" s="101" t="s">
        <v>99</v>
      </c>
      <c r="W1463" s="101" t="s">
        <v>100</v>
      </c>
      <c r="X1463" s="101" t="s">
        <v>96</v>
      </c>
      <c r="Y1463" s="101" t="s">
        <v>98</v>
      </c>
      <c r="Z1463" s="101" t="s">
        <v>101</v>
      </c>
      <c r="AA1463" s="101">
        <v>308</v>
      </c>
      <c r="AB1463" s="101">
        <v>440.44</v>
      </c>
    </row>
    <row r="1464" spans="18:28" ht="18" customHeight="1" x14ac:dyDescent="0.25">
      <c r="R1464" s="101" t="s">
        <v>84</v>
      </c>
      <c r="S1464" s="101">
        <v>2021</v>
      </c>
      <c r="T1464" s="101" t="s">
        <v>4</v>
      </c>
      <c r="U1464" s="101" t="s">
        <v>85</v>
      </c>
      <c r="V1464" s="101" t="s">
        <v>99</v>
      </c>
      <c r="W1464" s="101" t="s">
        <v>100</v>
      </c>
      <c r="X1464" s="101" t="s">
        <v>96</v>
      </c>
      <c r="Y1464" s="101" t="s">
        <v>98</v>
      </c>
      <c r="Z1464" s="101" t="s">
        <v>101</v>
      </c>
      <c r="AA1464" s="101">
        <v>136</v>
      </c>
      <c r="AB1464" s="101">
        <v>194.48</v>
      </c>
    </row>
    <row r="1465" spans="18:28" ht="18" customHeight="1" x14ac:dyDescent="0.25">
      <c r="R1465" s="101" t="s">
        <v>93</v>
      </c>
      <c r="S1465" s="101">
        <v>2021</v>
      </c>
      <c r="T1465" s="101" t="s">
        <v>4</v>
      </c>
      <c r="U1465" s="101" t="s">
        <v>85</v>
      </c>
      <c r="V1465" s="101" t="s">
        <v>99</v>
      </c>
      <c r="W1465" s="101" t="s">
        <v>100</v>
      </c>
      <c r="X1465" s="101" t="s">
        <v>96</v>
      </c>
      <c r="Y1465" s="101" t="s">
        <v>98</v>
      </c>
      <c r="Z1465" s="101" t="s">
        <v>101</v>
      </c>
      <c r="AA1465" s="101">
        <v>310</v>
      </c>
      <c r="AB1465" s="101">
        <v>443.3</v>
      </c>
    </row>
    <row r="1466" spans="18:28" ht="18" customHeight="1" x14ac:dyDescent="0.25">
      <c r="R1466" s="101" t="s">
        <v>93</v>
      </c>
      <c r="S1466" s="101">
        <v>2021</v>
      </c>
      <c r="T1466" s="101" t="s">
        <v>4</v>
      </c>
      <c r="U1466" s="101" t="s">
        <v>85</v>
      </c>
      <c r="V1466" s="101" t="s">
        <v>99</v>
      </c>
      <c r="W1466" s="101" t="s">
        <v>100</v>
      </c>
      <c r="X1466" s="101" t="s">
        <v>96</v>
      </c>
      <c r="Y1466" s="101" t="s">
        <v>98</v>
      </c>
      <c r="Z1466" s="101" t="s">
        <v>101</v>
      </c>
      <c r="AA1466" s="101">
        <v>824</v>
      </c>
      <c r="AB1466" s="101">
        <v>1178.32</v>
      </c>
    </row>
    <row r="1467" spans="18:28" ht="18" customHeight="1" x14ac:dyDescent="0.25">
      <c r="R1467" s="101" t="s">
        <v>84</v>
      </c>
      <c r="S1467" s="101">
        <v>2021</v>
      </c>
      <c r="T1467" s="101" t="s">
        <v>4</v>
      </c>
      <c r="U1467" s="101" t="s">
        <v>85</v>
      </c>
      <c r="V1467" s="101" t="s">
        <v>99</v>
      </c>
      <c r="W1467" s="101" t="s">
        <v>100</v>
      </c>
      <c r="X1467" s="101" t="s">
        <v>96</v>
      </c>
      <c r="Y1467" s="101" t="s">
        <v>98</v>
      </c>
      <c r="Z1467" s="101" t="s">
        <v>101</v>
      </c>
      <c r="AA1467" s="101">
        <v>857</v>
      </c>
      <c r="AB1467" s="101">
        <v>1225.51</v>
      </c>
    </row>
    <row r="1468" spans="18:28" ht="18" customHeight="1" x14ac:dyDescent="0.25">
      <c r="R1468" s="101" t="s">
        <v>91</v>
      </c>
      <c r="S1468" s="101">
        <v>2021</v>
      </c>
      <c r="T1468" s="101" t="s">
        <v>4</v>
      </c>
      <c r="U1468" s="101" t="s">
        <v>85</v>
      </c>
      <c r="V1468" s="101" t="s">
        <v>99</v>
      </c>
      <c r="W1468" s="101" t="s">
        <v>100</v>
      </c>
      <c r="X1468" s="101" t="s">
        <v>96</v>
      </c>
      <c r="Y1468" s="101" t="s">
        <v>98</v>
      </c>
      <c r="Z1468" s="101" t="s">
        <v>101</v>
      </c>
      <c r="AA1468" s="101">
        <v>910</v>
      </c>
      <c r="AB1468" s="101">
        <v>1301.3</v>
      </c>
    </row>
    <row r="1469" spans="18:28" ht="18" customHeight="1" x14ac:dyDescent="0.25">
      <c r="R1469" s="101" t="s">
        <v>91</v>
      </c>
      <c r="S1469" s="101">
        <v>2021</v>
      </c>
      <c r="T1469" s="101" t="s">
        <v>4</v>
      </c>
      <c r="U1469" s="101" t="s">
        <v>85</v>
      </c>
      <c r="V1469" s="101" t="s">
        <v>99</v>
      </c>
      <c r="W1469" s="101" t="s">
        <v>100</v>
      </c>
      <c r="X1469" s="101" t="s">
        <v>96</v>
      </c>
      <c r="Y1469" s="101" t="s">
        <v>98</v>
      </c>
      <c r="Z1469" s="101" t="s">
        <v>101</v>
      </c>
      <c r="AA1469" s="101">
        <v>863</v>
      </c>
      <c r="AB1469" s="101">
        <v>526.24</v>
      </c>
    </row>
    <row r="1470" spans="18:28" ht="18" customHeight="1" x14ac:dyDescent="0.25">
      <c r="R1470" s="101" t="s">
        <v>93</v>
      </c>
      <c r="S1470" s="101">
        <v>2021</v>
      </c>
      <c r="T1470" s="101" t="s">
        <v>4</v>
      </c>
      <c r="U1470" s="101" t="s">
        <v>85</v>
      </c>
      <c r="V1470" s="101" t="s">
        <v>99</v>
      </c>
      <c r="W1470" s="101" t="s">
        <v>100</v>
      </c>
      <c r="X1470" s="101" t="s">
        <v>96</v>
      </c>
      <c r="Y1470" s="101" t="s">
        <v>98</v>
      </c>
      <c r="Z1470" s="101" t="s">
        <v>101</v>
      </c>
      <c r="AA1470" s="101">
        <v>309</v>
      </c>
      <c r="AB1470" s="101">
        <v>441.87</v>
      </c>
    </row>
    <row r="1471" spans="18:28" ht="18" customHeight="1" x14ac:dyDescent="0.25">
      <c r="R1471" s="101" t="s">
        <v>93</v>
      </c>
      <c r="S1471" s="101">
        <v>2021</v>
      </c>
      <c r="T1471" s="101" t="s">
        <v>4</v>
      </c>
      <c r="U1471" s="101" t="s">
        <v>85</v>
      </c>
      <c r="V1471" s="101" t="s">
        <v>99</v>
      </c>
      <c r="W1471" s="101" t="s">
        <v>100</v>
      </c>
      <c r="X1471" s="101" t="s">
        <v>96</v>
      </c>
      <c r="Y1471" s="101" t="s">
        <v>98</v>
      </c>
      <c r="Z1471" s="101" t="s">
        <v>101</v>
      </c>
      <c r="AA1471" s="101">
        <v>337</v>
      </c>
      <c r="AB1471" s="101">
        <v>481.90999999999997</v>
      </c>
    </row>
    <row r="1472" spans="18:28" ht="18" customHeight="1" x14ac:dyDescent="0.25">
      <c r="R1472" s="101" t="s">
        <v>94</v>
      </c>
      <c r="S1472" s="101">
        <v>2021</v>
      </c>
      <c r="T1472" s="101" t="s">
        <v>4</v>
      </c>
      <c r="U1472" s="101" t="s">
        <v>85</v>
      </c>
      <c r="V1472" s="101" t="s">
        <v>99</v>
      </c>
      <c r="W1472" s="101" t="s">
        <v>100</v>
      </c>
      <c r="X1472" s="101" t="s">
        <v>96</v>
      </c>
      <c r="Y1472" s="101" t="s">
        <v>98</v>
      </c>
      <c r="Z1472" s="101" t="s">
        <v>101</v>
      </c>
      <c r="AA1472" s="101">
        <v>139</v>
      </c>
      <c r="AB1472" s="101">
        <v>198.76999999999998</v>
      </c>
    </row>
    <row r="1473" spans="18:28" ht="18" customHeight="1" x14ac:dyDescent="0.25">
      <c r="R1473" s="101" t="s">
        <v>84</v>
      </c>
      <c r="S1473" s="101">
        <v>2021</v>
      </c>
      <c r="T1473" s="101" t="s">
        <v>4</v>
      </c>
      <c r="U1473" s="101" t="s">
        <v>85</v>
      </c>
      <c r="V1473" s="101" t="s">
        <v>99</v>
      </c>
      <c r="W1473" s="101" t="s">
        <v>100</v>
      </c>
      <c r="X1473" s="101" t="s">
        <v>96</v>
      </c>
      <c r="Y1473" s="101" t="s">
        <v>98</v>
      </c>
      <c r="Z1473" s="101" t="s">
        <v>101</v>
      </c>
      <c r="AA1473" s="101">
        <v>833</v>
      </c>
      <c r="AB1473" s="101">
        <v>1191.19</v>
      </c>
    </row>
    <row r="1474" spans="18:28" ht="18" customHeight="1" x14ac:dyDescent="0.25">
      <c r="R1474" s="101" t="s">
        <v>91</v>
      </c>
      <c r="S1474" s="101">
        <v>2021</v>
      </c>
      <c r="T1474" s="101" t="s">
        <v>4</v>
      </c>
      <c r="U1474" s="101" t="s">
        <v>85</v>
      </c>
      <c r="V1474" s="101" t="s">
        <v>99</v>
      </c>
      <c r="W1474" s="101" t="s">
        <v>100</v>
      </c>
      <c r="X1474" s="101" t="s">
        <v>96</v>
      </c>
      <c r="Y1474" s="101" t="s">
        <v>98</v>
      </c>
      <c r="Z1474" s="101" t="s">
        <v>101</v>
      </c>
      <c r="AA1474" s="101">
        <v>866</v>
      </c>
      <c r="AB1474" s="101">
        <v>1238.3800000000001</v>
      </c>
    </row>
    <row r="1475" spans="18:28" ht="18" customHeight="1" x14ac:dyDescent="0.25">
      <c r="R1475" s="101" t="s">
        <v>91</v>
      </c>
      <c r="S1475" s="101">
        <v>2021</v>
      </c>
      <c r="T1475" s="101" t="s">
        <v>4</v>
      </c>
      <c r="U1475" s="101" t="s">
        <v>85</v>
      </c>
      <c r="V1475" s="101" t="s">
        <v>99</v>
      </c>
      <c r="W1475" s="101" t="s">
        <v>100</v>
      </c>
      <c r="X1475" s="101" t="s">
        <v>96</v>
      </c>
      <c r="Y1475" s="101" t="s">
        <v>98</v>
      </c>
      <c r="Z1475" s="101" t="s">
        <v>101</v>
      </c>
      <c r="AA1475" s="101">
        <v>311</v>
      </c>
      <c r="AB1475" s="101">
        <v>444.73</v>
      </c>
    </row>
    <row r="1476" spans="18:28" ht="18" customHeight="1" x14ac:dyDescent="0.25">
      <c r="R1476" s="101" t="s">
        <v>91</v>
      </c>
      <c r="S1476" s="101">
        <v>2021</v>
      </c>
      <c r="T1476" s="101" t="s">
        <v>10</v>
      </c>
      <c r="U1476" s="101" t="s">
        <v>97</v>
      </c>
      <c r="V1476" s="101" t="s">
        <v>99</v>
      </c>
      <c r="W1476" s="101" t="s">
        <v>100</v>
      </c>
      <c r="X1476" s="101" t="s">
        <v>96</v>
      </c>
      <c r="Y1476" s="101" t="s">
        <v>98</v>
      </c>
      <c r="Z1476" s="101" t="s">
        <v>101</v>
      </c>
      <c r="AA1476" s="101">
        <v>350</v>
      </c>
      <c r="AB1476" s="101">
        <v>500.5</v>
      </c>
    </row>
    <row r="1477" spans="18:28" ht="18" customHeight="1" x14ac:dyDescent="0.25">
      <c r="R1477" s="101" t="s">
        <v>84</v>
      </c>
      <c r="S1477" s="101">
        <v>2021</v>
      </c>
      <c r="T1477" s="101" t="s">
        <v>10</v>
      </c>
      <c r="U1477" s="101" t="s">
        <v>97</v>
      </c>
      <c r="V1477" s="101" t="s">
        <v>99</v>
      </c>
      <c r="W1477" s="101" t="s">
        <v>100</v>
      </c>
      <c r="X1477" s="101" t="s">
        <v>96</v>
      </c>
      <c r="Y1477" s="101" t="s">
        <v>98</v>
      </c>
      <c r="Z1477" s="101" t="s">
        <v>101</v>
      </c>
      <c r="AA1477" s="101">
        <v>304</v>
      </c>
      <c r="AB1477" s="101">
        <v>434.72</v>
      </c>
    </row>
    <row r="1478" spans="18:28" ht="18" customHeight="1" x14ac:dyDescent="0.25">
      <c r="R1478" s="101" t="s">
        <v>84</v>
      </c>
      <c r="S1478" s="101">
        <v>2021</v>
      </c>
      <c r="T1478" s="101" t="s">
        <v>10</v>
      </c>
      <c r="U1478" s="101" t="s">
        <v>97</v>
      </c>
      <c r="V1478" s="101" t="s">
        <v>99</v>
      </c>
      <c r="W1478" s="101" t="s">
        <v>100</v>
      </c>
      <c r="X1478" s="101" t="s">
        <v>96</v>
      </c>
      <c r="Y1478" s="101" t="s">
        <v>98</v>
      </c>
      <c r="Z1478" s="101" t="s">
        <v>101</v>
      </c>
      <c r="AA1478" s="101">
        <v>352</v>
      </c>
      <c r="AB1478" s="101">
        <v>503.36</v>
      </c>
    </row>
    <row r="1479" spans="18:28" ht="18" customHeight="1" x14ac:dyDescent="0.25">
      <c r="R1479" s="101" t="s">
        <v>84</v>
      </c>
      <c r="S1479" s="101">
        <v>2021</v>
      </c>
      <c r="T1479" s="101" t="s">
        <v>10</v>
      </c>
      <c r="U1479" s="101" t="s">
        <v>97</v>
      </c>
      <c r="V1479" s="101" t="s">
        <v>99</v>
      </c>
      <c r="W1479" s="101" t="s">
        <v>100</v>
      </c>
      <c r="X1479" s="101" t="s">
        <v>96</v>
      </c>
      <c r="Y1479" s="101" t="s">
        <v>98</v>
      </c>
      <c r="Z1479" s="101" t="s">
        <v>101</v>
      </c>
      <c r="AA1479" s="101">
        <v>829</v>
      </c>
      <c r="AB1479" s="101">
        <v>1185.47</v>
      </c>
    </row>
    <row r="1480" spans="18:28" ht="18" customHeight="1" x14ac:dyDescent="0.25">
      <c r="R1480" s="101" t="s">
        <v>91</v>
      </c>
      <c r="S1480" s="101">
        <v>2021</v>
      </c>
      <c r="T1480" s="101" t="s">
        <v>10</v>
      </c>
      <c r="U1480" s="101" t="s">
        <v>97</v>
      </c>
      <c r="V1480" s="101" t="s">
        <v>99</v>
      </c>
      <c r="W1480" s="101" t="s">
        <v>100</v>
      </c>
      <c r="X1480" s="101" t="s">
        <v>96</v>
      </c>
      <c r="Y1480" s="101" t="s">
        <v>98</v>
      </c>
      <c r="Z1480" s="101" t="s">
        <v>101</v>
      </c>
      <c r="AA1480" s="101">
        <v>862</v>
      </c>
      <c r="AB1480" s="101">
        <v>1232.6599999999999</v>
      </c>
    </row>
    <row r="1481" spans="18:28" ht="18" customHeight="1" x14ac:dyDescent="0.25">
      <c r="R1481" s="101" t="s">
        <v>84</v>
      </c>
      <c r="S1481" s="101">
        <v>2021</v>
      </c>
      <c r="T1481" s="101" t="s">
        <v>10</v>
      </c>
      <c r="U1481" s="101" t="s">
        <v>97</v>
      </c>
      <c r="V1481" s="101" t="s">
        <v>99</v>
      </c>
      <c r="W1481" s="101" t="s">
        <v>100</v>
      </c>
      <c r="X1481" s="101" t="s">
        <v>96</v>
      </c>
      <c r="Y1481" s="101" t="s">
        <v>98</v>
      </c>
      <c r="Z1481" s="101" t="s">
        <v>101</v>
      </c>
      <c r="AA1481" s="101">
        <v>918</v>
      </c>
      <c r="AB1481" s="101">
        <v>1312.74</v>
      </c>
    </row>
    <row r="1482" spans="18:28" ht="18" customHeight="1" x14ac:dyDescent="0.25">
      <c r="R1482" s="101" t="s">
        <v>84</v>
      </c>
      <c r="S1482" s="101">
        <v>2021</v>
      </c>
      <c r="T1482" s="101" t="s">
        <v>10</v>
      </c>
      <c r="U1482" s="101" t="s">
        <v>97</v>
      </c>
      <c r="V1482" s="101" t="s">
        <v>99</v>
      </c>
      <c r="W1482" s="101" t="s">
        <v>100</v>
      </c>
      <c r="X1482" s="101" t="s">
        <v>96</v>
      </c>
      <c r="Y1482" s="101" t="s">
        <v>98</v>
      </c>
      <c r="Z1482" s="101" t="s">
        <v>101</v>
      </c>
      <c r="AA1482" s="101">
        <v>919</v>
      </c>
      <c r="AB1482" s="101">
        <v>1314.17</v>
      </c>
    </row>
    <row r="1483" spans="18:28" ht="18" customHeight="1" x14ac:dyDescent="0.25">
      <c r="R1483" s="101" t="s">
        <v>91</v>
      </c>
      <c r="S1483" s="101">
        <v>2021</v>
      </c>
      <c r="T1483" s="101" t="s">
        <v>10</v>
      </c>
      <c r="U1483" s="101" t="s">
        <v>97</v>
      </c>
      <c r="V1483" s="101" t="s">
        <v>99</v>
      </c>
      <c r="W1483" s="101" t="s">
        <v>100</v>
      </c>
      <c r="X1483" s="101" t="s">
        <v>96</v>
      </c>
      <c r="Y1483" s="101" t="s">
        <v>98</v>
      </c>
      <c r="Z1483" s="101" t="s">
        <v>101</v>
      </c>
      <c r="AA1483" s="101">
        <v>920</v>
      </c>
      <c r="AB1483" s="101">
        <v>1315.6</v>
      </c>
    </row>
    <row r="1484" spans="18:28" ht="18" customHeight="1" x14ac:dyDescent="0.25">
      <c r="R1484" s="101" t="s">
        <v>91</v>
      </c>
      <c r="S1484" s="101">
        <v>2021</v>
      </c>
      <c r="T1484" s="101" t="s">
        <v>10</v>
      </c>
      <c r="U1484" s="101" t="s">
        <v>97</v>
      </c>
      <c r="V1484" s="101" t="s">
        <v>99</v>
      </c>
      <c r="W1484" s="101" t="s">
        <v>100</v>
      </c>
      <c r="X1484" s="101" t="s">
        <v>96</v>
      </c>
      <c r="Y1484" s="101" t="s">
        <v>98</v>
      </c>
      <c r="Z1484" s="101" t="s">
        <v>101</v>
      </c>
      <c r="AA1484" s="101">
        <v>869</v>
      </c>
      <c r="AB1484" s="101">
        <v>526.24</v>
      </c>
    </row>
    <row r="1485" spans="18:28" ht="18" customHeight="1" x14ac:dyDescent="0.25">
      <c r="R1485" s="101" t="s">
        <v>91</v>
      </c>
      <c r="S1485" s="101">
        <v>2021</v>
      </c>
      <c r="T1485" s="101" t="s">
        <v>10</v>
      </c>
      <c r="U1485" s="101" t="s">
        <v>97</v>
      </c>
      <c r="V1485" s="101" t="s">
        <v>99</v>
      </c>
      <c r="W1485" s="101" t="s">
        <v>100</v>
      </c>
      <c r="X1485" s="101" t="s">
        <v>96</v>
      </c>
      <c r="Y1485" s="101" t="s">
        <v>98</v>
      </c>
      <c r="Z1485" s="101" t="s">
        <v>101</v>
      </c>
      <c r="AA1485" s="101">
        <v>351</v>
      </c>
      <c r="AB1485" s="101">
        <v>501.93</v>
      </c>
    </row>
    <row r="1486" spans="18:28" ht="18" customHeight="1" x14ac:dyDescent="0.25">
      <c r="R1486" s="101" t="s">
        <v>84</v>
      </c>
      <c r="S1486" s="101">
        <v>2021</v>
      </c>
      <c r="T1486" s="101" t="s">
        <v>10</v>
      </c>
      <c r="U1486" s="101" t="s">
        <v>97</v>
      </c>
      <c r="V1486" s="101" t="s">
        <v>99</v>
      </c>
      <c r="W1486" s="101" t="s">
        <v>100</v>
      </c>
      <c r="X1486" s="101" t="s">
        <v>96</v>
      </c>
      <c r="Y1486" s="101" t="s">
        <v>98</v>
      </c>
      <c r="Z1486" s="101" t="s">
        <v>101</v>
      </c>
      <c r="AA1486" s="101">
        <v>261</v>
      </c>
      <c r="AB1486" s="101">
        <v>373.23</v>
      </c>
    </row>
    <row r="1487" spans="18:28" ht="18" customHeight="1" x14ac:dyDescent="0.25">
      <c r="R1487" s="101" t="s">
        <v>84</v>
      </c>
      <c r="S1487" s="101">
        <v>2021</v>
      </c>
      <c r="T1487" s="101" t="s">
        <v>10</v>
      </c>
      <c r="U1487" s="101" t="s">
        <v>97</v>
      </c>
      <c r="V1487" s="101" t="s">
        <v>99</v>
      </c>
      <c r="W1487" s="101" t="s">
        <v>100</v>
      </c>
      <c r="X1487" s="101" t="s">
        <v>96</v>
      </c>
      <c r="Y1487" s="101" t="s">
        <v>98</v>
      </c>
      <c r="Z1487" s="101" t="s">
        <v>101</v>
      </c>
      <c r="AA1487" s="101">
        <v>255</v>
      </c>
      <c r="AB1487" s="101">
        <v>364.65</v>
      </c>
    </row>
    <row r="1488" spans="18:28" ht="18" customHeight="1" x14ac:dyDescent="0.25">
      <c r="R1488" s="101" t="s">
        <v>84</v>
      </c>
      <c r="S1488" s="101">
        <v>2021</v>
      </c>
      <c r="T1488" s="101" t="s">
        <v>10</v>
      </c>
      <c r="U1488" s="101" t="s">
        <v>97</v>
      </c>
      <c r="V1488" s="101" t="s">
        <v>99</v>
      </c>
      <c r="W1488" s="101" t="s">
        <v>100</v>
      </c>
      <c r="X1488" s="101" t="s">
        <v>96</v>
      </c>
      <c r="Y1488" s="101" t="s">
        <v>98</v>
      </c>
      <c r="Z1488" s="101" t="s">
        <v>101</v>
      </c>
      <c r="AA1488" s="101">
        <v>307</v>
      </c>
      <c r="AB1488" s="101">
        <v>439.01</v>
      </c>
    </row>
    <row r="1489" spans="18:28" ht="18" customHeight="1" x14ac:dyDescent="0.25">
      <c r="R1489" s="101" t="s">
        <v>84</v>
      </c>
      <c r="S1489" s="101">
        <v>2021</v>
      </c>
      <c r="T1489" s="101" t="s">
        <v>10</v>
      </c>
      <c r="U1489" s="101" t="s">
        <v>97</v>
      </c>
      <c r="V1489" s="101" t="s">
        <v>99</v>
      </c>
      <c r="W1489" s="101" t="s">
        <v>100</v>
      </c>
      <c r="X1489" s="101" t="s">
        <v>96</v>
      </c>
      <c r="Y1489" s="101" t="s">
        <v>98</v>
      </c>
      <c r="Z1489" s="101" t="s">
        <v>101</v>
      </c>
      <c r="AA1489" s="101">
        <v>838</v>
      </c>
      <c r="AB1489" s="101">
        <v>1198.3399999999999</v>
      </c>
    </row>
    <row r="1490" spans="18:28" ht="18" customHeight="1" x14ac:dyDescent="0.25">
      <c r="R1490" s="101" t="s">
        <v>91</v>
      </c>
      <c r="S1490" s="101">
        <v>2021</v>
      </c>
      <c r="T1490" s="101" t="s">
        <v>10</v>
      </c>
      <c r="U1490" s="101" t="s">
        <v>97</v>
      </c>
      <c r="V1490" s="101" t="s">
        <v>99</v>
      </c>
      <c r="W1490" s="101" t="s">
        <v>100</v>
      </c>
      <c r="X1490" s="101" t="s">
        <v>96</v>
      </c>
      <c r="Y1490" s="101" t="s">
        <v>98</v>
      </c>
      <c r="Z1490" s="101" t="s">
        <v>101</v>
      </c>
      <c r="AA1490" s="101">
        <v>871</v>
      </c>
      <c r="AB1490" s="101">
        <v>1245.53</v>
      </c>
    </row>
    <row r="1491" spans="18:28" ht="18" customHeight="1" x14ac:dyDescent="0.25">
      <c r="R1491" s="101" t="s">
        <v>91</v>
      </c>
      <c r="S1491" s="101">
        <v>2021</v>
      </c>
      <c r="T1491" s="101" t="s">
        <v>9</v>
      </c>
      <c r="U1491" s="101" t="s">
        <v>97</v>
      </c>
      <c r="V1491" s="101" t="s">
        <v>99</v>
      </c>
      <c r="W1491" s="101" t="s">
        <v>100</v>
      </c>
      <c r="X1491" s="101" t="s">
        <v>96</v>
      </c>
      <c r="Y1491" s="101" t="s">
        <v>98</v>
      </c>
      <c r="Z1491" s="101" t="s">
        <v>101</v>
      </c>
      <c r="AA1491" s="101">
        <v>308</v>
      </c>
      <c r="AB1491" s="101">
        <v>440.44</v>
      </c>
    </row>
    <row r="1492" spans="18:28" ht="18" customHeight="1" x14ac:dyDescent="0.25">
      <c r="R1492" s="101" t="s">
        <v>95</v>
      </c>
      <c r="S1492" s="101">
        <v>2021</v>
      </c>
      <c r="T1492" s="101" t="s">
        <v>9</v>
      </c>
      <c r="U1492" s="101" t="s">
        <v>97</v>
      </c>
      <c r="V1492" s="101" t="s">
        <v>99</v>
      </c>
      <c r="W1492" s="101" t="s">
        <v>100</v>
      </c>
      <c r="X1492" s="101" t="s">
        <v>96</v>
      </c>
      <c r="Y1492" s="101" t="s">
        <v>98</v>
      </c>
      <c r="Z1492" s="101" t="s">
        <v>101</v>
      </c>
      <c r="AA1492" s="101">
        <v>356</v>
      </c>
      <c r="AB1492" s="101">
        <v>509.08</v>
      </c>
    </row>
    <row r="1493" spans="18:28" ht="18" customHeight="1" x14ac:dyDescent="0.25">
      <c r="R1493" s="101" t="s">
        <v>91</v>
      </c>
      <c r="S1493" s="101">
        <v>2021</v>
      </c>
      <c r="T1493" s="101" t="s">
        <v>9</v>
      </c>
      <c r="U1493" s="101" t="s">
        <v>97</v>
      </c>
      <c r="V1493" s="101" t="s">
        <v>99</v>
      </c>
      <c r="W1493" s="101" t="s">
        <v>100</v>
      </c>
      <c r="X1493" s="101" t="s">
        <v>96</v>
      </c>
      <c r="Y1493" s="101" t="s">
        <v>98</v>
      </c>
      <c r="Z1493" s="101" t="s">
        <v>101</v>
      </c>
      <c r="AA1493" s="101">
        <v>310</v>
      </c>
      <c r="AB1493" s="101">
        <v>443.3</v>
      </c>
    </row>
    <row r="1494" spans="18:28" ht="18" customHeight="1" x14ac:dyDescent="0.25">
      <c r="R1494" s="101" t="s">
        <v>84</v>
      </c>
      <c r="S1494" s="101">
        <v>2021</v>
      </c>
      <c r="T1494" s="101" t="s">
        <v>9</v>
      </c>
      <c r="U1494" s="101" t="s">
        <v>97</v>
      </c>
      <c r="V1494" s="101" t="s">
        <v>99</v>
      </c>
      <c r="W1494" s="101" t="s">
        <v>100</v>
      </c>
      <c r="X1494" s="101" t="s">
        <v>96</v>
      </c>
      <c r="Y1494" s="101" t="s">
        <v>98</v>
      </c>
      <c r="Z1494" s="101" t="s">
        <v>101</v>
      </c>
      <c r="AA1494" s="101">
        <v>358</v>
      </c>
      <c r="AB1494" s="101">
        <v>511.94</v>
      </c>
    </row>
    <row r="1495" spans="18:28" ht="18" customHeight="1" x14ac:dyDescent="0.25">
      <c r="R1495" s="101" t="s">
        <v>84</v>
      </c>
      <c r="S1495" s="101">
        <v>2021</v>
      </c>
      <c r="T1495" s="101" t="s">
        <v>9</v>
      </c>
      <c r="U1495" s="101" t="s">
        <v>97</v>
      </c>
      <c r="V1495" s="101" t="s">
        <v>99</v>
      </c>
      <c r="W1495" s="101" t="s">
        <v>100</v>
      </c>
      <c r="X1495" s="101" t="s">
        <v>96</v>
      </c>
      <c r="Y1495" s="101" t="s">
        <v>98</v>
      </c>
      <c r="Z1495" s="101" t="s">
        <v>101</v>
      </c>
      <c r="AA1495" s="101">
        <v>828</v>
      </c>
      <c r="AB1495" s="101">
        <v>1184.04</v>
      </c>
    </row>
    <row r="1496" spans="18:28" ht="18" customHeight="1" x14ac:dyDescent="0.25">
      <c r="R1496" s="101" t="s">
        <v>94</v>
      </c>
      <c r="S1496" s="101">
        <v>2021</v>
      </c>
      <c r="T1496" s="101" t="s">
        <v>9</v>
      </c>
      <c r="U1496" s="101" t="s">
        <v>97</v>
      </c>
      <c r="V1496" s="101" t="s">
        <v>99</v>
      </c>
      <c r="W1496" s="101" t="s">
        <v>100</v>
      </c>
      <c r="X1496" s="101" t="s">
        <v>96</v>
      </c>
      <c r="Y1496" s="101" t="s">
        <v>98</v>
      </c>
      <c r="Z1496" s="101" t="s">
        <v>101</v>
      </c>
      <c r="AA1496" s="101">
        <v>915</v>
      </c>
      <c r="AB1496" s="101">
        <v>1308.45</v>
      </c>
    </row>
    <row r="1497" spans="18:28" ht="18" customHeight="1" x14ac:dyDescent="0.25">
      <c r="R1497" s="101" t="s">
        <v>91</v>
      </c>
      <c r="S1497" s="101">
        <v>2021</v>
      </c>
      <c r="T1497" s="101" t="s">
        <v>9</v>
      </c>
      <c r="U1497" s="101" t="s">
        <v>97</v>
      </c>
      <c r="V1497" s="101" t="s">
        <v>99</v>
      </c>
      <c r="W1497" s="101" t="s">
        <v>100</v>
      </c>
      <c r="X1497" s="101" t="s">
        <v>96</v>
      </c>
      <c r="Y1497" s="101" t="s">
        <v>98</v>
      </c>
      <c r="Z1497" s="101" t="s">
        <v>101</v>
      </c>
      <c r="AA1497" s="101">
        <v>916</v>
      </c>
      <c r="AB1497" s="101">
        <v>1309.8800000000001</v>
      </c>
    </row>
    <row r="1498" spans="18:28" ht="18" customHeight="1" x14ac:dyDescent="0.25">
      <c r="R1498" s="101" t="s">
        <v>91</v>
      </c>
      <c r="S1498" s="101">
        <v>2021</v>
      </c>
      <c r="T1498" s="101" t="s">
        <v>9</v>
      </c>
      <c r="U1498" s="101" t="s">
        <v>97</v>
      </c>
      <c r="V1498" s="101" t="s">
        <v>99</v>
      </c>
      <c r="W1498" s="101" t="s">
        <v>100</v>
      </c>
      <c r="X1498" s="101" t="s">
        <v>96</v>
      </c>
      <c r="Y1498" s="101" t="s">
        <v>98</v>
      </c>
      <c r="Z1498" s="101" t="s">
        <v>101</v>
      </c>
      <c r="AA1498" s="101">
        <v>917</v>
      </c>
      <c r="AB1498" s="101">
        <v>1311.31</v>
      </c>
    </row>
    <row r="1499" spans="18:28" ht="18" customHeight="1" x14ac:dyDescent="0.25">
      <c r="R1499" s="101" t="s">
        <v>91</v>
      </c>
      <c r="S1499" s="101">
        <v>2021</v>
      </c>
      <c r="T1499" s="101" t="s">
        <v>9</v>
      </c>
      <c r="U1499" s="101" t="s">
        <v>97</v>
      </c>
      <c r="V1499" s="101" t="s">
        <v>99</v>
      </c>
      <c r="W1499" s="101" t="s">
        <v>100</v>
      </c>
      <c r="X1499" s="101" t="s">
        <v>96</v>
      </c>
      <c r="Y1499" s="101" t="s">
        <v>98</v>
      </c>
      <c r="Z1499" s="101" t="s">
        <v>101</v>
      </c>
      <c r="AA1499" s="101">
        <v>868</v>
      </c>
      <c r="AB1499" s="101">
        <v>526.24</v>
      </c>
    </row>
    <row r="1500" spans="18:28" ht="18" customHeight="1" x14ac:dyDescent="0.25">
      <c r="R1500" s="101" t="s">
        <v>93</v>
      </c>
      <c r="S1500" s="101">
        <v>2021</v>
      </c>
      <c r="T1500" s="101" t="s">
        <v>9</v>
      </c>
      <c r="U1500" s="101" t="s">
        <v>97</v>
      </c>
      <c r="V1500" s="101" t="s">
        <v>99</v>
      </c>
      <c r="W1500" s="101" t="s">
        <v>100</v>
      </c>
      <c r="X1500" s="101" t="s">
        <v>96</v>
      </c>
      <c r="Y1500" s="101" t="s">
        <v>98</v>
      </c>
      <c r="Z1500" s="101" t="s">
        <v>101</v>
      </c>
      <c r="AA1500" s="101">
        <v>357</v>
      </c>
      <c r="AB1500" s="101">
        <v>526.24</v>
      </c>
    </row>
    <row r="1501" spans="18:28" ht="18" customHeight="1" x14ac:dyDescent="0.25">
      <c r="R1501" s="101" t="s">
        <v>84</v>
      </c>
      <c r="S1501" s="101">
        <v>2021</v>
      </c>
      <c r="T1501" s="101" t="s">
        <v>9</v>
      </c>
      <c r="U1501" s="101" t="s">
        <v>97</v>
      </c>
      <c r="V1501" s="101" t="s">
        <v>99</v>
      </c>
      <c r="W1501" s="101" t="s">
        <v>100</v>
      </c>
      <c r="X1501" s="101" t="s">
        <v>96</v>
      </c>
      <c r="Y1501" s="101" t="s">
        <v>98</v>
      </c>
      <c r="Z1501" s="101" t="s">
        <v>101</v>
      </c>
      <c r="AA1501" s="101">
        <v>279</v>
      </c>
      <c r="AB1501" s="101">
        <v>398.97</v>
      </c>
    </row>
    <row r="1502" spans="18:28" ht="18" customHeight="1" x14ac:dyDescent="0.25">
      <c r="R1502" s="101" t="s">
        <v>91</v>
      </c>
      <c r="S1502" s="101">
        <v>2021</v>
      </c>
      <c r="T1502" s="101" t="s">
        <v>9</v>
      </c>
      <c r="U1502" s="101" t="s">
        <v>97</v>
      </c>
      <c r="V1502" s="101" t="s">
        <v>99</v>
      </c>
      <c r="W1502" s="101" t="s">
        <v>100</v>
      </c>
      <c r="X1502" s="101" t="s">
        <v>96</v>
      </c>
      <c r="Y1502" s="101" t="s">
        <v>98</v>
      </c>
      <c r="Z1502" s="101" t="s">
        <v>101</v>
      </c>
      <c r="AA1502" s="101">
        <v>273</v>
      </c>
      <c r="AB1502" s="101">
        <v>390.39</v>
      </c>
    </row>
    <row r="1503" spans="18:28" ht="18" customHeight="1" x14ac:dyDescent="0.25">
      <c r="R1503" s="101" t="s">
        <v>91</v>
      </c>
      <c r="S1503" s="101">
        <v>2021</v>
      </c>
      <c r="T1503" s="101" t="s">
        <v>9</v>
      </c>
      <c r="U1503" s="101" t="s">
        <v>97</v>
      </c>
      <c r="V1503" s="101" t="s">
        <v>99</v>
      </c>
      <c r="W1503" s="101" t="s">
        <v>100</v>
      </c>
      <c r="X1503" s="101" t="s">
        <v>96</v>
      </c>
      <c r="Y1503" s="101" t="s">
        <v>98</v>
      </c>
      <c r="Z1503" s="101" t="s">
        <v>101</v>
      </c>
      <c r="AA1503" s="101">
        <v>267</v>
      </c>
      <c r="AB1503" s="101">
        <v>381.81</v>
      </c>
    </row>
    <row r="1504" spans="18:28" ht="18" customHeight="1" x14ac:dyDescent="0.25">
      <c r="R1504" s="101" t="s">
        <v>94</v>
      </c>
      <c r="S1504" s="101">
        <v>2021</v>
      </c>
      <c r="T1504" s="101" t="s">
        <v>9</v>
      </c>
      <c r="U1504" s="101" t="s">
        <v>97</v>
      </c>
      <c r="V1504" s="101" t="s">
        <v>99</v>
      </c>
      <c r="W1504" s="101" t="s">
        <v>100</v>
      </c>
      <c r="X1504" s="101" t="s">
        <v>96</v>
      </c>
      <c r="Y1504" s="101" t="s">
        <v>98</v>
      </c>
      <c r="Z1504" s="101" t="s">
        <v>101</v>
      </c>
      <c r="AA1504" s="101">
        <v>313</v>
      </c>
      <c r="AB1504" s="101">
        <v>447.59000000000003</v>
      </c>
    </row>
    <row r="1505" spans="18:28" ht="18" customHeight="1" x14ac:dyDescent="0.25">
      <c r="R1505" s="101" t="s">
        <v>84</v>
      </c>
      <c r="S1505" s="101">
        <v>2021</v>
      </c>
      <c r="T1505" s="101" t="s">
        <v>9</v>
      </c>
      <c r="U1505" s="101" t="s">
        <v>97</v>
      </c>
      <c r="V1505" s="101" t="s">
        <v>99</v>
      </c>
      <c r="W1505" s="101" t="s">
        <v>100</v>
      </c>
      <c r="X1505" s="101" t="s">
        <v>96</v>
      </c>
      <c r="Y1505" s="101" t="s">
        <v>98</v>
      </c>
      <c r="Z1505" s="101" t="s">
        <v>101</v>
      </c>
      <c r="AA1505" s="101">
        <v>355</v>
      </c>
      <c r="AB1505" s="101">
        <v>507.65</v>
      </c>
    </row>
    <row r="1506" spans="18:28" ht="18" customHeight="1" x14ac:dyDescent="0.25">
      <c r="R1506" s="101" t="s">
        <v>91</v>
      </c>
      <c r="S1506" s="101">
        <v>2021</v>
      </c>
      <c r="T1506" s="101" t="s">
        <v>9</v>
      </c>
      <c r="U1506" s="101" t="s">
        <v>97</v>
      </c>
      <c r="V1506" s="101" t="s">
        <v>99</v>
      </c>
      <c r="W1506" s="101" t="s">
        <v>100</v>
      </c>
      <c r="X1506" s="101" t="s">
        <v>96</v>
      </c>
      <c r="Y1506" s="101" t="s">
        <v>98</v>
      </c>
      <c r="Z1506" s="101" t="s">
        <v>101</v>
      </c>
      <c r="AA1506" s="101">
        <v>837</v>
      </c>
      <c r="AB1506" s="101">
        <v>1196.9099999999999</v>
      </c>
    </row>
    <row r="1507" spans="18:28" ht="18" customHeight="1" x14ac:dyDescent="0.25">
      <c r="R1507" s="101" t="s">
        <v>91</v>
      </c>
      <c r="S1507" s="101">
        <v>2021</v>
      </c>
      <c r="T1507" s="101" t="s">
        <v>9</v>
      </c>
      <c r="U1507" s="101" t="s">
        <v>97</v>
      </c>
      <c r="V1507" s="101" t="s">
        <v>99</v>
      </c>
      <c r="W1507" s="101" t="s">
        <v>100</v>
      </c>
      <c r="X1507" s="101" t="s">
        <v>96</v>
      </c>
      <c r="Y1507" s="101" t="s">
        <v>98</v>
      </c>
      <c r="Z1507" s="101" t="s">
        <v>101</v>
      </c>
      <c r="AA1507" s="101">
        <v>870</v>
      </c>
      <c r="AB1507" s="101">
        <v>1244.0999999999999</v>
      </c>
    </row>
    <row r="1508" spans="18:28" ht="18" customHeight="1" x14ac:dyDescent="0.25">
      <c r="R1508" s="101" t="s">
        <v>84</v>
      </c>
      <c r="S1508" s="101">
        <v>2021</v>
      </c>
      <c r="T1508" s="101" t="s">
        <v>8</v>
      </c>
      <c r="U1508" s="101" t="s">
        <v>97</v>
      </c>
      <c r="V1508" s="101" t="s">
        <v>99</v>
      </c>
      <c r="W1508" s="101" t="s">
        <v>100</v>
      </c>
      <c r="X1508" s="101" t="s">
        <v>96</v>
      </c>
      <c r="Y1508" s="101" t="s">
        <v>98</v>
      </c>
      <c r="Z1508" s="101" t="s">
        <v>101</v>
      </c>
      <c r="AA1508" s="101">
        <v>314</v>
      </c>
      <c r="AB1508" s="101">
        <v>449.02</v>
      </c>
    </row>
    <row r="1509" spans="18:28" ht="18" customHeight="1" x14ac:dyDescent="0.25">
      <c r="R1509" s="101" t="s">
        <v>93</v>
      </c>
      <c r="S1509" s="101">
        <v>2021</v>
      </c>
      <c r="T1509" s="101" t="s">
        <v>8</v>
      </c>
      <c r="U1509" s="101" t="s">
        <v>97</v>
      </c>
      <c r="V1509" s="101" t="s">
        <v>99</v>
      </c>
      <c r="W1509" s="101" t="s">
        <v>100</v>
      </c>
      <c r="X1509" s="101" t="s">
        <v>96</v>
      </c>
      <c r="Y1509" s="101" t="s">
        <v>98</v>
      </c>
      <c r="Z1509" s="101" t="s">
        <v>101</v>
      </c>
      <c r="AA1509" s="101">
        <v>362</v>
      </c>
      <c r="AB1509" s="101">
        <v>517.66</v>
      </c>
    </row>
    <row r="1510" spans="18:28" ht="18" customHeight="1" x14ac:dyDescent="0.25">
      <c r="R1510" s="101" t="s">
        <v>84</v>
      </c>
      <c r="S1510" s="101">
        <v>2021</v>
      </c>
      <c r="T1510" s="101" t="s">
        <v>8</v>
      </c>
      <c r="U1510" s="101" t="s">
        <v>97</v>
      </c>
      <c r="V1510" s="101" t="s">
        <v>99</v>
      </c>
      <c r="W1510" s="101" t="s">
        <v>100</v>
      </c>
      <c r="X1510" s="101" t="s">
        <v>96</v>
      </c>
      <c r="Y1510" s="101" t="s">
        <v>98</v>
      </c>
      <c r="Z1510" s="101" t="s">
        <v>101</v>
      </c>
      <c r="AA1510" s="101">
        <v>290</v>
      </c>
      <c r="AB1510" s="101">
        <v>414.7</v>
      </c>
    </row>
    <row r="1511" spans="18:28" ht="18" customHeight="1" x14ac:dyDescent="0.25">
      <c r="R1511" s="101" t="s">
        <v>84</v>
      </c>
      <c r="S1511" s="101">
        <v>2021</v>
      </c>
      <c r="T1511" s="101" t="s">
        <v>8</v>
      </c>
      <c r="U1511" s="101" t="s">
        <v>97</v>
      </c>
      <c r="V1511" s="101" t="s">
        <v>99</v>
      </c>
      <c r="W1511" s="101" t="s">
        <v>100</v>
      </c>
      <c r="X1511" s="101" t="s">
        <v>96</v>
      </c>
      <c r="Y1511" s="101" t="s">
        <v>98</v>
      </c>
      <c r="Z1511" s="101" t="s">
        <v>101</v>
      </c>
      <c r="AA1511" s="101">
        <v>316</v>
      </c>
      <c r="AB1511" s="101">
        <v>451.88</v>
      </c>
    </row>
    <row r="1512" spans="18:28" ht="18" customHeight="1" x14ac:dyDescent="0.25">
      <c r="R1512" s="101" t="s">
        <v>91</v>
      </c>
      <c r="S1512" s="101">
        <v>2021</v>
      </c>
      <c r="T1512" s="101" t="s">
        <v>8</v>
      </c>
      <c r="U1512" s="101" t="s">
        <v>97</v>
      </c>
      <c r="V1512" s="101" t="s">
        <v>99</v>
      </c>
      <c r="W1512" s="101" t="s">
        <v>100</v>
      </c>
      <c r="X1512" s="101" t="s">
        <v>96</v>
      </c>
      <c r="Y1512" s="101" t="s">
        <v>98</v>
      </c>
      <c r="Z1512" s="101" t="s">
        <v>101</v>
      </c>
      <c r="AA1512" s="101">
        <v>364</v>
      </c>
      <c r="AB1512" s="101">
        <v>520.52</v>
      </c>
    </row>
    <row r="1513" spans="18:28" ht="18" customHeight="1" x14ac:dyDescent="0.25">
      <c r="R1513" s="101" t="s">
        <v>91</v>
      </c>
      <c r="S1513" s="101">
        <v>2021</v>
      </c>
      <c r="T1513" s="101" t="s">
        <v>8</v>
      </c>
      <c r="U1513" s="101" t="s">
        <v>97</v>
      </c>
      <c r="V1513" s="101" t="s">
        <v>99</v>
      </c>
      <c r="W1513" s="101" t="s">
        <v>100</v>
      </c>
      <c r="X1513" s="101" t="s">
        <v>96</v>
      </c>
      <c r="Y1513" s="101" t="s">
        <v>98</v>
      </c>
      <c r="Z1513" s="101" t="s">
        <v>101</v>
      </c>
      <c r="AA1513" s="101">
        <v>827</v>
      </c>
      <c r="AB1513" s="101">
        <v>1182.6100000000001</v>
      </c>
    </row>
    <row r="1514" spans="18:28" ht="18" customHeight="1" x14ac:dyDescent="0.25">
      <c r="R1514" s="101" t="s">
        <v>84</v>
      </c>
      <c r="S1514" s="101">
        <v>2021</v>
      </c>
      <c r="T1514" s="101" t="s">
        <v>8</v>
      </c>
      <c r="U1514" s="101" t="s">
        <v>97</v>
      </c>
      <c r="V1514" s="101" t="s">
        <v>99</v>
      </c>
      <c r="W1514" s="101" t="s">
        <v>100</v>
      </c>
      <c r="X1514" s="101" t="s">
        <v>96</v>
      </c>
      <c r="Y1514" s="101" t="s">
        <v>98</v>
      </c>
      <c r="Z1514" s="101" t="s">
        <v>101</v>
      </c>
      <c r="AA1514" s="101">
        <v>861</v>
      </c>
      <c r="AB1514" s="101">
        <v>1231.23</v>
      </c>
    </row>
    <row r="1515" spans="18:28" ht="18" customHeight="1" x14ac:dyDescent="0.25">
      <c r="R1515" s="101" t="s">
        <v>84</v>
      </c>
      <c r="S1515" s="101">
        <v>2021</v>
      </c>
      <c r="T1515" s="101" t="s">
        <v>8</v>
      </c>
      <c r="U1515" s="101" t="s">
        <v>97</v>
      </c>
      <c r="V1515" s="101" t="s">
        <v>99</v>
      </c>
      <c r="W1515" s="101" t="s">
        <v>100</v>
      </c>
      <c r="X1515" s="101" t="s">
        <v>96</v>
      </c>
      <c r="Y1515" s="101" t="s">
        <v>98</v>
      </c>
      <c r="Z1515" s="101" t="s">
        <v>101</v>
      </c>
      <c r="AA1515" s="101">
        <v>914</v>
      </c>
      <c r="AB1515" s="101">
        <v>1307.02</v>
      </c>
    </row>
    <row r="1516" spans="18:28" ht="18" customHeight="1" x14ac:dyDescent="0.25">
      <c r="R1516" s="101" t="s">
        <v>84</v>
      </c>
      <c r="S1516" s="101">
        <v>2021</v>
      </c>
      <c r="T1516" s="101" t="s">
        <v>8</v>
      </c>
      <c r="U1516" s="101" t="s">
        <v>97</v>
      </c>
      <c r="V1516" s="101" t="s">
        <v>99</v>
      </c>
      <c r="W1516" s="101" t="s">
        <v>100</v>
      </c>
      <c r="X1516" s="101" t="s">
        <v>96</v>
      </c>
      <c r="Y1516" s="101" t="s">
        <v>98</v>
      </c>
      <c r="Z1516" s="101" t="s">
        <v>101</v>
      </c>
      <c r="AA1516" s="101">
        <v>867</v>
      </c>
      <c r="AB1516" s="101">
        <v>526.24</v>
      </c>
    </row>
    <row r="1517" spans="18:28" ht="18" customHeight="1" x14ac:dyDescent="0.25">
      <c r="R1517" s="101" t="s">
        <v>91</v>
      </c>
      <c r="S1517" s="101">
        <v>2021</v>
      </c>
      <c r="T1517" s="101" t="s">
        <v>8</v>
      </c>
      <c r="U1517" s="101" t="s">
        <v>97</v>
      </c>
      <c r="V1517" s="101" t="s">
        <v>99</v>
      </c>
      <c r="W1517" s="101" t="s">
        <v>100</v>
      </c>
      <c r="X1517" s="101" t="s">
        <v>96</v>
      </c>
      <c r="Y1517" s="101" t="s">
        <v>98</v>
      </c>
      <c r="Z1517" s="101" t="s">
        <v>101</v>
      </c>
      <c r="AA1517" s="101">
        <v>363</v>
      </c>
      <c r="AB1517" s="101">
        <v>526.24</v>
      </c>
    </row>
    <row r="1518" spans="18:28" ht="18" customHeight="1" x14ac:dyDescent="0.25">
      <c r="R1518" s="101" t="s">
        <v>91</v>
      </c>
      <c r="S1518" s="101">
        <v>2021</v>
      </c>
      <c r="T1518" s="101" t="s">
        <v>8</v>
      </c>
      <c r="U1518" s="101" t="s">
        <v>97</v>
      </c>
      <c r="V1518" s="101" t="s">
        <v>99</v>
      </c>
      <c r="W1518" s="101" t="s">
        <v>100</v>
      </c>
      <c r="X1518" s="101" t="s">
        <v>96</v>
      </c>
      <c r="Y1518" s="101" t="s">
        <v>98</v>
      </c>
      <c r="Z1518" s="101" t="s">
        <v>101</v>
      </c>
      <c r="AA1518" s="101">
        <v>291</v>
      </c>
      <c r="AB1518" s="101">
        <v>416.13</v>
      </c>
    </row>
    <row r="1519" spans="18:28" ht="18" customHeight="1" x14ac:dyDescent="0.25">
      <c r="R1519" s="101" t="s">
        <v>84</v>
      </c>
      <c r="S1519" s="101">
        <v>2021</v>
      </c>
      <c r="T1519" s="101" t="s">
        <v>8</v>
      </c>
      <c r="U1519" s="101" t="s">
        <v>97</v>
      </c>
      <c r="V1519" s="101" t="s">
        <v>99</v>
      </c>
      <c r="W1519" s="101" t="s">
        <v>100</v>
      </c>
      <c r="X1519" s="101" t="s">
        <v>96</v>
      </c>
      <c r="Y1519" s="101" t="s">
        <v>98</v>
      </c>
      <c r="Z1519" s="101" t="s">
        <v>101</v>
      </c>
      <c r="AA1519" s="101">
        <v>285</v>
      </c>
      <c r="AB1519" s="101">
        <v>407.55</v>
      </c>
    </row>
    <row r="1520" spans="18:28" ht="18" customHeight="1" x14ac:dyDescent="0.25">
      <c r="R1520" s="101" t="s">
        <v>84</v>
      </c>
      <c r="S1520" s="101">
        <v>2021</v>
      </c>
      <c r="T1520" s="101" t="s">
        <v>8</v>
      </c>
      <c r="U1520" s="101" t="s">
        <v>97</v>
      </c>
      <c r="V1520" s="101" t="s">
        <v>99</v>
      </c>
      <c r="W1520" s="101" t="s">
        <v>100</v>
      </c>
      <c r="X1520" s="101" t="s">
        <v>96</v>
      </c>
      <c r="Y1520" s="101" t="s">
        <v>98</v>
      </c>
      <c r="Z1520" s="101" t="s">
        <v>101</v>
      </c>
      <c r="AA1520" s="101">
        <v>361</v>
      </c>
      <c r="AB1520" s="101">
        <v>516.23</v>
      </c>
    </row>
    <row r="1521" spans="18:28" ht="18" customHeight="1" x14ac:dyDescent="0.25">
      <c r="R1521" s="101" t="s">
        <v>84</v>
      </c>
      <c r="S1521" s="101">
        <v>2021</v>
      </c>
      <c r="T1521" s="101" t="s">
        <v>8</v>
      </c>
      <c r="U1521" s="101" t="s">
        <v>97</v>
      </c>
      <c r="V1521" s="101" t="s">
        <v>99</v>
      </c>
      <c r="W1521" s="101" t="s">
        <v>100</v>
      </c>
      <c r="X1521" s="101" t="s">
        <v>96</v>
      </c>
      <c r="Y1521" s="101" t="s">
        <v>98</v>
      </c>
      <c r="Z1521" s="101" t="s">
        <v>101</v>
      </c>
      <c r="AA1521" s="101">
        <v>289</v>
      </c>
      <c r="AB1521" s="101">
        <v>413.27</v>
      </c>
    </row>
    <row r="1522" spans="18:28" ht="18" customHeight="1" x14ac:dyDescent="0.25">
      <c r="R1522" s="101" t="s">
        <v>84</v>
      </c>
      <c r="S1522" s="101">
        <v>2021</v>
      </c>
      <c r="T1522" s="101" t="s">
        <v>8</v>
      </c>
      <c r="U1522" s="101" t="s">
        <v>97</v>
      </c>
      <c r="V1522" s="101" t="s">
        <v>99</v>
      </c>
      <c r="W1522" s="101" t="s">
        <v>100</v>
      </c>
      <c r="X1522" s="101" t="s">
        <v>96</v>
      </c>
      <c r="Y1522" s="101" t="s">
        <v>98</v>
      </c>
      <c r="Z1522" s="101" t="s">
        <v>101</v>
      </c>
      <c r="AA1522" s="101">
        <v>836</v>
      </c>
      <c r="AB1522" s="101">
        <v>1195.48</v>
      </c>
    </row>
    <row r="1523" spans="18:28" ht="18" customHeight="1" x14ac:dyDescent="0.25">
      <c r="R1523" s="101" t="s">
        <v>84</v>
      </c>
      <c r="S1523" s="101">
        <v>2021</v>
      </c>
      <c r="T1523" s="101" t="s">
        <v>8</v>
      </c>
      <c r="U1523" s="101" t="s">
        <v>97</v>
      </c>
      <c r="V1523" s="101" t="s">
        <v>99</v>
      </c>
      <c r="W1523" s="101" t="s">
        <v>100</v>
      </c>
      <c r="X1523" s="101" t="s">
        <v>96</v>
      </c>
      <c r="Y1523" s="101" t="s">
        <v>98</v>
      </c>
      <c r="Z1523" s="101" t="s">
        <v>101</v>
      </c>
      <c r="AA1523" s="101">
        <v>869</v>
      </c>
      <c r="AB1523" s="101">
        <v>1242.67</v>
      </c>
    </row>
    <row r="1524" spans="18:28" ht="18" customHeight="1" x14ac:dyDescent="0.25">
      <c r="R1524" s="101" t="s">
        <v>93</v>
      </c>
      <c r="S1524" s="101">
        <v>2021</v>
      </c>
      <c r="T1524" s="101" t="s">
        <v>7</v>
      </c>
      <c r="U1524" s="101" t="s">
        <v>85</v>
      </c>
      <c r="V1524" s="101" t="s">
        <v>99</v>
      </c>
      <c r="W1524" s="101" t="s">
        <v>100</v>
      </c>
      <c r="X1524" s="101" t="s">
        <v>88</v>
      </c>
      <c r="Y1524" s="101" t="s">
        <v>98</v>
      </c>
      <c r="Z1524" s="101" t="s">
        <v>90</v>
      </c>
      <c r="AA1524" s="101">
        <v>340</v>
      </c>
      <c r="AB1524" s="101">
        <v>486.2</v>
      </c>
    </row>
    <row r="1525" spans="18:28" ht="18" customHeight="1" x14ac:dyDescent="0.25">
      <c r="R1525" s="101" t="s">
        <v>91</v>
      </c>
      <c r="S1525" s="101">
        <v>2021</v>
      </c>
      <c r="T1525" s="101" t="s">
        <v>7</v>
      </c>
      <c r="U1525" s="101" t="s">
        <v>85</v>
      </c>
      <c r="V1525" s="101" t="s">
        <v>99</v>
      </c>
      <c r="W1525" s="101" t="s">
        <v>100</v>
      </c>
      <c r="X1525" s="101" t="s">
        <v>88</v>
      </c>
      <c r="Y1525" s="101" t="s">
        <v>98</v>
      </c>
      <c r="Z1525" s="101" t="s">
        <v>90</v>
      </c>
      <c r="AA1525" s="101">
        <v>334</v>
      </c>
      <c r="AB1525" s="101">
        <v>477.62</v>
      </c>
    </row>
    <row r="1526" spans="18:28" ht="18" customHeight="1" x14ac:dyDescent="0.25">
      <c r="R1526" s="101" t="s">
        <v>91</v>
      </c>
      <c r="S1526" s="101">
        <v>2021</v>
      </c>
      <c r="T1526" s="101" t="s">
        <v>7</v>
      </c>
      <c r="U1526" s="101" t="s">
        <v>85</v>
      </c>
      <c r="V1526" s="101" t="s">
        <v>99</v>
      </c>
      <c r="W1526" s="101" t="s">
        <v>100</v>
      </c>
      <c r="X1526" s="101" t="s">
        <v>88</v>
      </c>
      <c r="Y1526" s="101" t="s">
        <v>98</v>
      </c>
      <c r="Z1526" s="101" t="s">
        <v>90</v>
      </c>
      <c r="AA1526" s="101">
        <v>337</v>
      </c>
      <c r="AB1526" s="101">
        <v>481.90999999999997</v>
      </c>
    </row>
    <row r="1527" spans="18:28" ht="18" customHeight="1" x14ac:dyDescent="0.25">
      <c r="R1527" s="101" t="s">
        <v>93</v>
      </c>
      <c r="S1527" s="101">
        <v>2021</v>
      </c>
      <c r="T1527" s="101" t="s">
        <v>7</v>
      </c>
      <c r="U1527" s="101" t="s">
        <v>85</v>
      </c>
      <c r="V1527" s="101" t="s">
        <v>99</v>
      </c>
      <c r="W1527" s="101" t="s">
        <v>100</v>
      </c>
      <c r="X1527" s="101" t="s">
        <v>88</v>
      </c>
      <c r="Y1527" s="101" t="s">
        <v>98</v>
      </c>
      <c r="Z1527" s="101" t="s">
        <v>90</v>
      </c>
      <c r="AA1527" s="101">
        <v>331</v>
      </c>
      <c r="AB1527" s="101">
        <v>473.33</v>
      </c>
    </row>
    <row r="1528" spans="18:28" ht="18" customHeight="1" x14ac:dyDescent="0.25">
      <c r="R1528" s="101" t="s">
        <v>84</v>
      </c>
      <c r="S1528" s="101">
        <v>2021</v>
      </c>
      <c r="T1528" s="101" t="s">
        <v>8</v>
      </c>
      <c r="U1528" s="101" t="s">
        <v>85</v>
      </c>
      <c r="V1528" s="101" t="s">
        <v>99</v>
      </c>
      <c r="W1528" s="101" t="s">
        <v>100</v>
      </c>
      <c r="X1528" s="101" t="s">
        <v>88</v>
      </c>
      <c r="Y1528" s="101" t="s">
        <v>98</v>
      </c>
      <c r="Z1528" s="101" t="s">
        <v>90</v>
      </c>
      <c r="AA1528" s="101">
        <v>328</v>
      </c>
      <c r="AB1528" s="101">
        <v>469.03999999999996</v>
      </c>
    </row>
    <row r="1529" spans="18:28" ht="18" customHeight="1" x14ac:dyDescent="0.25">
      <c r="R1529" s="101" t="s">
        <v>91</v>
      </c>
      <c r="S1529" s="101">
        <v>2021</v>
      </c>
      <c r="T1529" s="101" t="s">
        <v>8</v>
      </c>
      <c r="U1529" s="101" t="s">
        <v>85</v>
      </c>
      <c r="V1529" s="101" t="s">
        <v>99</v>
      </c>
      <c r="W1529" s="101" t="s">
        <v>100</v>
      </c>
      <c r="X1529" s="101" t="s">
        <v>88</v>
      </c>
      <c r="Y1529" s="101" t="s">
        <v>98</v>
      </c>
      <c r="Z1529" s="101" t="s">
        <v>90</v>
      </c>
      <c r="AA1529" s="101">
        <v>322</v>
      </c>
      <c r="AB1529" s="101">
        <v>460.46000000000004</v>
      </c>
    </row>
    <row r="1530" spans="18:28" ht="18" customHeight="1" x14ac:dyDescent="0.25">
      <c r="R1530" s="101" t="s">
        <v>84</v>
      </c>
      <c r="S1530" s="101">
        <v>2021</v>
      </c>
      <c r="T1530" s="101" t="s">
        <v>8</v>
      </c>
      <c r="U1530" s="101" t="s">
        <v>85</v>
      </c>
      <c r="V1530" s="101" t="s">
        <v>99</v>
      </c>
      <c r="W1530" s="101" t="s">
        <v>100</v>
      </c>
      <c r="X1530" s="101" t="s">
        <v>88</v>
      </c>
      <c r="Y1530" s="101" t="s">
        <v>98</v>
      </c>
      <c r="Z1530" s="101" t="s">
        <v>90</v>
      </c>
      <c r="AA1530" s="101">
        <v>316</v>
      </c>
      <c r="AB1530" s="101">
        <v>451.88</v>
      </c>
    </row>
    <row r="1531" spans="18:28" ht="18" customHeight="1" x14ac:dyDescent="0.25">
      <c r="R1531" s="101" t="s">
        <v>91</v>
      </c>
      <c r="S1531" s="101">
        <v>2021</v>
      </c>
      <c r="T1531" s="101" t="s">
        <v>8</v>
      </c>
      <c r="U1531" s="101" t="s">
        <v>85</v>
      </c>
      <c r="V1531" s="101" t="s">
        <v>99</v>
      </c>
      <c r="W1531" s="101" t="s">
        <v>100</v>
      </c>
      <c r="X1531" s="101" t="s">
        <v>88</v>
      </c>
      <c r="Y1531" s="101" t="s">
        <v>98</v>
      </c>
      <c r="Z1531" s="101" t="s">
        <v>90</v>
      </c>
      <c r="AA1531" s="101">
        <v>325</v>
      </c>
      <c r="AB1531" s="101">
        <v>464.75</v>
      </c>
    </row>
    <row r="1532" spans="18:28" ht="18" customHeight="1" x14ac:dyDescent="0.25">
      <c r="R1532" s="101" t="s">
        <v>93</v>
      </c>
      <c r="S1532" s="101">
        <v>2021</v>
      </c>
      <c r="T1532" s="101" t="s">
        <v>8</v>
      </c>
      <c r="U1532" s="101" t="s">
        <v>85</v>
      </c>
      <c r="V1532" s="101" t="s">
        <v>99</v>
      </c>
      <c r="W1532" s="101" t="s">
        <v>100</v>
      </c>
      <c r="X1532" s="101" t="s">
        <v>88</v>
      </c>
      <c r="Y1532" s="101" t="s">
        <v>98</v>
      </c>
      <c r="Z1532" s="101" t="s">
        <v>90</v>
      </c>
      <c r="AA1532" s="101">
        <v>319</v>
      </c>
      <c r="AB1532" s="101">
        <v>456.16999999999996</v>
      </c>
    </row>
    <row r="1533" spans="18:28" ht="18" customHeight="1" x14ac:dyDescent="0.25">
      <c r="R1533" s="101" t="s">
        <v>84</v>
      </c>
      <c r="S1533" s="101">
        <v>2021</v>
      </c>
      <c r="T1533" s="101" t="s">
        <v>8</v>
      </c>
      <c r="U1533" s="101" t="s">
        <v>85</v>
      </c>
      <c r="V1533" s="101" t="s">
        <v>99</v>
      </c>
      <c r="W1533" s="101" t="s">
        <v>100</v>
      </c>
      <c r="X1533" s="101" t="s">
        <v>88</v>
      </c>
      <c r="Y1533" s="101" t="s">
        <v>98</v>
      </c>
      <c r="Z1533" s="101" t="s">
        <v>90</v>
      </c>
      <c r="AA1533" s="101">
        <v>313</v>
      </c>
      <c r="AB1533" s="101">
        <v>447.59000000000003</v>
      </c>
    </row>
    <row r="1534" spans="18:28" ht="18" customHeight="1" x14ac:dyDescent="0.25">
      <c r="R1534" s="101" t="s">
        <v>93</v>
      </c>
      <c r="S1534" s="101">
        <v>2022</v>
      </c>
      <c r="T1534" s="101" t="s">
        <v>3</v>
      </c>
      <c r="U1534" s="101" t="s">
        <v>85</v>
      </c>
      <c r="V1534" s="101" t="s">
        <v>86</v>
      </c>
      <c r="W1534" s="101" t="s">
        <v>87</v>
      </c>
      <c r="X1534" s="101" t="s">
        <v>96</v>
      </c>
      <c r="Y1534" s="101" t="s">
        <v>89</v>
      </c>
      <c r="Z1534" s="101" t="s">
        <v>90</v>
      </c>
      <c r="AA1534" s="101">
        <v>212</v>
      </c>
      <c r="AB1534" s="101">
        <v>303.15999999999997</v>
      </c>
    </row>
    <row r="1535" spans="18:28" ht="18" customHeight="1" x14ac:dyDescent="0.25">
      <c r="R1535" s="101" t="s">
        <v>91</v>
      </c>
      <c r="S1535" s="101">
        <v>2022</v>
      </c>
      <c r="T1535" s="101" t="s">
        <v>3</v>
      </c>
      <c r="U1535" s="101" t="s">
        <v>85</v>
      </c>
      <c r="V1535" s="101" t="s">
        <v>86</v>
      </c>
      <c r="W1535" s="101" t="s">
        <v>87</v>
      </c>
      <c r="X1535" s="101" t="s">
        <v>96</v>
      </c>
      <c r="Y1535" s="101" t="s">
        <v>89</v>
      </c>
      <c r="Z1535" s="101" t="s">
        <v>90</v>
      </c>
      <c r="AA1535" s="101">
        <v>206</v>
      </c>
      <c r="AB1535" s="101">
        <v>294.58</v>
      </c>
    </row>
    <row r="1536" spans="18:28" ht="18" customHeight="1" x14ac:dyDescent="0.25">
      <c r="R1536" s="101" t="s">
        <v>93</v>
      </c>
      <c r="S1536" s="101">
        <v>2022</v>
      </c>
      <c r="T1536" s="101" t="s">
        <v>3</v>
      </c>
      <c r="U1536" s="101" t="s">
        <v>85</v>
      </c>
      <c r="V1536" s="101" t="s">
        <v>86</v>
      </c>
      <c r="W1536" s="101" t="s">
        <v>87</v>
      </c>
      <c r="X1536" s="101" t="s">
        <v>96</v>
      </c>
      <c r="Y1536" s="101" t="s">
        <v>89</v>
      </c>
      <c r="Z1536" s="101" t="s">
        <v>92</v>
      </c>
      <c r="AA1536" s="101">
        <v>216</v>
      </c>
      <c r="AB1536" s="101">
        <v>308.88</v>
      </c>
    </row>
    <row r="1537" spans="18:28" ht="18" customHeight="1" x14ac:dyDescent="0.25">
      <c r="R1537" s="101" t="s">
        <v>91</v>
      </c>
      <c r="S1537" s="101">
        <v>2022</v>
      </c>
      <c r="T1537" s="101" t="s">
        <v>3</v>
      </c>
      <c r="U1537" s="101" t="s">
        <v>85</v>
      </c>
      <c r="V1537" s="101" t="s">
        <v>86</v>
      </c>
      <c r="W1537" s="101" t="s">
        <v>87</v>
      </c>
      <c r="X1537" s="101" t="s">
        <v>96</v>
      </c>
      <c r="Y1537" s="101" t="s">
        <v>89</v>
      </c>
      <c r="Z1537" s="101" t="s">
        <v>92</v>
      </c>
      <c r="AA1537" s="101">
        <v>210</v>
      </c>
      <c r="AB1537" s="101">
        <v>300.3</v>
      </c>
    </row>
    <row r="1538" spans="18:28" ht="18" customHeight="1" x14ac:dyDescent="0.25">
      <c r="R1538" s="101" t="s">
        <v>93</v>
      </c>
      <c r="S1538" s="101">
        <v>2022</v>
      </c>
      <c r="T1538" s="101" t="s">
        <v>3</v>
      </c>
      <c r="U1538" s="101" t="s">
        <v>85</v>
      </c>
      <c r="V1538" s="101" t="s">
        <v>86</v>
      </c>
      <c r="W1538" s="101" t="s">
        <v>87</v>
      </c>
      <c r="X1538" s="101" t="s">
        <v>96</v>
      </c>
      <c r="Y1538" s="101" t="s">
        <v>89</v>
      </c>
      <c r="Z1538" s="101" t="s">
        <v>92</v>
      </c>
      <c r="AA1538" s="101">
        <v>204</v>
      </c>
      <c r="AB1538" s="101">
        <v>291.72000000000003</v>
      </c>
    </row>
    <row r="1539" spans="18:28" ht="18" customHeight="1" x14ac:dyDescent="0.25">
      <c r="R1539" s="101" t="s">
        <v>93</v>
      </c>
      <c r="S1539" s="101">
        <v>2022</v>
      </c>
      <c r="T1539" s="101" t="s">
        <v>3</v>
      </c>
      <c r="U1539" s="101" t="s">
        <v>85</v>
      </c>
      <c r="V1539" s="101" t="s">
        <v>86</v>
      </c>
      <c r="W1539" s="101" t="s">
        <v>87</v>
      </c>
      <c r="X1539" s="101" t="s">
        <v>96</v>
      </c>
      <c r="Y1539" s="101" t="s">
        <v>89</v>
      </c>
      <c r="Z1539" s="101" t="s">
        <v>92</v>
      </c>
      <c r="AA1539" s="101">
        <v>213</v>
      </c>
      <c r="AB1539" s="101">
        <v>304.59000000000003</v>
      </c>
    </row>
    <row r="1540" spans="18:28" ht="18" customHeight="1" x14ac:dyDescent="0.25">
      <c r="R1540" s="101" t="s">
        <v>84</v>
      </c>
      <c r="S1540" s="101">
        <v>2022</v>
      </c>
      <c r="T1540" s="101" t="s">
        <v>3</v>
      </c>
      <c r="U1540" s="101" t="s">
        <v>85</v>
      </c>
      <c r="V1540" s="101" t="s">
        <v>86</v>
      </c>
      <c r="W1540" s="101" t="s">
        <v>87</v>
      </c>
      <c r="X1540" s="101" t="s">
        <v>96</v>
      </c>
      <c r="Y1540" s="101" t="s">
        <v>89</v>
      </c>
      <c r="Z1540" s="101" t="s">
        <v>92</v>
      </c>
      <c r="AA1540" s="101">
        <v>207</v>
      </c>
      <c r="AB1540" s="101">
        <v>296.01</v>
      </c>
    </row>
    <row r="1541" spans="18:28" ht="18" customHeight="1" x14ac:dyDescent="0.25">
      <c r="R1541" s="101" t="s">
        <v>91</v>
      </c>
      <c r="S1541" s="101">
        <v>2022</v>
      </c>
      <c r="T1541" s="101" t="s">
        <v>3</v>
      </c>
      <c r="U1541" s="101" t="s">
        <v>85</v>
      </c>
      <c r="V1541" s="101" t="s">
        <v>86</v>
      </c>
      <c r="W1541" s="101" t="s">
        <v>87</v>
      </c>
      <c r="X1541" s="101" t="s">
        <v>96</v>
      </c>
      <c r="Y1541" s="101" t="s">
        <v>89</v>
      </c>
      <c r="Z1541" s="101" t="s">
        <v>92</v>
      </c>
      <c r="AA1541" s="101">
        <v>201</v>
      </c>
      <c r="AB1541" s="101">
        <v>287.43</v>
      </c>
    </row>
    <row r="1542" spans="18:28" ht="18" customHeight="1" x14ac:dyDescent="0.25">
      <c r="R1542" s="101" t="s">
        <v>91</v>
      </c>
      <c r="S1542" s="101">
        <v>2022</v>
      </c>
      <c r="T1542" s="101" t="s">
        <v>3</v>
      </c>
      <c r="U1542" s="101" t="s">
        <v>85</v>
      </c>
      <c r="V1542" s="101" t="s">
        <v>86</v>
      </c>
      <c r="W1542" s="101" t="s">
        <v>87</v>
      </c>
      <c r="X1542" s="101" t="s">
        <v>96</v>
      </c>
      <c r="Y1542" s="101" t="s">
        <v>89</v>
      </c>
      <c r="Z1542" s="101" t="s">
        <v>90</v>
      </c>
      <c r="AA1542" s="101">
        <v>215</v>
      </c>
      <c r="AB1542" s="101">
        <v>307.45</v>
      </c>
    </row>
    <row r="1543" spans="18:28" ht="18" customHeight="1" x14ac:dyDescent="0.25">
      <c r="R1543" s="101" t="s">
        <v>91</v>
      </c>
      <c r="S1543" s="101">
        <v>2022</v>
      </c>
      <c r="T1543" s="101" t="s">
        <v>3</v>
      </c>
      <c r="U1543" s="101" t="s">
        <v>85</v>
      </c>
      <c r="V1543" s="101" t="s">
        <v>86</v>
      </c>
      <c r="W1543" s="101" t="s">
        <v>87</v>
      </c>
      <c r="X1543" s="101" t="s">
        <v>96</v>
      </c>
      <c r="Y1543" s="101" t="s">
        <v>89</v>
      </c>
      <c r="Z1543" s="101" t="s">
        <v>90</v>
      </c>
      <c r="AA1543" s="101">
        <v>209</v>
      </c>
      <c r="AB1543" s="101">
        <v>298.87</v>
      </c>
    </row>
    <row r="1544" spans="18:28" ht="18" customHeight="1" x14ac:dyDescent="0.25">
      <c r="R1544" s="101" t="s">
        <v>94</v>
      </c>
      <c r="S1544" s="101">
        <v>2022</v>
      </c>
      <c r="T1544" s="101" t="s">
        <v>3</v>
      </c>
      <c r="U1544" s="101" t="s">
        <v>85</v>
      </c>
      <c r="V1544" s="101" t="s">
        <v>86</v>
      </c>
      <c r="W1544" s="101" t="s">
        <v>87</v>
      </c>
      <c r="X1544" s="101" t="s">
        <v>96</v>
      </c>
      <c r="Y1544" s="101" t="s">
        <v>89</v>
      </c>
      <c r="Z1544" s="101" t="s">
        <v>90</v>
      </c>
      <c r="AA1544" s="101">
        <v>203</v>
      </c>
      <c r="AB1544" s="101">
        <v>290.28999999999996</v>
      </c>
    </row>
    <row r="1545" spans="18:28" ht="18" customHeight="1" x14ac:dyDescent="0.25">
      <c r="R1545" s="101" t="s">
        <v>91</v>
      </c>
      <c r="S1545" s="101">
        <v>2022</v>
      </c>
      <c r="T1545" s="101" t="s">
        <v>7</v>
      </c>
      <c r="U1545" s="101" t="s">
        <v>85</v>
      </c>
      <c r="V1545" s="101" t="s">
        <v>86</v>
      </c>
      <c r="W1545" s="101" t="s">
        <v>87</v>
      </c>
      <c r="X1545" s="101" t="s">
        <v>96</v>
      </c>
      <c r="Y1545" s="101" t="s">
        <v>89</v>
      </c>
      <c r="Z1545" s="101" t="s">
        <v>92</v>
      </c>
      <c r="AA1545" s="101">
        <v>158</v>
      </c>
      <c r="AB1545" s="101">
        <v>225.94</v>
      </c>
    </row>
    <row r="1546" spans="18:28" ht="18" customHeight="1" x14ac:dyDescent="0.25">
      <c r="R1546" s="101" t="s">
        <v>91</v>
      </c>
      <c r="S1546" s="101">
        <v>2022</v>
      </c>
      <c r="T1546" s="101" t="s">
        <v>7</v>
      </c>
      <c r="U1546" s="101" t="s">
        <v>85</v>
      </c>
      <c r="V1546" s="101" t="s">
        <v>86</v>
      </c>
      <c r="W1546" s="101" t="s">
        <v>87</v>
      </c>
      <c r="X1546" s="101" t="s">
        <v>96</v>
      </c>
      <c r="Y1546" s="101" t="s">
        <v>89</v>
      </c>
      <c r="Z1546" s="101" t="s">
        <v>92</v>
      </c>
      <c r="AA1546" s="101">
        <v>160</v>
      </c>
      <c r="AB1546" s="101">
        <v>228.8</v>
      </c>
    </row>
    <row r="1547" spans="18:28" ht="18" customHeight="1" x14ac:dyDescent="0.25">
      <c r="R1547" s="101" t="s">
        <v>95</v>
      </c>
      <c r="S1547" s="101">
        <v>2022</v>
      </c>
      <c r="T1547" s="101" t="s">
        <v>7</v>
      </c>
      <c r="U1547" s="101" t="s">
        <v>85</v>
      </c>
      <c r="V1547" s="101" t="s">
        <v>86</v>
      </c>
      <c r="W1547" s="101" t="s">
        <v>87</v>
      </c>
      <c r="X1547" s="101" t="s">
        <v>96</v>
      </c>
      <c r="Y1547" s="101" t="s">
        <v>89</v>
      </c>
      <c r="Z1547" s="101" t="s">
        <v>92</v>
      </c>
      <c r="AA1547" s="101">
        <v>162</v>
      </c>
      <c r="AB1547" s="101">
        <v>231.66</v>
      </c>
    </row>
    <row r="1548" spans="18:28" ht="18" customHeight="1" x14ac:dyDescent="0.25">
      <c r="R1548" s="101" t="s">
        <v>84</v>
      </c>
      <c r="S1548" s="101">
        <v>2022</v>
      </c>
      <c r="T1548" s="101" t="s">
        <v>7</v>
      </c>
      <c r="U1548" s="101" t="s">
        <v>85</v>
      </c>
      <c r="V1548" s="101" t="s">
        <v>86</v>
      </c>
      <c r="W1548" s="101" t="s">
        <v>87</v>
      </c>
      <c r="X1548" s="101" t="s">
        <v>96</v>
      </c>
      <c r="Y1548" s="101" t="s">
        <v>89</v>
      </c>
      <c r="Z1548" s="101" t="s">
        <v>92</v>
      </c>
      <c r="AA1548" s="101">
        <v>159</v>
      </c>
      <c r="AB1548" s="101">
        <v>227.37</v>
      </c>
    </row>
    <row r="1549" spans="18:28" ht="18" customHeight="1" x14ac:dyDescent="0.25">
      <c r="R1549" s="101" t="s">
        <v>91</v>
      </c>
      <c r="S1549" s="101">
        <v>2022</v>
      </c>
      <c r="T1549" s="101" t="s">
        <v>7</v>
      </c>
      <c r="U1549" s="101" t="s">
        <v>85</v>
      </c>
      <c r="V1549" s="101" t="s">
        <v>86</v>
      </c>
      <c r="W1549" s="101" t="s">
        <v>87</v>
      </c>
      <c r="X1549" s="101" t="s">
        <v>96</v>
      </c>
      <c r="Y1549" s="101" t="s">
        <v>89</v>
      </c>
      <c r="Z1549" s="101" t="s">
        <v>92</v>
      </c>
      <c r="AA1549" s="101">
        <v>161</v>
      </c>
      <c r="AB1549" s="101">
        <v>230.23000000000002</v>
      </c>
    </row>
    <row r="1550" spans="18:28" ht="18" customHeight="1" x14ac:dyDescent="0.25">
      <c r="R1550" s="101" t="s">
        <v>94</v>
      </c>
      <c r="S1550" s="101">
        <v>2022</v>
      </c>
      <c r="T1550" s="101" t="s">
        <v>1</v>
      </c>
      <c r="U1550" s="101" t="s">
        <v>85</v>
      </c>
      <c r="V1550" s="101" t="s">
        <v>86</v>
      </c>
      <c r="W1550" s="101" t="s">
        <v>87</v>
      </c>
      <c r="X1550" s="101" t="s">
        <v>96</v>
      </c>
      <c r="Y1550" s="101" t="s">
        <v>89</v>
      </c>
      <c r="Z1550" s="101" t="s">
        <v>90</v>
      </c>
      <c r="AA1550" s="101">
        <v>248</v>
      </c>
      <c r="AB1550" s="101">
        <v>354.64</v>
      </c>
    </row>
    <row r="1551" spans="18:28" ht="18" customHeight="1" x14ac:dyDescent="0.25">
      <c r="R1551" s="101" t="s">
        <v>91</v>
      </c>
      <c r="S1551" s="101">
        <v>2022</v>
      </c>
      <c r="T1551" s="101" t="s">
        <v>1</v>
      </c>
      <c r="U1551" s="101" t="s">
        <v>85</v>
      </c>
      <c r="V1551" s="101" t="s">
        <v>86</v>
      </c>
      <c r="W1551" s="101" t="s">
        <v>87</v>
      </c>
      <c r="X1551" s="101" t="s">
        <v>96</v>
      </c>
      <c r="Y1551" s="101" t="s">
        <v>89</v>
      </c>
      <c r="Z1551" s="101" t="s">
        <v>90</v>
      </c>
      <c r="AA1551" s="101">
        <v>242</v>
      </c>
      <c r="AB1551" s="101">
        <v>346.06</v>
      </c>
    </row>
    <row r="1552" spans="18:28" ht="18" customHeight="1" x14ac:dyDescent="0.25">
      <c r="R1552" s="101" t="s">
        <v>93</v>
      </c>
      <c r="S1552" s="101">
        <v>2022</v>
      </c>
      <c r="T1552" s="101" t="s">
        <v>1</v>
      </c>
      <c r="U1552" s="101" t="s">
        <v>85</v>
      </c>
      <c r="V1552" s="101" t="s">
        <v>86</v>
      </c>
      <c r="W1552" s="101" t="s">
        <v>87</v>
      </c>
      <c r="X1552" s="101" t="s">
        <v>96</v>
      </c>
      <c r="Y1552" s="101" t="s">
        <v>89</v>
      </c>
      <c r="Z1552" s="101" t="s">
        <v>90</v>
      </c>
      <c r="AA1552" s="101">
        <v>236</v>
      </c>
      <c r="AB1552" s="101">
        <v>337.48</v>
      </c>
    </row>
    <row r="1553" spans="18:28" ht="18" customHeight="1" x14ac:dyDescent="0.25">
      <c r="R1553" s="101" t="s">
        <v>93</v>
      </c>
      <c r="S1553" s="101">
        <v>2022</v>
      </c>
      <c r="T1553" s="101" t="s">
        <v>1</v>
      </c>
      <c r="U1553" s="101" t="s">
        <v>85</v>
      </c>
      <c r="V1553" s="101" t="s">
        <v>86</v>
      </c>
      <c r="W1553" s="101" t="s">
        <v>87</v>
      </c>
      <c r="X1553" s="101" t="s">
        <v>96</v>
      </c>
      <c r="Y1553" s="101" t="s">
        <v>89</v>
      </c>
      <c r="Z1553" s="101" t="s">
        <v>92</v>
      </c>
      <c r="AA1553" s="101">
        <v>246</v>
      </c>
      <c r="AB1553" s="101">
        <v>351.78</v>
      </c>
    </row>
    <row r="1554" spans="18:28" ht="18" customHeight="1" x14ac:dyDescent="0.25">
      <c r="R1554" s="101" t="s">
        <v>84</v>
      </c>
      <c r="S1554" s="101">
        <v>2022</v>
      </c>
      <c r="T1554" s="101" t="s">
        <v>1</v>
      </c>
      <c r="U1554" s="101" t="s">
        <v>85</v>
      </c>
      <c r="V1554" s="101" t="s">
        <v>86</v>
      </c>
      <c r="W1554" s="101" t="s">
        <v>87</v>
      </c>
      <c r="X1554" s="101" t="s">
        <v>96</v>
      </c>
      <c r="Y1554" s="101" t="s">
        <v>89</v>
      </c>
      <c r="Z1554" s="101" t="s">
        <v>92</v>
      </c>
      <c r="AA1554" s="101">
        <v>240</v>
      </c>
      <c r="AB1554" s="101">
        <v>343.2</v>
      </c>
    </row>
    <row r="1555" spans="18:28" ht="18" customHeight="1" x14ac:dyDescent="0.25">
      <c r="R1555" s="101" t="s">
        <v>93</v>
      </c>
      <c r="S1555" s="101">
        <v>2022</v>
      </c>
      <c r="T1555" s="101" t="s">
        <v>1</v>
      </c>
      <c r="U1555" s="101" t="s">
        <v>85</v>
      </c>
      <c r="V1555" s="101" t="s">
        <v>86</v>
      </c>
      <c r="W1555" s="101" t="s">
        <v>87</v>
      </c>
      <c r="X1555" s="101" t="s">
        <v>96</v>
      </c>
      <c r="Y1555" s="101" t="s">
        <v>89</v>
      </c>
      <c r="Z1555" s="101" t="s">
        <v>92</v>
      </c>
      <c r="AA1555" s="101">
        <v>234</v>
      </c>
      <c r="AB1555" s="101">
        <v>334.62</v>
      </c>
    </row>
    <row r="1556" spans="18:28" ht="18" customHeight="1" x14ac:dyDescent="0.25">
      <c r="R1556" s="101" t="s">
        <v>84</v>
      </c>
      <c r="S1556" s="101">
        <v>2022</v>
      </c>
      <c r="T1556" s="101" t="s">
        <v>1</v>
      </c>
      <c r="U1556" s="101" t="s">
        <v>85</v>
      </c>
      <c r="V1556" s="101" t="s">
        <v>86</v>
      </c>
      <c r="W1556" s="101" t="s">
        <v>87</v>
      </c>
      <c r="X1556" s="101" t="s">
        <v>96</v>
      </c>
      <c r="Y1556" s="101" t="s">
        <v>89</v>
      </c>
      <c r="Z1556" s="101" t="s">
        <v>92</v>
      </c>
      <c r="AA1556" s="101">
        <v>243</v>
      </c>
      <c r="AB1556" s="101">
        <v>347.49</v>
      </c>
    </row>
    <row r="1557" spans="18:28" ht="18" customHeight="1" x14ac:dyDescent="0.25">
      <c r="R1557" s="101" t="s">
        <v>91</v>
      </c>
      <c r="S1557" s="101">
        <v>2022</v>
      </c>
      <c r="T1557" s="101" t="s">
        <v>1</v>
      </c>
      <c r="U1557" s="101" t="s">
        <v>85</v>
      </c>
      <c r="V1557" s="101" t="s">
        <v>86</v>
      </c>
      <c r="W1557" s="101" t="s">
        <v>87</v>
      </c>
      <c r="X1557" s="101" t="s">
        <v>96</v>
      </c>
      <c r="Y1557" s="101" t="s">
        <v>89</v>
      </c>
      <c r="Z1557" s="101" t="s">
        <v>92</v>
      </c>
      <c r="AA1557" s="101">
        <v>237</v>
      </c>
      <c r="AB1557" s="101">
        <v>338.90999999999997</v>
      </c>
    </row>
    <row r="1558" spans="18:28" ht="18" customHeight="1" x14ac:dyDescent="0.25">
      <c r="R1558" s="101" t="s">
        <v>93</v>
      </c>
      <c r="S1558" s="101">
        <v>2022</v>
      </c>
      <c r="T1558" s="101" t="s">
        <v>1</v>
      </c>
      <c r="U1558" s="101" t="s">
        <v>85</v>
      </c>
      <c r="V1558" s="101" t="s">
        <v>86</v>
      </c>
      <c r="W1558" s="101" t="s">
        <v>87</v>
      </c>
      <c r="X1558" s="101" t="s">
        <v>96</v>
      </c>
      <c r="Y1558" s="101" t="s">
        <v>89</v>
      </c>
      <c r="Z1558" s="101" t="s">
        <v>90</v>
      </c>
      <c r="AA1558" s="101">
        <v>245</v>
      </c>
      <c r="AB1558" s="101">
        <v>350.35</v>
      </c>
    </row>
    <row r="1559" spans="18:28" ht="18" customHeight="1" x14ac:dyDescent="0.25">
      <c r="R1559" s="101" t="s">
        <v>91</v>
      </c>
      <c r="S1559" s="101">
        <v>2022</v>
      </c>
      <c r="T1559" s="101" t="s">
        <v>1</v>
      </c>
      <c r="U1559" s="101" t="s">
        <v>85</v>
      </c>
      <c r="V1559" s="101" t="s">
        <v>86</v>
      </c>
      <c r="W1559" s="101" t="s">
        <v>87</v>
      </c>
      <c r="X1559" s="101" t="s">
        <v>96</v>
      </c>
      <c r="Y1559" s="101" t="s">
        <v>89</v>
      </c>
      <c r="Z1559" s="101" t="s">
        <v>90</v>
      </c>
      <c r="AA1559" s="101">
        <v>239</v>
      </c>
      <c r="AB1559" s="101">
        <v>341.77</v>
      </c>
    </row>
    <row r="1560" spans="18:28" ht="18" customHeight="1" x14ac:dyDescent="0.25">
      <c r="R1560" s="101" t="s">
        <v>91</v>
      </c>
      <c r="S1560" s="101">
        <v>2022</v>
      </c>
      <c r="T1560" s="101" t="s">
        <v>1</v>
      </c>
      <c r="U1560" s="101" t="s">
        <v>85</v>
      </c>
      <c r="V1560" s="101" t="s">
        <v>86</v>
      </c>
      <c r="W1560" s="101" t="s">
        <v>87</v>
      </c>
      <c r="X1560" s="101" t="s">
        <v>96</v>
      </c>
      <c r="Y1560" s="101" t="s">
        <v>89</v>
      </c>
      <c r="Z1560" s="101" t="s">
        <v>90</v>
      </c>
      <c r="AA1560" s="101">
        <v>233</v>
      </c>
      <c r="AB1560" s="101">
        <v>333.19</v>
      </c>
    </row>
    <row r="1561" spans="18:28" ht="18" customHeight="1" x14ac:dyDescent="0.25">
      <c r="R1561" s="101" t="s">
        <v>91</v>
      </c>
      <c r="S1561" s="101">
        <v>2022</v>
      </c>
      <c r="T1561" s="101" t="s">
        <v>0</v>
      </c>
      <c r="U1561" s="101" t="s">
        <v>85</v>
      </c>
      <c r="V1561" s="101" t="s">
        <v>86</v>
      </c>
      <c r="W1561" s="101" t="s">
        <v>87</v>
      </c>
      <c r="X1561" s="101" t="s">
        <v>96</v>
      </c>
      <c r="Y1561" s="101" t="s">
        <v>89</v>
      </c>
      <c r="Z1561" s="101" t="s">
        <v>90</v>
      </c>
      <c r="AA1561" s="101">
        <v>260</v>
      </c>
      <c r="AB1561" s="101">
        <v>371.8</v>
      </c>
    </row>
    <row r="1562" spans="18:28" ht="18" customHeight="1" x14ac:dyDescent="0.25">
      <c r="R1562" s="101" t="s">
        <v>93</v>
      </c>
      <c r="S1562" s="101">
        <v>2022</v>
      </c>
      <c r="T1562" s="101" t="s">
        <v>0</v>
      </c>
      <c r="U1562" s="101" t="s">
        <v>85</v>
      </c>
      <c r="V1562" s="101" t="s">
        <v>86</v>
      </c>
      <c r="W1562" s="101" t="s">
        <v>87</v>
      </c>
      <c r="X1562" s="101" t="s">
        <v>96</v>
      </c>
      <c r="Y1562" s="101" t="s">
        <v>89</v>
      </c>
      <c r="Z1562" s="101" t="s">
        <v>90</v>
      </c>
      <c r="AA1562" s="101">
        <v>254</v>
      </c>
      <c r="AB1562" s="101">
        <v>363.22</v>
      </c>
    </row>
    <row r="1563" spans="18:28" ht="18" customHeight="1" x14ac:dyDescent="0.25">
      <c r="R1563" s="101" t="s">
        <v>84</v>
      </c>
      <c r="S1563" s="101">
        <v>2022</v>
      </c>
      <c r="T1563" s="101" t="s">
        <v>0</v>
      </c>
      <c r="U1563" s="101" t="s">
        <v>85</v>
      </c>
      <c r="V1563" s="101" t="s">
        <v>86</v>
      </c>
      <c r="W1563" s="101" t="s">
        <v>87</v>
      </c>
      <c r="X1563" s="101" t="s">
        <v>96</v>
      </c>
      <c r="Y1563" s="101" t="s">
        <v>89</v>
      </c>
      <c r="Z1563" s="101" t="s">
        <v>90</v>
      </c>
      <c r="AA1563" s="101">
        <v>264</v>
      </c>
      <c r="AB1563" s="101">
        <v>526.24</v>
      </c>
    </row>
    <row r="1564" spans="18:28" ht="18" customHeight="1" x14ac:dyDescent="0.25">
      <c r="R1564" s="101" t="s">
        <v>93</v>
      </c>
      <c r="S1564" s="101">
        <v>2022</v>
      </c>
      <c r="T1564" s="101" t="s">
        <v>0</v>
      </c>
      <c r="U1564" s="101" t="s">
        <v>85</v>
      </c>
      <c r="V1564" s="101" t="s">
        <v>86</v>
      </c>
      <c r="W1564" s="101" t="s">
        <v>87</v>
      </c>
      <c r="X1564" s="101" t="s">
        <v>96</v>
      </c>
      <c r="Y1564" s="101" t="s">
        <v>89</v>
      </c>
      <c r="Z1564" s="101" t="s">
        <v>92</v>
      </c>
      <c r="AA1564" s="101">
        <v>258</v>
      </c>
      <c r="AB1564" s="101">
        <v>526.24</v>
      </c>
    </row>
    <row r="1565" spans="18:28" ht="18" customHeight="1" x14ac:dyDescent="0.25">
      <c r="R1565" s="101" t="s">
        <v>91</v>
      </c>
      <c r="S1565" s="101">
        <v>2022</v>
      </c>
      <c r="T1565" s="101" t="s">
        <v>0</v>
      </c>
      <c r="U1565" s="101" t="s">
        <v>85</v>
      </c>
      <c r="V1565" s="101" t="s">
        <v>86</v>
      </c>
      <c r="W1565" s="101" t="s">
        <v>87</v>
      </c>
      <c r="X1565" s="101" t="s">
        <v>96</v>
      </c>
      <c r="Y1565" s="101" t="s">
        <v>89</v>
      </c>
      <c r="Z1565" s="101" t="s">
        <v>92</v>
      </c>
      <c r="AA1565" s="101">
        <v>252</v>
      </c>
      <c r="AB1565" s="101">
        <v>360.36</v>
      </c>
    </row>
    <row r="1566" spans="18:28" ht="18" customHeight="1" x14ac:dyDescent="0.25">
      <c r="R1566" s="101" t="s">
        <v>84</v>
      </c>
      <c r="S1566" s="101">
        <v>2022</v>
      </c>
      <c r="T1566" s="101" t="s">
        <v>0</v>
      </c>
      <c r="U1566" s="101" t="s">
        <v>85</v>
      </c>
      <c r="V1566" s="101" t="s">
        <v>86</v>
      </c>
      <c r="W1566" s="101" t="s">
        <v>87</v>
      </c>
      <c r="X1566" s="101" t="s">
        <v>96</v>
      </c>
      <c r="Y1566" s="101" t="s">
        <v>89</v>
      </c>
      <c r="Z1566" s="101" t="s">
        <v>90</v>
      </c>
      <c r="AA1566" s="101">
        <v>261</v>
      </c>
      <c r="AB1566" s="101">
        <v>373.23</v>
      </c>
    </row>
    <row r="1567" spans="18:28" ht="18" customHeight="1" x14ac:dyDescent="0.25">
      <c r="R1567" s="101" t="s">
        <v>91</v>
      </c>
      <c r="S1567" s="101">
        <v>2022</v>
      </c>
      <c r="T1567" s="101" t="s">
        <v>0</v>
      </c>
      <c r="U1567" s="101" t="s">
        <v>85</v>
      </c>
      <c r="V1567" s="101" t="s">
        <v>86</v>
      </c>
      <c r="W1567" s="101" t="s">
        <v>87</v>
      </c>
      <c r="X1567" s="101" t="s">
        <v>96</v>
      </c>
      <c r="Y1567" s="101" t="s">
        <v>89</v>
      </c>
      <c r="Z1567" s="101" t="s">
        <v>92</v>
      </c>
      <c r="AA1567" s="101">
        <v>255</v>
      </c>
      <c r="AB1567" s="101">
        <v>364.65</v>
      </c>
    </row>
    <row r="1568" spans="18:28" ht="18" customHeight="1" x14ac:dyDescent="0.25">
      <c r="R1568" s="101" t="s">
        <v>84</v>
      </c>
      <c r="S1568" s="101">
        <v>2022</v>
      </c>
      <c r="T1568" s="101" t="s">
        <v>0</v>
      </c>
      <c r="U1568" s="101" t="s">
        <v>85</v>
      </c>
      <c r="V1568" s="101" t="s">
        <v>86</v>
      </c>
      <c r="W1568" s="101" t="s">
        <v>87</v>
      </c>
      <c r="X1568" s="101" t="s">
        <v>96</v>
      </c>
      <c r="Y1568" s="101" t="s">
        <v>89</v>
      </c>
      <c r="Z1568" s="101" t="s">
        <v>92</v>
      </c>
      <c r="AA1568" s="101">
        <v>249</v>
      </c>
      <c r="AB1568" s="101">
        <v>356.07</v>
      </c>
    </row>
    <row r="1569" spans="18:28" ht="18" customHeight="1" x14ac:dyDescent="0.25">
      <c r="R1569" s="101" t="s">
        <v>94</v>
      </c>
      <c r="S1569" s="101">
        <v>2022</v>
      </c>
      <c r="T1569" s="101" t="s">
        <v>0</v>
      </c>
      <c r="U1569" s="101" t="s">
        <v>85</v>
      </c>
      <c r="V1569" s="101" t="s">
        <v>86</v>
      </c>
      <c r="W1569" s="101" t="s">
        <v>87</v>
      </c>
      <c r="X1569" s="101" t="s">
        <v>96</v>
      </c>
      <c r="Y1569" s="101" t="s">
        <v>89</v>
      </c>
      <c r="Z1569" s="101" t="s">
        <v>90</v>
      </c>
      <c r="AA1569" s="101">
        <v>263</v>
      </c>
      <c r="AB1569" s="101">
        <v>376.09000000000003</v>
      </c>
    </row>
    <row r="1570" spans="18:28" ht="18" customHeight="1" x14ac:dyDescent="0.25">
      <c r="R1570" s="101" t="s">
        <v>91</v>
      </c>
      <c r="S1570" s="101">
        <v>2022</v>
      </c>
      <c r="T1570" s="101" t="s">
        <v>0</v>
      </c>
      <c r="U1570" s="101" t="s">
        <v>85</v>
      </c>
      <c r="V1570" s="101" t="s">
        <v>86</v>
      </c>
      <c r="W1570" s="101" t="s">
        <v>87</v>
      </c>
      <c r="X1570" s="101" t="s">
        <v>96</v>
      </c>
      <c r="Y1570" s="101" t="s">
        <v>89</v>
      </c>
      <c r="Z1570" s="101" t="s">
        <v>90</v>
      </c>
      <c r="AA1570" s="101">
        <v>257</v>
      </c>
      <c r="AB1570" s="101">
        <v>367.51</v>
      </c>
    </row>
    <row r="1571" spans="18:28" ht="18" customHeight="1" x14ac:dyDescent="0.25">
      <c r="R1571" s="101" t="s">
        <v>84</v>
      </c>
      <c r="S1571" s="101">
        <v>2022</v>
      </c>
      <c r="T1571" s="101" t="s">
        <v>0</v>
      </c>
      <c r="U1571" s="101" t="s">
        <v>85</v>
      </c>
      <c r="V1571" s="101" t="s">
        <v>86</v>
      </c>
      <c r="W1571" s="101" t="s">
        <v>87</v>
      </c>
      <c r="X1571" s="101" t="s">
        <v>96</v>
      </c>
      <c r="Y1571" s="101" t="s">
        <v>89</v>
      </c>
      <c r="Z1571" s="101" t="s">
        <v>90</v>
      </c>
      <c r="AA1571" s="101">
        <v>251</v>
      </c>
      <c r="AB1571" s="101">
        <v>358.93</v>
      </c>
    </row>
    <row r="1572" spans="18:28" ht="18" customHeight="1" x14ac:dyDescent="0.25">
      <c r="R1572" s="101" t="s">
        <v>95</v>
      </c>
      <c r="S1572" s="101">
        <v>2022</v>
      </c>
      <c r="T1572" s="101" t="s">
        <v>6</v>
      </c>
      <c r="U1572" s="101" t="s">
        <v>85</v>
      </c>
      <c r="V1572" s="101" t="s">
        <v>86</v>
      </c>
      <c r="W1572" s="101" t="s">
        <v>87</v>
      </c>
      <c r="X1572" s="101" t="s">
        <v>96</v>
      </c>
      <c r="Y1572" s="101" t="s">
        <v>89</v>
      </c>
      <c r="Z1572" s="101" t="s">
        <v>92</v>
      </c>
      <c r="AA1572" s="101">
        <v>164</v>
      </c>
      <c r="AB1572" s="101">
        <v>234.51999999999998</v>
      </c>
    </row>
    <row r="1573" spans="18:28" ht="18" customHeight="1" x14ac:dyDescent="0.25">
      <c r="R1573" s="101" t="s">
        <v>91</v>
      </c>
      <c r="S1573" s="101">
        <v>2022</v>
      </c>
      <c r="T1573" s="101" t="s">
        <v>6</v>
      </c>
      <c r="U1573" s="101" t="s">
        <v>85</v>
      </c>
      <c r="V1573" s="101" t="s">
        <v>86</v>
      </c>
      <c r="W1573" s="101" t="s">
        <v>87</v>
      </c>
      <c r="X1573" s="101" t="s">
        <v>96</v>
      </c>
      <c r="Y1573" s="101" t="s">
        <v>89</v>
      </c>
      <c r="Z1573" s="101" t="s">
        <v>92</v>
      </c>
      <c r="AA1573" s="101">
        <v>166</v>
      </c>
      <c r="AB1573" s="101">
        <v>237.38</v>
      </c>
    </row>
    <row r="1574" spans="18:28" ht="18" customHeight="1" x14ac:dyDescent="0.25">
      <c r="R1574" s="101" t="s">
        <v>91</v>
      </c>
      <c r="S1574" s="101">
        <v>2022</v>
      </c>
      <c r="T1574" s="101" t="s">
        <v>6</v>
      </c>
      <c r="U1574" s="101" t="s">
        <v>85</v>
      </c>
      <c r="V1574" s="101" t="s">
        <v>86</v>
      </c>
      <c r="W1574" s="101" t="s">
        <v>87</v>
      </c>
      <c r="X1574" s="101" t="s">
        <v>96</v>
      </c>
      <c r="Y1574" s="101" t="s">
        <v>89</v>
      </c>
      <c r="Z1574" s="101" t="s">
        <v>92</v>
      </c>
      <c r="AA1574" s="101">
        <v>168</v>
      </c>
      <c r="AB1574" s="101">
        <v>240.24</v>
      </c>
    </row>
    <row r="1575" spans="18:28" ht="18" customHeight="1" x14ac:dyDescent="0.25">
      <c r="R1575" s="101" t="s">
        <v>93</v>
      </c>
      <c r="S1575" s="101">
        <v>2022</v>
      </c>
      <c r="T1575" s="101" t="s">
        <v>6</v>
      </c>
      <c r="U1575" s="101" t="s">
        <v>85</v>
      </c>
      <c r="V1575" s="101" t="s">
        <v>86</v>
      </c>
      <c r="W1575" s="101" t="s">
        <v>87</v>
      </c>
      <c r="X1575" s="101" t="s">
        <v>96</v>
      </c>
      <c r="Y1575" s="101" t="s">
        <v>89</v>
      </c>
      <c r="Z1575" s="101" t="s">
        <v>92</v>
      </c>
      <c r="AA1575" s="101">
        <v>165</v>
      </c>
      <c r="AB1575" s="101">
        <v>235.95</v>
      </c>
    </row>
    <row r="1576" spans="18:28" ht="18" customHeight="1" x14ac:dyDescent="0.25">
      <c r="R1576" s="101" t="s">
        <v>91</v>
      </c>
      <c r="S1576" s="101">
        <v>2022</v>
      </c>
      <c r="T1576" s="101" t="s">
        <v>6</v>
      </c>
      <c r="U1576" s="101" t="s">
        <v>85</v>
      </c>
      <c r="V1576" s="101" t="s">
        <v>86</v>
      </c>
      <c r="W1576" s="101" t="s">
        <v>87</v>
      </c>
      <c r="X1576" s="101" t="s">
        <v>96</v>
      </c>
      <c r="Y1576" s="101" t="s">
        <v>89</v>
      </c>
      <c r="Z1576" s="101" t="s">
        <v>92</v>
      </c>
      <c r="AA1576" s="101">
        <v>163</v>
      </c>
      <c r="AB1576" s="101">
        <v>233.09</v>
      </c>
    </row>
    <row r="1577" spans="18:28" ht="18" customHeight="1" x14ac:dyDescent="0.25">
      <c r="R1577" s="101" t="s">
        <v>95</v>
      </c>
      <c r="S1577" s="101">
        <v>2022</v>
      </c>
      <c r="T1577" s="101" t="s">
        <v>6</v>
      </c>
      <c r="U1577" s="101" t="s">
        <v>85</v>
      </c>
      <c r="V1577" s="101" t="s">
        <v>86</v>
      </c>
      <c r="W1577" s="101" t="s">
        <v>87</v>
      </c>
      <c r="X1577" s="101" t="s">
        <v>96</v>
      </c>
      <c r="Y1577" s="101" t="s">
        <v>89</v>
      </c>
      <c r="Z1577" s="101" t="s">
        <v>92</v>
      </c>
      <c r="AA1577" s="101">
        <v>167</v>
      </c>
      <c r="AB1577" s="101">
        <v>238.81</v>
      </c>
    </row>
    <row r="1578" spans="18:28" ht="18" customHeight="1" x14ac:dyDescent="0.25">
      <c r="R1578" s="101" t="s">
        <v>91</v>
      </c>
      <c r="S1578" s="101">
        <v>2022</v>
      </c>
      <c r="T1578" s="101" t="s">
        <v>5</v>
      </c>
      <c r="U1578" s="101" t="s">
        <v>85</v>
      </c>
      <c r="V1578" s="101" t="s">
        <v>86</v>
      </c>
      <c r="W1578" s="101" t="s">
        <v>87</v>
      </c>
      <c r="X1578" s="101" t="s">
        <v>96</v>
      </c>
      <c r="Y1578" s="101" t="s">
        <v>89</v>
      </c>
      <c r="Z1578" s="101" t="s">
        <v>90</v>
      </c>
      <c r="AA1578" s="101">
        <v>182</v>
      </c>
      <c r="AB1578" s="101">
        <v>260.26</v>
      </c>
    </row>
    <row r="1579" spans="18:28" ht="18" customHeight="1" x14ac:dyDescent="0.25">
      <c r="R1579" s="101" t="s">
        <v>91</v>
      </c>
      <c r="S1579" s="101">
        <v>2022</v>
      </c>
      <c r="T1579" s="101" t="s">
        <v>5</v>
      </c>
      <c r="U1579" s="101" t="s">
        <v>85</v>
      </c>
      <c r="V1579" s="101" t="s">
        <v>86</v>
      </c>
      <c r="W1579" s="101" t="s">
        <v>87</v>
      </c>
      <c r="X1579" s="101" t="s">
        <v>96</v>
      </c>
      <c r="Y1579" s="101" t="s">
        <v>89</v>
      </c>
      <c r="Z1579" s="101" t="s">
        <v>90</v>
      </c>
      <c r="AA1579" s="101">
        <v>176</v>
      </c>
      <c r="AB1579" s="101">
        <v>251.68</v>
      </c>
    </row>
    <row r="1580" spans="18:28" ht="18" customHeight="1" x14ac:dyDescent="0.25">
      <c r="R1580" s="101" t="s">
        <v>91</v>
      </c>
      <c r="S1580" s="101">
        <v>2022</v>
      </c>
      <c r="T1580" s="101" t="s">
        <v>5</v>
      </c>
      <c r="U1580" s="101" t="s">
        <v>85</v>
      </c>
      <c r="V1580" s="101" t="s">
        <v>86</v>
      </c>
      <c r="W1580" s="101" t="s">
        <v>87</v>
      </c>
      <c r="X1580" s="101" t="s">
        <v>96</v>
      </c>
      <c r="Y1580" s="101" t="s">
        <v>89</v>
      </c>
      <c r="Z1580" s="101" t="s">
        <v>90</v>
      </c>
      <c r="AA1580" s="101">
        <v>170</v>
      </c>
      <c r="AB1580" s="101">
        <v>243.1</v>
      </c>
    </row>
    <row r="1581" spans="18:28" ht="18" customHeight="1" x14ac:dyDescent="0.25">
      <c r="R1581" s="101" t="s">
        <v>91</v>
      </c>
      <c r="S1581" s="101">
        <v>2022</v>
      </c>
      <c r="T1581" s="101" t="s">
        <v>5</v>
      </c>
      <c r="U1581" s="101" t="s">
        <v>85</v>
      </c>
      <c r="V1581" s="101" t="s">
        <v>86</v>
      </c>
      <c r="W1581" s="101" t="s">
        <v>87</v>
      </c>
      <c r="X1581" s="101" t="s">
        <v>96</v>
      </c>
      <c r="Y1581" s="101" t="s">
        <v>89</v>
      </c>
      <c r="Z1581" s="101" t="s">
        <v>92</v>
      </c>
      <c r="AA1581" s="101">
        <v>180</v>
      </c>
      <c r="AB1581" s="101">
        <v>257.39999999999998</v>
      </c>
    </row>
    <row r="1582" spans="18:28" ht="18" customHeight="1" x14ac:dyDescent="0.25">
      <c r="R1582" s="101" t="s">
        <v>84</v>
      </c>
      <c r="S1582" s="101">
        <v>2022</v>
      </c>
      <c r="T1582" s="101" t="s">
        <v>5</v>
      </c>
      <c r="U1582" s="101" t="s">
        <v>85</v>
      </c>
      <c r="V1582" s="101" t="s">
        <v>86</v>
      </c>
      <c r="W1582" s="101" t="s">
        <v>87</v>
      </c>
      <c r="X1582" s="101" t="s">
        <v>96</v>
      </c>
      <c r="Y1582" s="101" t="s">
        <v>89</v>
      </c>
      <c r="Z1582" s="101" t="s">
        <v>92</v>
      </c>
      <c r="AA1582" s="101">
        <v>174</v>
      </c>
      <c r="AB1582" s="101">
        <v>248.82</v>
      </c>
    </row>
    <row r="1583" spans="18:28" ht="18" customHeight="1" x14ac:dyDescent="0.25">
      <c r="R1583" s="101" t="s">
        <v>84</v>
      </c>
      <c r="S1583" s="101">
        <v>2022</v>
      </c>
      <c r="T1583" s="101" t="s">
        <v>5</v>
      </c>
      <c r="U1583" s="101" t="s">
        <v>85</v>
      </c>
      <c r="V1583" s="101" t="s">
        <v>86</v>
      </c>
      <c r="W1583" s="101" t="s">
        <v>87</v>
      </c>
      <c r="X1583" s="101" t="s">
        <v>96</v>
      </c>
      <c r="Y1583" s="101" t="s">
        <v>89</v>
      </c>
      <c r="Z1583" s="101" t="s">
        <v>92</v>
      </c>
      <c r="AA1583" s="101">
        <v>183</v>
      </c>
      <c r="AB1583" s="101">
        <v>261.69</v>
      </c>
    </row>
    <row r="1584" spans="18:28" ht="18" customHeight="1" x14ac:dyDescent="0.25">
      <c r="R1584" s="101" t="s">
        <v>91</v>
      </c>
      <c r="S1584" s="101">
        <v>2022</v>
      </c>
      <c r="T1584" s="101" t="s">
        <v>5</v>
      </c>
      <c r="U1584" s="101" t="s">
        <v>85</v>
      </c>
      <c r="V1584" s="101" t="s">
        <v>86</v>
      </c>
      <c r="W1584" s="101" t="s">
        <v>87</v>
      </c>
      <c r="X1584" s="101" t="s">
        <v>96</v>
      </c>
      <c r="Y1584" s="101" t="s">
        <v>89</v>
      </c>
      <c r="Z1584" s="101" t="s">
        <v>92</v>
      </c>
      <c r="AA1584" s="101">
        <v>177</v>
      </c>
      <c r="AB1584" s="101">
        <v>253.11</v>
      </c>
    </row>
    <row r="1585" spans="18:28" ht="18" customHeight="1" x14ac:dyDescent="0.25">
      <c r="R1585" s="101" t="s">
        <v>91</v>
      </c>
      <c r="S1585" s="101">
        <v>2022</v>
      </c>
      <c r="T1585" s="101" t="s">
        <v>5</v>
      </c>
      <c r="U1585" s="101" t="s">
        <v>85</v>
      </c>
      <c r="V1585" s="101" t="s">
        <v>86</v>
      </c>
      <c r="W1585" s="101" t="s">
        <v>87</v>
      </c>
      <c r="X1585" s="101" t="s">
        <v>96</v>
      </c>
      <c r="Y1585" s="101" t="s">
        <v>89</v>
      </c>
      <c r="Z1585" s="101" t="s">
        <v>92</v>
      </c>
      <c r="AA1585" s="101">
        <v>171</v>
      </c>
      <c r="AB1585" s="101">
        <v>244.53</v>
      </c>
    </row>
    <row r="1586" spans="18:28" ht="18" customHeight="1" x14ac:dyDescent="0.25">
      <c r="R1586" s="101" t="s">
        <v>94</v>
      </c>
      <c r="S1586" s="101">
        <v>2022</v>
      </c>
      <c r="T1586" s="101" t="s">
        <v>5</v>
      </c>
      <c r="U1586" s="101" t="s">
        <v>85</v>
      </c>
      <c r="V1586" s="101" t="s">
        <v>86</v>
      </c>
      <c r="W1586" s="101" t="s">
        <v>87</v>
      </c>
      <c r="X1586" s="101" t="s">
        <v>96</v>
      </c>
      <c r="Y1586" s="101" t="s">
        <v>89</v>
      </c>
      <c r="Z1586" s="101" t="s">
        <v>90</v>
      </c>
      <c r="AA1586" s="101">
        <v>179</v>
      </c>
      <c r="AB1586" s="101">
        <v>255.97</v>
      </c>
    </row>
    <row r="1587" spans="18:28" ht="18" customHeight="1" x14ac:dyDescent="0.25">
      <c r="R1587" s="101" t="s">
        <v>84</v>
      </c>
      <c r="S1587" s="101">
        <v>2022</v>
      </c>
      <c r="T1587" s="101" t="s">
        <v>5</v>
      </c>
      <c r="U1587" s="101" t="s">
        <v>85</v>
      </c>
      <c r="V1587" s="101" t="s">
        <v>86</v>
      </c>
      <c r="W1587" s="101" t="s">
        <v>87</v>
      </c>
      <c r="X1587" s="101" t="s">
        <v>96</v>
      </c>
      <c r="Y1587" s="101" t="s">
        <v>89</v>
      </c>
      <c r="Z1587" s="101" t="s">
        <v>90</v>
      </c>
      <c r="AA1587" s="101">
        <v>173</v>
      </c>
      <c r="AB1587" s="101">
        <v>247.39</v>
      </c>
    </row>
    <row r="1588" spans="18:28" ht="18" customHeight="1" x14ac:dyDescent="0.25">
      <c r="R1588" s="101" t="s">
        <v>84</v>
      </c>
      <c r="S1588" s="101">
        <v>2022</v>
      </c>
      <c r="T1588" s="101" t="s">
        <v>2</v>
      </c>
      <c r="U1588" s="101" t="s">
        <v>85</v>
      </c>
      <c r="V1588" s="101" t="s">
        <v>86</v>
      </c>
      <c r="W1588" s="101" t="s">
        <v>87</v>
      </c>
      <c r="X1588" s="101" t="s">
        <v>96</v>
      </c>
      <c r="Y1588" s="101" t="s">
        <v>89</v>
      </c>
      <c r="Z1588" s="101" t="s">
        <v>90</v>
      </c>
      <c r="AA1588" s="101">
        <v>230</v>
      </c>
      <c r="AB1588" s="101">
        <v>328.9</v>
      </c>
    </row>
    <row r="1589" spans="18:28" ht="18" customHeight="1" x14ac:dyDescent="0.25">
      <c r="R1589" s="101" t="s">
        <v>91</v>
      </c>
      <c r="S1589" s="101">
        <v>2022</v>
      </c>
      <c r="T1589" s="101" t="s">
        <v>2</v>
      </c>
      <c r="U1589" s="101" t="s">
        <v>85</v>
      </c>
      <c r="V1589" s="101" t="s">
        <v>86</v>
      </c>
      <c r="W1589" s="101" t="s">
        <v>87</v>
      </c>
      <c r="X1589" s="101" t="s">
        <v>96</v>
      </c>
      <c r="Y1589" s="101" t="s">
        <v>89</v>
      </c>
      <c r="Z1589" s="101" t="s">
        <v>90</v>
      </c>
      <c r="AA1589" s="101">
        <v>224</v>
      </c>
      <c r="AB1589" s="101">
        <v>320.32</v>
      </c>
    </row>
    <row r="1590" spans="18:28" ht="18" customHeight="1" x14ac:dyDescent="0.25">
      <c r="R1590" s="101" t="s">
        <v>94</v>
      </c>
      <c r="S1590" s="101">
        <v>2022</v>
      </c>
      <c r="T1590" s="101" t="s">
        <v>2</v>
      </c>
      <c r="U1590" s="101" t="s">
        <v>85</v>
      </c>
      <c r="V1590" s="101" t="s">
        <v>86</v>
      </c>
      <c r="W1590" s="101" t="s">
        <v>87</v>
      </c>
      <c r="X1590" s="101" t="s">
        <v>96</v>
      </c>
      <c r="Y1590" s="101" t="s">
        <v>89</v>
      </c>
      <c r="Z1590" s="101" t="s">
        <v>90</v>
      </c>
      <c r="AA1590" s="101">
        <v>218</v>
      </c>
      <c r="AB1590" s="101">
        <v>311.74</v>
      </c>
    </row>
    <row r="1591" spans="18:28" ht="18" customHeight="1" x14ac:dyDescent="0.25">
      <c r="R1591" s="101" t="s">
        <v>91</v>
      </c>
      <c r="S1591" s="101">
        <v>2022</v>
      </c>
      <c r="T1591" s="101" t="s">
        <v>2</v>
      </c>
      <c r="U1591" s="101" t="s">
        <v>85</v>
      </c>
      <c r="V1591" s="101" t="s">
        <v>86</v>
      </c>
      <c r="W1591" s="101" t="s">
        <v>87</v>
      </c>
      <c r="X1591" s="101" t="s">
        <v>96</v>
      </c>
      <c r="Y1591" s="101" t="s">
        <v>89</v>
      </c>
      <c r="Z1591" s="101" t="s">
        <v>92</v>
      </c>
      <c r="AA1591" s="101">
        <v>228</v>
      </c>
      <c r="AB1591" s="101">
        <v>326.03999999999996</v>
      </c>
    </row>
    <row r="1592" spans="18:28" ht="18" customHeight="1" x14ac:dyDescent="0.25">
      <c r="R1592" s="101" t="s">
        <v>91</v>
      </c>
      <c r="S1592" s="101">
        <v>2022</v>
      </c>
      <c r="T1592" s="101" t="s">
        <v>2</v>
      </c>
      <c r="U1592" s="101" t="s">
        <v>85</v>
      </c>
      <c r="V1592" s="101" t="s">
        <v>86</v>
      </c>
      <c r="W1592" s="101" t="s">
        <v>87</v>
      </c>
      <c r="X1592" s="101" t="s">
        <v>96</v>
      </c>
      <c r="Y1592" s="101" t="s">
        <v>89</v>
      </c>
      <c r="Z1592" s="101" t="s">
        <v>92</v>
      </c>
      <c r="AA1592" s="101">
        <v>222</v>
      </c>
      <c r="AB1592" s="101">
        <v>317.45999999999998</v>
      </c>
    </row>
    <row r="1593" spans="18:28" ht="18" customHeight="1" x14ac:dyDescent="0.25">
      <c r="R1593" s="101" t="s">
        <v>94</v>
      </c>
      <c r="S1593" s="101">
        <v>2022</v>
      </c>
      <c r="T1593" s="101" t="s">
        <v>2</v>
      </c>
      <c r="U1593" s="101" t="s">
        <v>85</v>
      </c>
      <c r="V1593" s="101" t="s">
        <v>86</v>
      </c>
      <c r="W1593" s="101" t="s">
        <v>87</v>
      </c>
      <c r="X1593" s="101" t="s">
        <v>96</v>
      </c>
      <c r="Y1593" s="101" t="s">
        <v>89</v>
      </c>
      <c r="Z1593" s="101" t="s">
        <v>92</v>
      </c>
      <c r="AA1593" s="101">
        <v>231</v>
      </c>
      <c r="AB1593" s="101">
        <v>330.33</v>
      </c>
    </row>
    <row r="1594" spans="18:28" ht="18" customHeight="1" x14ac:dyDescent="0.25">
      <c r="R1594" s="101" t="s">
        <v>93</v>
      </c>
      <c r="S1594" s="101">
        <v>2022</v>
      </c>
      <c r="T1594" s="101" t="s">
        <v>2</v>
      </c>
      <c r="U1594" s="101" t="s">
        <v>85</v>
      </c>
      <c r="V1594" s="101" t="s">
        <v>86</v>
      </c>
      <c r="W1594" s="101" t="s">
        <v>87</v>
      </c>
      <c r="X1594" s="101" t="s">
        <v>96</v>
      </c>
      <c r="Y1594" s="101" t="s">
        <v>89</v>
      </c>
      <c r="Z1594" s="101" t="s">
        <v>92</v>
      </c>
      <c r="AA1594" s="101">
        <v>225</v>
      </c>
      <c r="AB1594" s="101">
        <v>321.75</v>
      </c>
    </row>
    <row r="1595" spans="18:28" ht="18" customHeight="1" x14ac:dyDescent="0.25">
      <c r="R1595" s="101" t="s">
        <v>95</v>
      </c>
      <c r="S1595" s="101">
        <v>2022</v>
      </c>
      <c r="T1595" s="101" t="s">
        <v>2</v>
      </c>
      <c r="U1595" s="101" t="s">
        <v>85</v>
      </c>
      <c r="V1595" s="101" t="s">
        <v>86</v>
      </c>
      <c r="W1595" s="101" t="s">
        <v>87</v>
      </c>
      <c r="X1595" s="101" t="s">
        <v>96</v>
      </c>
      <c r="Y1595" s="101" t="s">
        <v>89</v>
      </c>
      <c r="Z1595" s="101" t="s">
        <v>92</v>
      </c>
      <c r="AA1595" s="101">
        <v>219</v>
      </c>
      <c r="AB1595" s="101">
        <v>526.24</v>
      </c>
    </row>
    <row r="1596" spans="18:28" ht="18" customHeight="1" x14ac:dyDescent="0.25">
      <c r="R1596" s="101" t="s">
        <v>84</v>
      </c>
      <c r="S1596" s="101">
        <v>2022</v>
      </c>
      <c r="T1596" s="101" t="s">
        <v>2</v>
      </c>
      <c r="U1596" s="101" t="s">
        <v>85</v>
      </c>
      <c r="V1596" s="101" t="s">
        <v>86</v>
      </c>
      <c r="W1596" s="101" t="s">
        <v>87</v>
      </c>
      <c r="X1596" s="101" t="s">
        <v>96</v>
      </c>
      <c r="Y1596" s="101" t="s">
        <v>89</v>
      </c>
      <c r="Z1596" s="101" t="s">
        <v>90</v>
      </c>
      <c r="AA1596" s="101">
        <v>227</v>
      </c>
      <c r="AB1596" s="101">
        <v>324.61</v>
      </c>
    </row>
    <row r="1597" spans="18:28" ht="18" customHeight="1" x14ac:dyDescent="0.25">
      <c r="R1597" s="101" t="s">
        <v>84</v>
      </c>
      <c r="S1597" s="101">
        <v>2022</v>
      </c>
      <c r="T1597" s="101" t="s">
        <v>2</v>
      </c>
      <c r="U1597" s="101" t="s">
        <v>85</v>
      </c>
      <c r="V1597" s="101" t="s">
        <v>86</v>
      </c>
      <c r="W1597" s="101" t="s">
        <v>87</v>
      </c>
      <c r="X1597" s="101" t="s">
        <v>96</v>
      </c>
      <c r="Y1597" s="101" t="s">
        <v>89</v>
      </c>
      <c r="Z1597" s="101" t="s">
        <v>90</v>
      </c>
      <c r="AA1597" s="101">
        <v>221</v>
      </c>
      <c r="AB1597" s="101">
        <v>316.02999999999997</v>
      </c>
    </row>
    <row r="1598" spans="18:28" ht="18" customHeight="1" x14ac:dyDescent="0.25">
      <c r="R1598" s="101" t="s">
        <v>84</v>
      </c>
      <c r="S1598" s="101">
        <v>2022</v>
      </c>
      <c r="T1598" s="101" t="s">
        <v>4</v>
      </c>
      <c r="U1598" s="101" t="s">
        <v>85</v>
      </c>
      <c r="V1598" s="101" t="s">
        <v>86</v>
      </c>
      <c r="W1598" s="101" t="s">
        <v>87</v>
      </c>
      <c r="X1598" s="101" t="s">
        <v>96</v>
      </c>
      <c r="Y1598" s="101" t="s">
        <v>89</v>
      </c>
      <c r="Z1598" s="101" t="s">
        <v>90</v>
      </c>
      <c r="AA1598" s="101">
        <v>200</v>
      </c>
      <c r="AB1598" s="101">
        <v>286</v>
      </c>
    </row>
    <row r="1599" spans="18:28" ht="18" customHeight="1" x14ac:dyDescent="0.25">
      <c r="R1599" s="101" t="s">
        <v>91</v>
      </c>
      <c r="S1599" s="101">
        <v>2022</v>
      </c>
      <c r="T1599" s="101" t="s">
        <v>4</v>
      </c>
      <c r="U1599" s="101" t="s">
        <v>85</v>
      </c>
      <c r="V1599" s="101" t="s">
        <v>86</v>
      </c>
      <c r="W1599" s="101" t="s">
        <v>87</v>
      </c>
      <c r="X1599" s="101" t="s">
        <v>96</v>
      </c>
      <c r="Y1599" s="101" t="s">
        <v>89</v>
      </c>
      <c r="Z1599" s="101" t="s">
        <v>90</v>
      </c>
      <c r="AA1599" s="101">
        <v>194</v>
      </c>
      <c r="AB1599" s="101">
        <v>277.42</v>
      </c>
    </row>
    <row r="1600" spans="18:28" ht="18" customHeight="1" x14ac:dyDescent="0.25">
      <c r="R1600" s="101" t="s">
        <v>91</v>
      </c>
      <c r="S1600" s="101">
        <v>2022</v>
      </c>
      <c r="T1600" s="101" t="s">
        <v>4</v>
      </c>
      <c r="U1600" s="101" t="s">
        <v>85</v>
      </c>
      <c r="V1600" s="101" t="s">
        <v>86</v>
      </c>
      <c r="W1600" s="101" t="s">
        <v>87</v>
      </c>
      <c r="X1600" s="101" t="s">
        <v>96</v>
      </c>
      <c r="Y1600" s="101" t="s">
        <v>89</v>
      </c>
      <c r="Z1600" s="101" t="s">
        <v>90</v>
      </c>
      <c r="AA1600" s="101">
        <v>188</v>
      </c>
      <c r="AB1600" s="101">
        <v>268.84000000000003</v>
      </c>
    </row>
    <row r="1601" spans="18:28" ht="18" customHeight="1" x14ac:dyDescent="0.25">
      <c r="R1601" s="101" t="s">
        <v>91</v>
      </c>
      <c r="S1601" s="101">
        <v>2022</v>
      </c>
      <c r="T1601" s="101" t="s">
        <v>4</v>
      </c>
      <c r="U1601" s="101" t="s">
        <v>85</v>
      </c>
      <c r="V1601" s="101" t="s">
        <v>86</v>
      </c>
      <c r="W1601" s="101" t="s">
        <v>87</v>
      </c>
      <c r="X1601" s="101" t="s">
        <v>96</v>
      </c>
      <c r="Y1601" s="101" t="s">
        <v>89</v>
      </c>
      <c r="Z1601" s="101" t="s">
        <v>92</v>
      </c>
      <c r="AA1601" s="101">
        <v>198</v>
      </c>
      <c r="AB1601" s="101">
        <v>283.14</v>
      </c>
    </row>
    <row r="1602" spans="18:28" ht="18" customHeight="1" x14ac:dyDescent="0.25">
      <c r="R1602" s="101" t="s">
        <v>91</v>
      </c>
      <c r="S1602" s="101">
        <v>2022</v>
      </c>
      <c r="T1602" s="101" t="s">
        <v>4</v>
      </c>
      <c r="U1602" s="101" t="s">
        <v>85</v>
      </c>
      <c r="V1602" s="101" t="s">
        <v>86</v>
      </c>
      <c r="W1602" s="101" t="s">
        <v>87</v>
      </c>
      <c r="X1602" s="101" t="s">
        <v>96</v>
      </c>
      <c r="Y1602" s="101" t="s">
        <v>89</v>
      </c>
      <c r="Z1602" s="101" t="s">
        <v>92</v>
      </c>
      <c r="AA1602" s="101">
        <v>192</v>
      </c>
      <c r="AB1602" s="101">
        <v>274.56</v>
      </c>
    </row>
    <row r="1603" spans="18:28" ht="18" customHeight="1" x14ac:dyDescent="0.25">
      <c r="R1603" s="101" t="s">
        <v>91</v>
      </c>
      <c r="S1603" s="101">
        <v>2022</v>
      </c>
      <c r="T1603" s="101" t="s">
        <v>4</v>
      </c>
      <c r="U1603" s="101" t="s">
        <v>85</v>
      </c>
      <c r="V1603" s="101" t="s">
        <v>86</v>
      </c>
      <c r="W1603" s="101" t="s">
        <v>87</v>
      </c>
      <c r="X1603" s="101" t="s">
        <v>96</v>
      </c>
      <c r="Y1603" s="101" t="s">
        <v>89</v>
      </c>
      <c r="Z1603" s="101" t="s">
        <v>92</v>
      </c>
      <c r="AA1603" s="101">
        <v>186</v>
      </c>
      <c r="AB1603" s="101">
        <v>265.98</v>
      </c>
    </row>
    <row r="1604" spans="18:28" ht="18" customHeight="1" x14ac:dyDescent="0.25">
      <c r="R1604" s="101" t="s">
        <v>84</v>
      </c>
      <c r="S1604" s="101">
        <v>2022</v>
      </c>
      <c r="T1604" s="101" t="s">
        <v>4</v>
      </c>
      <c r="U1604" s="101" t="s">
        <v>85</v>
      </c>
      <c r="V1604" s="101" t="s">
        <v>86</v>
      </c>
      <c r="W1604" s="101" t="s">
        <v>87</v>
      </c>
      <c r="X1604" s="101" t="s">
        <v>96</v>
      </c>
      <c r="Y1604" s="101" t="s">
        <v>89</v>
      </c>
      <c r="Z1604" s="101" t="s">
        <v>92</v>
      </c>
      <c r="AA1604" s="101">
        <v>195</v>
      </c>
      <c r="AB1604" s="101">
        <v>278.85000000000002</v>
      </c>
    </row>
    <row r="1605" spans="18:28" ht="18" customHeight="1" x14ac:dyDescent="0.25">
      <c r="R1605" s="101" t="s">
        <v>93</v>
      </c>
      <c r="S1605" s="101">
        <v>2022</v>
      </c>
      <c r="T1605" s="101" t="s">
        <v>4</v>
      </c>
      <c r="U1605" s="101" t="s">
        <v>85</v>
      </c>
      <c r="V1605" s="101" t="s">
        <v>86</v>
      </c>
      <c r="W1605" s="101" t="s">
        <v>87</v>
      </c>
      <c r="X1605" s="101" t="s">
        <v>96</v>
      </c>
      <c r="Y1605" s="101" t="s">
        <v>89</v>
      </c>
      <c r="Z1605" s="101" t="s">
        <v>92</v>
      </c>
      <c r="AA1605" s="101">
        <v>189</v>
      </c>
      <c r="AB1605" s="101">
        <v>270.27</v>
      </c>
    </row>
    <row r="1606" spans="18:28" ht="18" customHeight="1" x14ac:dyDescent="0.25">
      <c r="R1606" s="101" t="s">
        <v>93</v>
      </c>
      <c r="S1606" s="101">
        <v>2022</v>
      </c>
      <c r="T1606" s="101" t="s">
        <v>4</v>
      </c>
      <c r="U1606" s="101" t="s">
        <v>85</v>
      </c>
      <c r="V1606" s="101" t="s">
        <v>86</v>
      </c>
      <c r="W1606" s="101" t="s">
        <v>87</v>
      </c>
      <c r="X1606" s="101" t="s">
        <v>96</v>
      </c>
      <c r="Y1606" s="101" t="s">
        <v>89</v>
      </c>
      <c r="Z1606" s="101" t="s">
        <v>90</v>
      </c>
      <c r="AA1606" s="101">
        <v>197</v>
      </c>
      <c r="AB1606" s="101">
        <v>281.70999999999998</v>
      </c>
    </row>
    <row r="1607" spans="18:28" ht="18" customHeight="1" x14ac:dyDescent="0.25">
      <c r="R1607" s="101" t="s">
        <v>93</v>
      </c>
      <c r="S1607" s="101">
        <v>2022</v>
      </c>
      <c r="T1607" s="101" t="s">
        <v>4</v>
      </c>
      <c r="U1607" s="101" t="s">
        <v>85</v>
      </c>
      <c r="V1607" s="101" t="s">
        <v>86</v>
      </c>
      <c r="W1607" s="101" t="s">
        <v>87</v>
      </c>
      <c r="X1607" s="101" t="s">
        <v>96</v>
      </c>
      <c r="Y1607" s="101" t="s">
        <v>89</v>
      </c>
      <c r="Z1607" s="101" t="s">
        <v>90</v>
      </c>
      <c r="AA1607" s="101">
        <v>191</v>
      </c>
      <c r="AB1607" s="101">
        <v>273.13</v>
      </c>
    </row>
    <row r="1608" spans="18:28" ht="18" customHeight="1" x14ac:dyDescent="0.25">
      <c r="R1608" s="101" t="s">
        <v>93</v>
      </c>
      <c r="S1608" s="101">
        <v>2022</v>
      </c>
      <c r="T1608" s="101" t="s">
        <v>4</v>
      </c>
      <c r="U1608" s="101" t="s">
        <v>85</v>
      </c>
      <c r="V1608" s="101" t="s">
        <v>86</v>
      </c>
      <c r="W1608" s="101" t="s">
        <v>87</v>
      </c>
      <c r="X1608" s="101" t="s">
        <v>96</v>
      </c>
      <c r="Y1608" s="101" t="s">
        <v>89</v>
      </c>
      <c r="Z1608" s="101" t="s">
        <v>90</v>
      </c>
      <c r="AA1608" s="101">
        <v>185</v>
      </c>
      <c r="AB1608" s="101">
        <v>264.55</v>
      </c>
    </row>
    <row r="1609" spans="18:28" ht="18" customHeight="1" x14ac:dyDescent="0.25">
      <c r="R1609" s="101" t="s">
        <v>84</v>
      </c>
      <c r="S1609" s="101">
        <v>2022</v>
      </c>
      <c r="T1609" s="101" t="s">
        <v>8</v>
      </c>
      <c r="U1609" s="101" t="s">
        <v>85</v>
      </c>
      <c r="V1609" s="101" t="s">
        <v>86</v>
      </c>
      <c r="W1609" s="101" t="s">
        <v>87</v>
      </c>
      <c r="X1609" s="101" t="s">
        <v>96</v>
      </c>
      <c r="Y1609" s="101" t="s">
        <v>89</v>
      </c>
      <c r="Z1609" s="101" t="s">
        <v>92</v>
      </c>
      <c r="AA1609" s="101">
        <v>154</v>
      </c>
      <c r="AB1609" s="101">
        <v>220.22</v>
      </c>
    </row>
    <row r="1610" spans="18:28" ht="18" customHeight="1" x14ac:dyDescent="0.25">
      <c r="R1610" s="101" t="s">
        <v>91</v>
      </c>
      <c r="S1610" s="101">
        <v>2022</v>
      </c>
      <c r="T1610" s="101" t="s">
        <v>8</v>
      </c>
      <c r="U1610" s="101" t="s">
        <v>85</v>
      </c>
      <c r="V1610" s="101" t="s">
        <v>86</v>
      </c>
      <c r="W1610" s="101" t="s">
        <v>87</v>
      </c>
      <c r="X1610" s="101" t="s">
        <v>96</v>
      </c>
      <c r="Y1610" s="101" t="s">
        <v>89</v>
      </c>
      <c r="Z1610" s="101" t="s">
        <v>92</v>
      </c>
      <c r="AA1610" s="101">
        <v>156</v>
      </c>
      <c r="AB1610" s="101">
        <v>223.07999999999998</v>
      </c>
    </row>
    <row r="1611" spans="18:28" ht="18" customHeight="1" x14ac:dyDescent="0.25">
      <c r="R1611" s="101" t="s">
        <v>91</v>
      </c>
      <c r="S1611" s="101">
        <v>2022</v>
      </c>
      <c r="T1611" s="101" t="s">
        <v>8</v>
      </c>
      <c r="U1611" s="101" t="s">
        <v>85</v>
      </c>
      <c r="V1611" s="101" t="s">
        <v>86</v>
      </c>
      <c r="W1611" s="101" t="s">
        <v>87</v>
      </c>
      <c r="X1611" s="101" t="s">
        <v>96</v>
      </c>
      <c r="Y1611" s="101" t="s">
        <v>89</v>
      </c>
      <c r="Z1611" s="101" t="s">
        <v>92</v>
      </c>
      <c r="AA1611" s="101">
        <v>153</v>
      </c>
      <c r="AB1611" s="101">
        <v>218.79</v>
      </c>
    </row>
    <row r="1612" spans="18:28" ht="18" customHeight="1" x14ac:dyDescent="0.25">
      <c r="R1612" s="101" t="s">
        <v>84</v>
      </c>
      <c r="S1612" s="101">
        <v>2022</v>
      </c>
      <c r="T1612" s="101" t="s">
        <v>8</v>
      </c>
      <c r="U1612" s="101" t="s">
        <v>85</v>
      </c>
      <c r="V1612" s="101" t="s">
        <v>86</v>
      </c>
      <c r="W1612" s="101" t="s">
        <v>87</v>
      </c>
      <c r="X1612" s="101" t="s">
        <v>96</v>
      </c>
      <c r="Y1612" s="101" t="s">
        <v>89</v>
      </c>
      <c r="Z1612" s="101" t="s">
        <v>92</v>
      </c>
      <c r="AA1612" s="101">
        <v>157</v>
      </c>
      <c r="AB1612" s="101">
        <v>224.51</v>
      </c>
    </row>
    <row r="1613" spans="18:28" ht="18" customHeight="1" x14ac:dyDescent="0.25">
      <c r="R1613" s="101" t="s">
        <v>94</v>
      </c>
      <c r="S1613" s="101">
        <v>2022</v>
      </c>
      <c r="T1613" s="101" t="s">
        <v>8</v>
      </c>
      <c r="U1613" s="101" t="s">
        <v>85</v>
      </c>
      <c r="V1613" s="101" t="s">
        <v>86</v>
      </c>
      <c r="W1613" s="101" t="s">
        <v>87</v>
      </c>
      <c r="X1613" s="101" t="s">
        <v>96</v>
      </c>
      <c r="Y1613" s="101" t="s">
        <v>89</v>
      </c>
      <c r="Z1613" s="101" t="s">
        <v>92</v>
      </c>
      <c r="AA1613" s="101">
        <v>155</v>
      </c>
      <c r="AB1613" s="101">
        <v>221.65</v>
      </c>
    </row>
    <row r="1614" spans="18:28" ht="18" customHeight="1" x14ac:dyDescent="0.25">
      <c r="R1614" s="101" t="s">
        <v>84</v>
      </c>
      <c r="S1614" s="101">
        <v>2022</v>
      </c>
      <c r="T1614" s="101" t="s">
        <v>8</v>
      </c>
      <c r="U1614" s="101" t="s">
        <v>85</v>
      </c>
      <c r="V1614" s="101" t="s">
        <v>86</v>
      </c>
      <c r="W1614" s="101" t="s">
        <v>87</v>
      </c>
      <c r="X1614" s="101" t="s">
        <v>96</v>
      </c>
      <c r="Y1614" s="101" t="s">
        <v>89</v>
      </c>
      <c r="Z1614" s="101" t="s">
        <v>90</v>
      </c>
      <c r="AA1614" s="101">
        <v>341</v>
      </c>
      <c r="AB1614" s="101">
        <v>487.63</v>
      </c>
    </row>
    <row r="1615" spans="18:28" ht="18" customHeight="1" x14ac:dyDescent="0.25">
      <c r="R1615" s="101" t="s">
        <v>84</v>
      </c>
      <c r="S1615" s="101">
        <v>2022</v>
      </c>
      <c r="T1615" s="101" t="s">
        <v>7</v>
      </c>
      <c r="U1615" s="101" t="s">
        <v>97</v>
      </c>
      <c r="V1615" s="101" t="s">
        <v>86</v>
      </c>
      <c r="W1615" s="101" t="s">
        <v>87</v>
      </c>
      <c r="X1615" s="101" t="s">
        <v>96</v>
      </c>
      <c r="Y1615" s="101" t="s">
        <v>89</v>
      </c>
      <c r="Z1615" s="101" t="s">
        <v>90</v>
      </c>
      <c r="AA1615" s="101">
        <v>254</v>
      </c>
      <c r="AB1615" s="101">
        <v>363.22</v>
      </c>
    </row>
    <row r="1616" spans="18:28" ht="18" customHeight="1" x14ac:dyDescent="0.25">
      <c r="R1616" s="101" t="s">
        <v>91</v>
      </c>
      <c r="S1616" s="101">
        <v>2022</v>
      </c>
      <c r="T1616" s="101" t="s">
        <v>7</v>
      </c>
      <c r="U1616" s="101" t="s">
        <v>97</v>
      </c>
      <c r="V1616" s="101" t="s">
        <v>86</v>
      </c>
      <c r="W1616" s="101" t="s">
        <v>87</v>
      </c>
      <c r="X1616" s="101" t="s">
        <v>96</v>
      </c>
      <c r="Y1616" s="101" t="s">
        <v>89</v>
      </c>
      <c r="Z1616" s="101" t="s">
        <v>90</v>
      </c>
      <c r="AA1616" s="101">
        <v>256</v>
      </c>
      <c r="AB1616" s="101">
        <v>366.08</v>
      </c>
    </row>
    <row r="1617" spans="18:28" ht="18" customHeight="1" x14ac:dyDescent="0.25">
      <c r="R1617" s="101" t="s">
        <v>91</v>
      </c>
      <c r="S1617" s="101">
        <v>2022</v>
      </c>
      <c r="T1617" s="101" t="s">
        <v>7</v>
      </c>
      <c r="U1617" s="101" t="s">
        <v>97</v>
      </c>
      <c r="V1617" s="101" t="s">
        <v>86</v>
      </c>
      <c r="W1617" s="101" t="s">
        <v>87</v>
      </c>
      <c r="X1617" s="101" t="s">
        <v>96</v>
      </c>
      <c r="Y1617" s="101" t="s">
        <v>89</v>
      </c>
      <c r="Z1617" s="101" t="s">
        <v>90</v>
      </c>
      <c r="AA1617" s="101">
        <v>961</v>
      </c>
      <c r="AB1617" s="101">
        <v>1374.23</v>
      </c>
    </row>
    <row r="1618" spans="18:28" ht="18" customHeight="1" x14ac:dyDescent="0.25">
      <c r="R1618" s="101" t="s">
        <v>91</v>
      </c>
      <c r="S1618" s="101">
        <v>2022</v>
      </c>
      <c r="T1618" s="101" t="s">
        <v>7</v>
      </c>
      <c r="U1618" s="101" t="s">
        <v>97</v>
      </c>
      <c r="V1618" s="101" t="s">
        <v>86</v>
      </c>
      <c r="W1618" s="101" t="s">
        <v>87</v>
      </c>
      <c r="X1618" s="101" t="s">
        <v>96</v>
      </c>
      <c r="Y1618" s="101" t="s">
        <v>89</v>
      </c>
      <c r="Z1618" s="101" t="s">
        <v>90</v>
      </c>
      <c r="AA1618" s="101">
        <v>255</v>
      </c>
      <c r="AB1618" s="101">
        <v>364.65</v>
      </c>
    </row>
    <row r="1619" spans="18:28" ht="18" customHeight="1" x14ac:dyDescent="0.25">
      <c r="R1619" s="101" t="s">
        <v>93</v>
      </c>
      <c r="S1619" s="101">
        <v>2022</v>
      </c>
      <c r="T1619" s="101" t="s">
        <v>7</v>
      </c>
      <c r="U1619" s="101" t="s">
        <v>97</v>
      </c>
      <c r="V1619" s="101" t="s">
        <v>86</v>
      </c>
      <c r="W1619" s="101" t="s">
        <v>87</v>
      </c>
      <c r="X1619" s="101" t="s">
        <v>96</v>
      </c>
      <c r="Y1619" s="101" t="s">
        <v>89</v>
      </c>
      <c r="Z1619" s="101" t="s">
        <v>90</v>
      </c>
      <c r="AA1619" s="101">
        <v>253</v>
      </c>
      <c r="AB1619" s="101">
        <v>361.78999999999996</v>
      </c>
    </row>
    <row r="1620" spans="18:28" ht="18" customHeight="1" x14ac:dyDescent="0.25">
      <c r="R1620" s="101" t="s">
        <v>93</v>
      </c>
      <c r="S1620" s="101">
        <v>2022</v>
      </c>
      <c r="T1620" s="101" t="s">
        <v>7</v>
      </c>
      <c r="U1620" s="101" t="s">
        <v>97</v>
      </c>
      <c r="V1620" s="101" t="s">
        <v>86</v>
      </c>
      <c r="W1620" s="101" t="s">
        <v>87</v>
      </c>
      <c r="X1620" s="101" t="s">
        <v>96</v>
      </c>
      <c r="Y1620" s="101" t="s">
        <v>89</v>
      </c>
      <c r="Z1620" s="101" t="s">
        <v>90</v>
      </c>
      <c r="AA1620" s="101">
        <v>251</v>
      </c>
      <c r="AB1620" s="101">
        <v>358.93</v>
      </c>
    </row>
    <row r="1621" spans="18:28" ht="18" customHeight="1" x14ac:dyDescent="0.25">
      <c r="R1621" s="101" t="s">
        <v>91</v>
      </c>
      <c r="S1621" s="101">
        <v>2022</v>
      </c>
      <c r="T1621" s="101" t="s">
        <v>6</v>
      </c>
      <c r="U1621" s="101" t="s">
        <v>97</v>
      </c>
      <c r="V1621" s="101" t="s">
        <v>86</v>
      </c>
      <c r="W1621" s="101" t="s">
        <v>87</v>
      </c>
      <c r="X1621" s="101" t="s">
        <v>96</v>
      </c>
      <c r="Y1621" s="101" t="s">
        <v>89</v>
      </c>
      <c r="Z1621" s="101" t="s">
        <v>90</v>
      </c>
      <c r="AA1621" s="101">
        <v>260</v>
      </c>
      <c r="AB1621" s="101">
        <v>371.8</v>
      </c>
    </row>
    <row r="1622" spans="18:28" ht="18" customHeight="1" x14ac:dyDescent="0.25">
      <c r="R1622" s="101" t="s">
        <v>91</v>
      </c>
      <c r="S1622" s="101">
        <v>2022</v>
      </c>
      <c r="T1622" s="101" t="s">
        <v>6</v>
      </c>
      <c r="U1622" s="101" t="s">
        <v>97</v>
      </c>
      <c r="V1622" s="101" t="s">
        <v>86</v>
      </c>
      <c r="W1622" s="101" t="s">
        <v>87</v>
      </c>
      <c r="X1622" s="101" t="s">
        <v>96</v>
      </c>
      <c r="Y1622" s="101" t="s">
        <v>89</v>
      </c>
      <c r="Z1622" s="101" t="s">
        <v>90</v>
      </c>
      <c r="AA1622" s="101">
        <v>960</v>
      </c>
      <c r="AB1622" s="101">
        <v>1372.8</v>
      </c>
    </row>
    <row r="1623" spans="18:28" ht="18" customHeight="1" x14ac:dyDescent="0.25">
      <c r="R1623" s="101" t="s">
        <v>94</v>
      </c>
      <c r="S1623" s="101">
        <v>2022</v>
      </c>
      <c r="T1623" s="101" t="s">
        <v>6</v>
      </c>
      <c r="U1623" s="101" t="s">
        <v>97</v>
      </c>
      <c r="V1623" s="101" t="s">
        <v>86</v>
      </c>
      <c r="W1623" s="101" t="s">
        <v>87</v>
      </c>
      <c r="X1623" s="101" t="s">
        <v>96</v>
      </c>
      <c r="Y1623" s="101" t="s">
        <v>89</v>
      </c>
      <c r="Z1623" s="101" t="s">
        <v>90</v>
      </c>
      <c r="AA1623" s="101">
        <v>261</v>
      </c>
      <c r="AB1623" s="101">
        <v>373.23</v>
      </c>
    </row>
    <row r="1624" spans="18:28" ht="18" customHeight="1" x14ac:dyDescent="0.25">
      <c r="R1624" s="101" t="s">
        <v>91</v>
      </c>
      <c r="S1624" s="101">
        <v>2022</v>
      </c>
      <c r="T1624" s="101" t="s">
        <v>6</v>
      </c>
      <c r="U1624" s="101" t="s">
        <v>97</v>
      </c>
      <c r="V1624" s="101" t="s">
        <v>86</v>
      </c>
      <c r="W1624" s="101" t="s">
        <v>87</v>
      </c>
      <c r="X1624" s="101" t="s">
        <v>96</v>
      </c>
      <c r="Y1624" s="101" t="s">
        <v>89</v>
      </c>
      <c r="Z1624" s="101" t="s">
        <v>90</v>
      </c>
      <c r="AA1624" s="101">
        <v>259</v>
      </c>
      <c r="AB1624" s="101">
        <v>370.37</v>
      </c>
    </row>
    <row r="1625" spans="18:28" ht="18" customHeight="1" x14ac:dyDescent="0.25">
      <c r="R1625" s="101" t="s">
        <v>91</v>
      </c>
      <c r="S1625" s="101">
        <v>2022</v>
      </c>
      <c r="T1625" s="101" t="s">
        <v>6</v>
      </c>
      <c r="U1625" s="101" t="s">
        <v>97</v>
      </c>
      <c r="V1625" s="101" t="s">
        <v>86</v>
      </c>
      <c r="W1625" s="101" t="s">
        <v>87</v>
      </c>
      <c r="X1625" s="101" t="s">
        <v>96</v>
      </c>
      <c r="Y1625" s="101" t="s">
        <v>89</v>
      </c>
      <c r="Z1625" s="101" t="s">
        <v>90</v>
      </c>
      <c r="AA1625" s="101">
        <v>257</v>
      </c>
      <c r="AB1625" s="101">
        <v>367.51</v>
      </c>
    </row>
    <row r="1626" spans="18:28" ht="18" customHeight="1" x14ac:dyDescent="0.25">
      <c r="R1626" s="101" t="s">
        <v>84</v>
      </c>
      <c r="S1626" s="101">
        <v>2022</v>
      </c>
      <c r="T1626" s="101" t="s">
        <v>8</v>
      </c>
      <c r="U1626" s="101" t="s">
        <v>97</v>
      </c>
      <c r="V1626" s="101" t="s">
        <v>86</v>
      </c>
      <c r="W1626" s="101" t="s">
        <v>87</v>
      </c>
      <c r="X1626" s="101" t="s">
        <v>96</v>
      </c>
      <c r="Y1626" s="101" t="s">
        <v>89</v>
      </c>
      <c r="Z1626" s="101" t="s">
        <v>90</v>
      </c>
      <c r="AA1626" s="101">
        <v>248</v>
      </c>
      <c r="AB1626" s="101">
        <v>354.64</v>
      </c>
    </row>
    <row r="1627" spans="18:28" ht="18" customHeight="1" x14ac:dyDescent="0.25">
      <c r="R1627" s="101" t="s">
        <v>93</v>
      </c>
      <c r="S1627" s="101">
        <v>2022</v>
      </c>
      <c r="T1627" s="101" t="s">
        <v>8</v>
      </c>
      <c r="U1627" s="101" t="s">
        <v>97</v>
      </c>
      <c r="V1627" s="101" t="s">
        <v>86</v>
      </c>
      <c r="W1627" s="101" t="s">
        <v>87</v>
      </c>
      <c r="X1627" s="101" t="s">
        <v>96</v>
      </c>
      <c r="Y1627" s="101" t="s">
        <v>89</v>
      </c>
      <c r="Z1627" s="101" t="s">
        <v>90</v>
      </c>
      <c r="AA1627" s="101">
        <v>250</v>
      </c>
      <c r="AB1627" s="101">
        <v>526.24</v>
      </c>
    </row>
    <row r="1628" spans="18:28" ht="18" customHeight="1" x14ac:dyDescent="0.25">
      <c r="R1628" s="101" t="s">
        <v>91</v>
      </c>
      <c r="S1628" s="101">
        <v>2022</v>
      </c>
      <c r="T1628" s="101" t="s">
        <v>8</v>
      </c>
      <c r="U1628" s="101" t="s">
        <v>97</v>
      </c>
      <c r="V1628" s="101" t="s">
        <v>86</v>
      </c>
      <c r="W1628" s="101" t="s">
        <v>87</v>
      </c>
      <c r="X1628" s="101" t="s">
        <v>96</v>
      </c>
      <c r="Y1628" s="101" t="s">
        <v>89</v>
      </c>
      <c r="Z1628" s="101" t="s">
        <v>90</v>
      </c>
      <c r="AA1628" s="101">
        <v>249</v>
      </c>
      <c r="AB1628" s="101">
        <v>356.07</v>
      </c>
    </row>
    <row r="1629" spans="18:28" ht="18" customHeight="1" x14ac:dyDescent="0.25">
      <c r="R1629" s="101" t="s">
        <v>84</v>
      </c>
      <c r="S1629" s="101">
        <v>2022</v>
      </c>
      <c r="T1629" s="101" t="s">
        <v>8</v>
      </c>
      <c r="U1629" s="101" t="s">
        <v>97</v>
      </c>
      <c r="V1629" s="101" t="s">
        <v>86</v>
      </c>
      <c r="W1629" s="101" t="s">
        <v>87</v>
      </c>
      <c r="X1629" s="101" t="s">
        <v>96</v>
      </c>
      <c r="Y1629" s="101" t="s">
        <v>89</v>
      </c>
      <c r="Z1629" s="101" t="s">
        <v>90</v>
      </c>
      <c r="AA1629" s="101">
        <v>247</v>
      </c>
      <c r="AB1629" s="101">
        <v>353.21</v>
      </c>
    </row>
    <row r="1630" spans="18:28" ht="18" customHeight="1" x14ac:dyDescent="0.25">
      <c r="R1630" s="101" t="s">
        <v>84</v>
      </c>
      <c r="S1630" s="101">
        <v>2022</v>
      </c>
      <c r="T1630" s="101" t="s">
        <v>3</v>
      </c>
      <c r="U1630" s="101" t="s">
        <v>85</v>
      </c>
      <c r="V1630" s="101" t="s">
        <v>86</v>
      </c>
      <c r="W1630" s="101" t="s">
        <v>87</v>
      </c>
      <c r="X1630" s="101" t="s">
        <v>88</v>
      </c>
      <c r="Y1630" s="101" t="s">
        <v>89</v>
      </c>
      <c r="Z1630" s="101" t="s">
        <v>92</v>
      </c>
      <c r="AA1630" s="101">
        <v>356</v>
      </c>
      <c r="AB1630" s="101">
        <v>484.15999999999997</v>
      </c>
    </row>
    <row r="1631" spans="18:28" ht="18" customHeight="1" x14ac:dyDescent="0.25">
      <c r="R1631" s="101" t="s">
        <v>91</v>
      </c>
      <c r="S1631" s="101">
        <v>2022</v>
      </c>
      <c r="T1631" s="101" t="s">
        <v>3</v>
      </c>
      <c r="U1631" s="101" t="s">
        <v>85</v>
      </c>
      <c r="V1631" s="101" t="s">
        <v>86</v>
      </c>
      <c r="W1631" s="101" t="s">
        <v>87</v>
      </c>
      <c r="X1631" s="101" t="s">
        <v>88</v>
      </c>
      <c r="Y1631" s="101" t="s">
        <v>89</v>
      </c>
      <c r="Z1631" s="101" t="s">
        <v>92</v>
      </c>
      <c r="AA1631" s="101">
        <v>152</v>
      </c>
      <c r="AB1631" s="101">
        <v>217.36</v>
      </c>
    </row>
    <row r="1632" spans="18:28" ht="18" customHeight="1" x14ac:dyDescent="0.25">
      <c r="R1632" s="101" t="s">
        <v>93</v>
      </c>
      <c r="S1632" s="101">
        <v>2022</v>
      </c>
      <c r="T1632" s="101" t="s">
        <v>3</v>
      </c>
      <c r="U1632" s="101" t="s">
        <v>85</v>
      </c>
      <c r="V1632" s="101" t="s">
        <v>99</v>
      </c>
      <c r="W1632" s="101" t="s">
        <v>87</v>
      </c>
      <c r="X1632" s="101" t="s">
        <v>88</v>
      </c>
      <c r="Y1632" s="101" t="s">
        <v>89</v>
      </c>
      <c r="Z1632" s="101" t="s">
        <v>92</v>
      </c>
      <c r="AA1632" s="101">
        <v>352</v>
      </c>
      <c r="AB1632" s="101">
        <v>503.36</v>
      </c>
    </row>
    <row r="1633" spans="18:28" ht="18" customHeight="1" x14ac:dyDescent="0.25">
      <c r="R1633" s="101" t="s">
        <v>84</v>
      </c>
      <c r="S1633" s="101">
        <v>2022</v>
      </c>
      <c r="T1633" s="101" t="s">
        <v>3</v>
      </c>
      <c r="U1633" s="101" t="s">
        <v>85</v>
      </c>
      <c r="V1633" s="101" t="s">
        <v>99</v>
      </c>
      <c r="W1633" s="101" t="s">
        <v>87</v>
      </c>
      <c r="X1633" s="101" t="s">
        <v>88</v>
      </c>
      <c r="Y1633" s="101" t="s">
        <v>89</v>
      </c>
      <c r="Z1633" s="101" t="s">
        <v>92</v>
      </c>
      <c r="AA1633" s="101">
        <v>154</v>
      </c>
      <c r="AB1633" s="101">
        <v>220.22</v>
      </c>
    </row>
    <row r="1634" spans="18:28" ht="18" customHeight="1" x14ac:dyDescent="0.25">
      <c r="R1634" s="101" t="s">
        <v>95</v>
      </c>
      <c r="S1634" s="101">
        <v>2022</v>
      </c>
      <c r="T1634" s="101" t="s">
        <v>3</v>
      </c>
      <c r="U1634" s="101" t="s">
        <v>85</v>
      </c>
      <c r="V1634" s="101" t="s">
        <v>99</v>
      </c>
      <c r="W1634" s="101" t="s">
        <v>87</v>
      </c>
      <c r="X1634" s="101" t="s">
        <v>88</v>
      </c>
      <c r="Y1634" s="101" t="s">
        <v>89</v>
      </c>
      <c r="Z1634" s="101" t="s">
        <v>92</v>
      </c>
      <c r="AA1634" s="101">
        <v>698</v>
      </c>
      <c r="AB1634" s="101">
        <v>998.14</v>
      </c>
    </row>
    <row r="1635" spans="18:28" ht="18" customHeight="1" x14ac:dyDescent="0.25">
      <c r="R1635" s="101" t="s">
        <v>93</v>
      </c>
      <c r="S1635" s="101">
        <v>2022</v>
      </c>
      <c r="T1635" s="101" t="s">
        <v>3</v>
      </c>
      <c r="U1635" s="101" t="s">
        <v>85</v>
      </c>
      <c r="V1635" s="101" t="s">
        <v>99</v>
      </c>
      <c r="W1635" s="101" t="s">
        <v>87</v>
      </c>
      <c r="X1635" s="101" t="s">
        <v>88</v>
      </c>
      <c r="Y1635" s="101" t="s">
        <v>89</v>
      </c>
      <c r="Z1635" s="101" t="s">
        <v>92</v>
      </c>
      <c r="AA1635" s="101">
        <v>731</v>
      </c>
      <c r="AB1635" s="101">
        <v>1045.33</v>
      </c>
    </row>
    <row r="1636" spans="18:28" ht="18" customHeight="1" x14ac:dyDescent="0.25">
      <c r="R1636" s="101" t="s">
        <v>93</v>
      </c>
      <c r="S1636" s="101">
        <v>2022</v>
      </c>
      <c r="T1636" s="101" t="s">
        <v>3</v>
      </c>
      <c r="U1636" s="101" t="s">
        <v>85</v>
      </c>
      <c r="V1636" s="101" t="s">
        <v>99</v>
      </c>
      <c r="W1636" s="101" t="s">
        <v>87</v>
      </c>
      <c r="X1636" s="101" t="s">
        <v>88</v>
      </c>
      <c r="Y1636" s="101" t="s">
        <v>89</v>
      </c>
      <c r="Z1636" s="101" t="s">
        <v>92</v>
      </c>
      <c r="AA1636" s="101">
        <v>771</v>
      </c>
      <c r="AB1636" s="101">
        <v>526.24</v>
      </c>
    </row>
    <row r="1637" spans="18:28" ht="18" customHeight="1" x14ac:dyDescent="0.25">
      <c r="R1637" s="101" t="s">
        <v>93</v>
      </c>
      <c r="S1637" s="101">
        <v>2022</v>
      </c>
      <c r="T1637" s="101" t="s">
        <v>3</v>
      </c>
      <c r="U1637" s="101" t="s">
        <v>85</v>
      </c>
      <c r="V1637" s="101" t="s">
        <v>99</v>
      </c>
      <c r="W1637" s="101" t="s">
        <v>87</v>
      </c>
      <c r="X1637" s="101" t="s">
        <v>88</v>
      </c>
      <c r="Y1637" s="101" t="s">
        <v>89</v>
      </c>
      <c r="Z1637" s="101" t="s">
        <v>92</v>
      </c>
      <c r="AA1637" s="101">
        <v>355</v>
      </c>
      <c r="AB1637" s="101">
        <v>507.65</v>
      </c>
    </row>
    <row r="1638" spans="18:28" ht="18" customHeight="1" x14ac:dyDescent="0.25">
      <c r="R1638" s="101" t="s">
        <v>93</v>
      </c>
      <c r="S1638" s="101">
        <v>2022</v>
      </c>
      <c r="T1638" s="101" t="s">
        <v>3</v>
      </c>
      <c r="U1638" s="101" t="s">
        <v>85</v>
      </c>
      <c r="V1638" s="101" t="s">
        <v>99</v>
      </c>
      <c r="W1638" s="101" t="s">
        <v>87</v>
      </c>
      <c r="X1638" s="101" t="s">
        <v>88</v>
      </c>
      <c r="Y1638" s="101" t="s">
        <v>89</v>
      </c>
      <c r="Z1638" s="101" t="s">
        <v>92</v>
      </c>
      <c r="AA1638" s="101">
        <v>157</v>
      </c>
      <c r="AB1638" s="101">
        <v>224.51</v>
      </c>
    </row>
    <row r="1639" spans="18:28" ht="18" customHeight="1" x14ac:dyDescent="0.25">
      <c r="R1639" s="101" t="s">
        <v>91</v>
      </c>
      <c r="S1639" s="101">
        <v>2022</v>
      </c>
      <c r="T1639" s="101" t="s">
        <v>3</v>
      </c>
      <c r="U1639" s="101" t="s">
        <v>85</v>
      </c>
      <c r="V1639" s="101" t="s">
        <v>99</v>
      </c>
      <c r="W1639" s="101" t="s">
        <v>87</v>
      </c>
      <c r="X1639" s="101" t="s">
        <v>88</v>
      </c>
      <c r="Y1639" s="101" t="s">
        <v>89</v>
      </c>
      <c r="Z1639" s="101" t="s">
        <v>92</v>
      </c>
      <c r="AA1639" s="101">
        <v>353</v>
      </c>
      <c r="AB1639" s="101">
        <v>504.78999999999996</v>
      </c>
    </row>
    <row r="1640" spans="18:28" ht="18" customHeight="1" x14ac:dyDescent="0.25">
      <c r="R1640" s="101" t="s">
        <v>91</v>
      </c>
      <c r="S1640" s="101">
        <v>2022</v>
      </c>
      <c r="T1640" s="101" t="s">
        <v>3</v>
      </c>
      <c r="U1640" s="101" t="s">
        <v>85</v>
      </c>
      <c r="V1640" s="101" t="s">
        <v>99</v>
      </c>
      <c r="W1640" s="101" t="s">
        <v>87</v>
      </c>
      <c r="X1640" s="101" t="s">
        <v>88</v>
      </c>
      <c r="Y1640" s="101" t="s">
        <v>89</v>
      </c>
      <c r="Z1640" s="101" t="s">
        <v>92</v>
      </c>
      <c r="AA1640" s="101">
        <v>155</v>
      </c>
      <c r="AB1640" s="101">
        <v>221.65</v>
      </c>
    </row>
    <row r="1641" spans="18:28" ht="18" customHeight="1" x14ac:dyDescent="0.25">
      <c r="R1641" s="101" t="s">
        <v>91</v>
      </c>
      <c r="S1641" s="101">
        <v>2022</v>
      </c>
      <c r="T1641" s="101" t="s">
        <v>7</v>
      </c>
      <c r="U1641" s="101" t="s">
        <v>85</v>
      </c>
      <c r="V1641" s="101" t="s">
        <v>99</v>
      </c>
      <c r="W1641" s="101" t="s">
        <v>87</v>
      </c>
      <c r="X1641" s="101" t="s">
        <v>88</v>
      </c>
      <c r="Y1641" s="101" t="s">
        <v>89</v>
      </c>
      <c r="Z1641" s="101" t="s">
        <v>92</v>
      </c>
      <c r="AA1641" s="101">
        <v>332</v>
      </c>
      <c r="AB1641" s="101">
        <v>451.52</v>
      </c>
    </row>
    <row r="1642" spans="18:28" ht="18" customHeight="1" x14ac:dyDescent="0.25">
      <c r="R1642" s="101" t="s">
        <v>91</v>
      </c>
      <c r="S1642" s="101">
        <v>2022</v>
      </c>
      <c r="T1642" s="101" t="s">
        <v>7</v>
      </c>
      <c r="U1642" s="101" t="s">
        <v>85</v>
      </c>
      <c r="V1642" s="101" t="s">
        <v>99</v>
      </c>
      <c r="W1642" s="101" t="s">
        <v>87</v>
      </c>
      <c r="X1642" s="101" t="s">
        <v>88</v>
      </c>
      <c r="Y1642" s="101" t="s">
        <v>89</v>
      </c>
      <c r="Z1642" s="101" t="s">
        <v>92</v>
      </c>
      <c r="AA1642" s="101">
        <v>134</v>
      </c>
      <c r="AB1642" s="101">
        <v>191.62</v>
      </c>
    </row>
    <row r="1643" spans="18:28" ht="18" customHeight="1" x14ac:dyDescent="0.25">
      <c r="R1643" s="101" t="s">
        <v>84</v>
      </c>
      <c r="S1643" s="101">
        <v>2022</v>
      </c>
      <c r="T1643" s="101" t="s">
        <v>7</v>
      </c>
      <c r="U1643" s="101" t="s">
        <v>85</v>
      </c>
      <c r="V1643" s="101" t="s">
        <v>99</v>
      </c>
      <c r="W1643" s="101" t="s">
        <v>87</v>
      </c>
      <c r="X1643" s="101" t="s">
        <v>88</v>
      </c>
      <c r="Y1643" s="101" t="s">
        <v>89</v>
      </c>
      <c r="Z1643" s="101" t="s">
        <v>92</v>
      </c>
      <c r="AA1643" s="101">
        <v>334</v>
      </c>
      <c r="AB1643" s="101">
        <v>477.62</v>
      </c>
    </row>
    <row r="1644" spans="18:28" ht="18" customHeight="1" x14ac:dyDescent="0.25">
      <c r="R1644" s="101" t="s">
        <v>91</v>
      </c>
      <c r="S1644" s="101">
        <v>2022</v>
      </c>
      <c r="T1644" s="101" t="s">
        <v>7</v>
      </c>
      <c r="U1644" s="101" t="s">
        <v>85</v>
      </c>
      <c r="V1644" s="101" t="s">
        <v>99</v>
      </c>
      <c r="W1644" s="101" t="s">
        <v>87</v>
      </c>
      <c r="X1644" s="101" t="s">
        <v>88</v>
      </c>
      <c r="Y1644" s="101" t="s">
        <v>89</v>
      </c>
      <c r="Z1644" s="101" t="s">
        <v>92</v>
      </c>
      <c r="AA1644" s="101">
        <v>702</v>
      </c>
      <c r="AB1644" s="101">
        <v>1003.86</v>
      </c>
    </row>
    <row r="1645" spans="18:28" ht="18" customHeight="1" x14ac:dyDescent="0.25">
      <c r="R1645" s="101" t="s">
        <v>84</v>
      </c>
      <c r="S1645" s="101">
        <v>2022</v>
      </c>
      <c r="T1645" s="101" t="s">
        <v>7</v>
      </c>
      <c r="U1645" s="101" t="s">
        <v>85</v>
      </c>
      <c r="V1645" s="101" t="s">
        <v>99</v>
      </c>
      <c r="W1645" s="101" t="s">
        <v>87</v>
      </c>
      <c r="X1645" s="101" t="s">
        <v>88</v>
      </c>
      <c r="Y1645" s="101" t="s">
        <v>89</v>
      </c>
      <c r="Z1645" s="101" t="s">
        <v>92</v>
      </c>
      <c r="AA1645" s="101">
        <v>735</v>
      </c>
      <c r="AB1645" s="101">
        <v>1051.05</v>
      </c>
    </row>
    <row r="1646" spans="18:28" ht="18" customHeight="1" x14ac:dyDescent="0.25">
      <c r="R1646" s="101" t="s">
        <v>91</v>
      </c>
      <c r="S1646" s="101">
        <v>2022</v>
      </c>
      <c r="T1646" s="101" t="s">
        <v>7</v>
      </c>
      <c r="U1646" s="101" t="s">
        <v>85</v>
      </c>
      <c r="V1646" s="101" t="s">
        <v>99</v>
      </c>
      <c r="W1646" s="101" t="s">
        <v>87</v>
      </c>
      <c r="X1646" s="101" t="s">
        <v>88</v>
      </c>
      <c r="Y1646" s="101" t="s">
        <v>89</v>
      </c>
      <c r="Z1646" s="101" t="s">
        <v>92</v>
      </c>
      <c r="AA1646" s="101">
        <v>333</v>
      </c>
      <c r="AB1646" s="101">
        <v>526.24</v>
      </c>
    </row>
    <row r="1647" spans="18:28" ht="18" customHeight="1" x14ac:dyDescent="0.25">
      <c r="R1647" s="101" t="s">
        <v>95</v>
      </c>
      <c r="S1647" s="101">
        <v>2022</v>
      </c>
      <c r="T1647" s="101" t="s">
        <v>7</v>
      </c>
      <c r="U1647" s="101" t="s">
        <v>85</v>
      </c>
      <c r="V1647" s="101" t="s">
        <v>99</v>
      </c>
      <c r="W1647" s="101" t="s">
        <v>87</v>
      </c>
      <c r="X1647" s="101" t="s">
        <v>88</v>
      </c>
      <c r="Y1647" s="101" t="s">
        <v>89</v>
      </c>
      <c r="Z1647" s="101" t="s">
        <v>92</v>
      </c>
      <c r="AA1647" s="101">
        <v>774</v>
      </c>
      <c r="AB1647" s="101">
        <v>526.24</v>
      </c>
    </row>
    <row r="1648" spans="18:28" ht="18" customHeight="1" x14ac:dyDescent="0.25">
      <c r="R1648" s="101" t="s">
        <v>91</v>
      </c>
      <c r="S1648" s="101">
        <v>2022</v>
      </c>
      <c r="T1648" s="101" t="s">
        <v>7</v>
      </c>
      <c r="U1648" s="101" t="s">
        <v>85</v>
      </c>
      <c r="V1648" s="101" t="s">
        <v>99</v>
      </c>
      <c r="W1648" s="101" t="s">
        <v>87</v>
      </c>
      <c r="X1648" s="101" t="s">
        <v>88</v>
      </c>
      <c r="Y1648" s="101" t="s">
        <v>89</v>
      </c>
      <c r="Z1648" s="101" t="s">
        <v>92</v>
      </c>
      <c r="AA1648" s="101">
        <v>331</v>
      </c>
      <c r="AB1648" s="101">
        <v>473.33</v>
      </c>
    </row>
    <row r="1649" spans="18:28" ht="18" customHeight="1" x14ac:dyDescent="0.25">
      <c r="R1649" s="101" t="s">
        <v>91</v>
      </c>
      <c r="S1649" s="101">
        <v>2022</v>
      </c>
      <c r="T1649" s="101" t="s">
        <v>7</v>
      </c>
      <c r="U1649" s="101" t="s">
        <v>85</v>
      </c>
      <c r="V1649" s="101" t="s">
        <v>99</v>
      </c>
      <c r="W1649" s="101" t="s">
        <v>87</v>
      </c>
      <c r="X1649" s="101" t="s">
        <v>88</v>
      </c>
      <c r="Y1649" s="101" t="s">
        <v>89</v>
      </c>
      <c r="Z1649" s="101" t="s">
        <v>92</v>
      </c>
      <c r="AA1649" s="101">
        <v>133</v>
      </c>
      <c r="AB1649" s="101">
        <v>190.19</v>
      </c>
    </row>
    <row r="1650" spans="18:28" ht="18" customHeight="1" x14ac:dyDescent="0.25">
      <c r="R1650" s="101" t="s">
        <v>94</v>
      </c>
      <c r="S1650" s="101">
        <v>2022</v>
      </c>
      <c r="T1650" s="101" t="s">
        <v>7</v>
      </c>
      <c r="U1650" s="101" t="s">
        <v>85</v>
      </c>
      <c r="V1650" s="101" t="s">
        <v>99</v>
      </c>
      <c r="W1650" s="101" t="s">
        <v>87</v>
      </c>
      <c r="X1650" s="101" t="s">
        <v>88</v>
      </c>
      <c r="Y1650" s="101" t="s">
        <v>89</v>
      </c>
      <c r="Z1650" s="101" t="s">
        <v>92</v>
      </c>
      <c r="AA1650" s="101">
        <v>335</v>
      </c>
      <c r="AB1650" s="101">
        <v>479.05</v>
      </c>
    </row>
    <row r="1651" spans="18:28" ht="18" customHeight="1" x14ac:dyDescent="0.25">
      <c r="R1651" s="101" t="s">
        <v>91</v>
      </c>
      <c r="S1651" s="101">
        <v>2022</v>
      </c>
      <c r="T1651" s="101" t="s">
        <v>7</v>
      </c>
      <c r="U1651" s="101" t="s">
        <v>85</v>
      </c>
      <c r="V1651" s="101" t="s">
        <v>99</v>
      </c>
      <c r="W1651" s="101" t="s">
        <v>87</v>
      </c>
      <c r="X1651" s="101" t="s">
        <v>88</v>
      </c>
      <c r="Y1651" s="101" t="s">
        <v>89</v>
      </c>
      <c r="Z1651" s="101" t="s">
        <v>92</v>
      </c>
      <c r="AA1651" s="101">
        <v>131</v>
      </c>
      <c r="AB1651" s="101">
        <v>187.32999999999998</v>
      </c>
    </row>
    <row r="1652" spans="18:28" ht="18" customHeight="1" x14ac:dyDescent="0.25">
      <c r="R1652" s="101" t="s">
        <v>94</v>
      </c>
      <c r="S1652" s="101">
        <v>2022</v>
      </c>
      <c r="T1652" s="101" t="s">
        <v>11</v>
      </c>
      <c r="U1652" s="101" t="s">
        <v>85</v>
      </c>
      <c r="V1652" s="101" t="s">
        <v>99</v>
      </c>
      <c r="W1652" s="101" t="s">
        <v>87</v>
      </c>
      <c r="X1652" s="101" t="s">
        <v>88</v>
      </c>
      <c r="Y1652" s="101" t="s">
        <v>89</v>
      </c>
      <c r="Z1652" s="101" t="s">
        <v>92</v>
      </c>
      <c r="AA1652" s="101">
        <v>140</v>
      </c>
      <c r="AB1652" s="101">
        <v>200.2</v>
      </c>
    </row>
    <row r="1653" spans="18:28" ht="18" customHeight="1" x14ac:dyDescent="0.25">
      <c r="R1653" s="101" t="s">
        <v>91</v>
      </c>
      <c r="S1653" s="101">
        <v>2022</v>
      </c>
      <c r="T1653" s="101" t="s">
        <v>11</v>
      </c>
      <c r="U1653" s="101" t="s">
        <v>85</v>
      </c>
      <c r="V1653" s="101" t="s">
        <v>99</v>
      </c>
      <c r="W1653" s="101" t="s">
        <v>87</v>
      </c>
      <c r="X1653" s="101" t="s">
        <v>88</v>
      </c>
      <c r="Y1653" s="101" t="s">
        <v>89</v>
      </c>
      <c r="Z1653" s="101" t="s">
        <v>92</v>
      </c>
      <c r="AA1653" s="101">
        <v>356</v>
      </c>
      <c r="AB1653" s="101">
        <v>509.08</v>
      </c>
    </row>
    <row r="1654" spans="18:28" ht="18" customHeight="1" x14ac:dyDescent="0.25">
      <c r="R1654" s="101" t="s">
        <v>91</v>
      </c>
      <c r="S1654" s="101">
        <v>2022</v>
      </c>
      <c r="T1654" s="101" t="s">
        <v>11</v>
      </c>
      <c r="U1654" s="101" t="s">
        <v>85</v>
      </c>
      <c r="V1654" s="101" t="s">
        <v>99</v>
      </c>
      <c r="W1654" s="101" t="s">
        <v>87</v>
      </c>
      <c r="X1654" s="101" t="s">
        <v>88</v>
      </c>
      <c r="Y1654" s="101" t="s">
        <v>89</v>
      </c>
      <c r="Z1654" s="101" t="s">
        <v>92</v>
      </c>
      <c r="AA1654" s="101">
        <v>310</v>
      </c>
      <c r="AB1654" s="101">
        <v>443.3</v>
      </c>
    </row>
    <row r="1655" spans="18:28" ht="18" customHeight="1" x14ac:dyDescent="0.25">
      <c r="R1655" s="101" t="s">
        <v>84</v>
      </c>
      <c r="S1655" s="101">
        <v>2022</v>
      </c>
      <c r="T1655" s="101" t="s">
        <v>11</v>
      </c>
      <c r="U1655" s="101" t="s">
        <v>85</v>
      </c>
      <c r="V1655" s="101" t="s">
        <v>99</v>
      </c>
      <c r="W1655" s="101" t="s">
        <v>87</v>
      </c>
      <c r="X1655" s="101" t="s">
        <v>88</v>
      </c>
      <c r="Y1655" s="101" t="s">
        <v>89</v>
      </c>
      <c r="Z1655" s="101" t="s">
        <v>92</v>
      </c>
      <c r="AA1655" s="101">
        <v>358</v>
      </c>
      <c r="AB1655" s="101">
        <v>511.94</v>
      </c>
    </row>
    <row r="1656" spans="18:28" ht="18" customHeight="1" x14ac:dyDescent="0.25">
      <c r="R1656" s="101" t="s">
        <v>95</v>
      </c>
      <c r="S1656" s="101">
        <v>2022</v>
      </c>
      <c r="T1656" s="101" t="s">
        <v>11</v>
      </c>
      <c r="U1656" s="101" t="s">
        <v>85</v>
      </c>
      <c r="V1656" s="101" t="s">
        <v>99</v>
      </c>
      <c r="W1656" s="101" t="s">
        <v>87</v>
      </c>
      <c r="X1656" s="101" t="s">
        <v>88</v>
      </c>
      <c r="Y1656" s="101" t="s">
        <v>89</v>
      </c>
      <c r="Z1656" s="101" t="s">
        <v>92</v>
      </c>
      <c r="AA1656" s="101">
        <v>138</v>
      </c>
      <c r="AB1656" s="101">
        <v>197.34</v>
      </c>
    </row>
    <row r="1657" spans="18:28" ht="18" customHeight="1" x14ac:dyDescent="0.25">
      <c r="R1657" s="101" t="s">
        <v>93</v>
      </c>
      <c r="S1657" s="101">
        <v>2022</v>
      </c>
      <c r="T1657" s="101" t="s">
        <v>11</v>
      </c>
      <c r="U1657" s="101" t="s">
        <v>85</v>
      </c>
      <c r="V1657" s="101" t="s">
        <v>99</v>
      </c>
      <c r="W1657" s="101" t="s">
        <v>87</v>
      </c>
      <c r="X1657" s="101" t="s">
        <v>88</v>
      </c>
      <c r="Y1657" s="101" t="s">
        <v>89</v>
      </c>
      <c r="Z1657" s="101" t="s">
        <v>92</v>
      </c>
      <c r="AA1657" s="101">
        <v>705</v>
      </c>
      <c r="AB1657" s="101">
        <v>1008.15</v>
      </c>
    </row>
    <row r="1658" spans="18:28" ht="18" customHeight="1" x14ac:dyDescent="0.25">
      <c r="R1658" s="101" t="s">
        <v>84</v>
      </c>
      <c r="S1658" s="101">
        <v>2022</v>
      </c>
      <c r="T1658" s="101" t="s">
        <v>11</v>
      </c>
      <c r="U1658" s="101" t="s">
        <v>85</v>
      </c>
      <c r="V1658" s="101" t="s">
        <v>99</v>
      </c>
      <c r="W1658" s="101" t="s">
        <v>87</v>
      </c>
      <c r="X1658" s="101" t="s">
        <v>88</v>
      </c>
      <c r="Y1658" s="101" t="s">
        <v>89</v>
      </c>
      <c r="Z1658" s="101" t="s">
        <v>92</v>
      </c>
      <c r="AA1658" s="101">
        <v>738</v>
      </c>
      <c r="AB1658" s="101">
        <v>1055.3399999999999</v>
      </c>
    </row>
    <row r="1659" spans="18:28" ht="18" customHeight="1" x14ac:dyDescent="0.25">
      <c r="R1659" s="101" t="s">
        <v>84</v>
      </c>
      <c r="S1659" s="101">
        <v>2022</v>
      </c>
      <c r="T1659" s="101" t="s">
        <v>11</v>
      </c>
      <c r="U1659" s="101" t="s">
        <v>85</v>
      </c>
      <c r="V1659" s="101" t="s">
        <v>99</v>
      </c>
      <c r="W1659" s="101" t="s">
        <v>87</v>
      </c>
      <c r="X1659" s="101" t="s">
        <v>88</v>
      </c>
      <c r="Y1659" s="101" t="s">
        <v>89</v>
      </c>
      <c r="Z1659" s="101" t="s">
        <v>92</v>
      </c>
      <c r="AA1659" s="101">
        <v>141</v>
      </c>
      <c r="AB1659" s="101">
        <v>201.63</v>
      </c>
    </row>
    <row r="1660" spans="18:28" ht="18" customHeight="1" x14ac:dyDescent="0.25">
      <c r="R1660" s="101" t="s">
        <v>93</v>
      </c>
      <c r="S1660" s="101">
        <v>2022</v>
      </c>
      <c r="T1660" s="101" t="s">
        <v>11</v>
      </c>
      <c r="U1660" s="101" t="s">
        <v>85</v>
      </c>
      <c r="V1660" s="101" t="s">
        <v>99</v>
      </c>
      <c r="W1660" s="101" t="s">
        <v>87</v>
      </c>
      <c r="X1660" s="101" t="s">
        <v>88</v>
      </c>
      <c r="Y1660" s="101" t="s">
        <v>89</v>
      </c>
      <c r="Z1660" s="101" t="s">
        <v>92</v>
      </c>
      <c r="AA1660" s="101">
        <v>309</v>
      </c>
      <c r="AB1660" s="101">
        <v>526.24</v>
      </c>
    </row>
    <row r="1661" spans="18:28" ht="18" customHeight="1" x14ac:dyDescent="0.25">
      <c r="R1661" s="101" t="s">
        <v>95</v>
      </c>
      <c r="S1661" s="101">
        <v>2022</v>
      </c>
      <c r="T1661" s="101" t="s">
        <v>11</v>
      </c>
      <c r="U1661" s="101" t="s">
        <v>85</v>
      </c>
      <c r="V1661" s="101" t="s">
        <v>99</v>
      </c>
      <c r="W1661" s="101" t="s">
        <v>87</v>
      </c>
      <c r="X1661" s="101" t="s">
        <v>88</v>
      </c>
      <c r="Y1661" s="101" t="s">
        <v>89</v>
      </c>
      <c r="Z1661" s="101" t="s">
        <v>92</v>
      </c>
      <c r="AA1661" s="101">
        <v>778</v>
      </c>
      <c r="AB1661" s="101">
        <v>526.24</v>
      </c>
    </row>
    <row r="1662" spans="18:28" ht="18" customHeight="1" x14ac:dyDescent="0.25">
      <c r="R1662" s="101" t="s">
        <v>84</v>
      </c>
      <c r="S1662" s="101">
        <v>2022</v>
      </c>
      <c r="T1662" s="101" t="s">
        <v>11</v>
      </c>
      <c r="U1662" s="101" t="s">
        <v>85</v>
      </c>
      <c r="V1662" s="101" t="s">
        <v>99</v>
      </c>
      <c r="W1662" s="101" t="s">
        <v>87</v>
      </c>
      <c r="X1662" s="101" t="s">
        <v>88</v>
      </c>
      <c r="Y1662" s="101" t="s">
        <v>89</v>
      </c>
      <c r="Z1662" s="101" t="s">
        <v>92</v>
      </c>
      <c r="AA1662" s="101">
        <v>139</v>
      </c>
      <c r="AB1662" s="101">
        <v>198.76999999999998</v>
      </c>
    </row>
    <row r="1663" spans="18:28" ht="18" customHeight="1" x14ac:dyDescent="0.25">
      <c r="R1663" s="101" t="s">
        <v>91</v>
      </c>
      <c r="S1663" s="101">
        <v>2022</v>
      </c>
      <c r="T1663" s="101" t="s">
        <v>11</v>
      </c>
      <c r="U1663" s="101" t="s">
        <v>85</v>
      </c>
      <c r="V1663" s="101" t="s">
        <v>99</v>
      </c>
      <c r="W1663" s="101" t="s">
        <v>87</v>
      </c>
      <c r="X1663" s="101" t="s">
        <v>88</v>
      </c>
      <c r="Y1663" s="101" t="s">
        <v>89</v>
      </c>
      <c r="Z1663" s="101" t="s">
        <v>92</v>
      </c>
      <c r="AA1663" s="101">
        <v>313</v>
      </c>
      <c r="AB1663" s="101">
        <v>447.59000000000003</v>
      </c>
    </row>
    <row r="1664" spans="18:28" ht="18" customHeight="1" x14ac:dyDescent="0.25">
      <c r="R1664" s="101" t="s">
        <v>91</v>
      </c>
      <c r="S1664" s="101">
        <v>2022</v>
      </c>
      <c r="T1664" s="101" t="s">
        <v>11</v>
      </c>
      <c r="U1664" s="101" t="s">
        <v>85</v>
      </c>
      <c r="V1664" s="101" t="s">
        <v>99</v>
      </c>
      <c r="W1664" s="101" t="s">
        <v>87</v>
      </c>
      <c r="X1664" s="101" t="s">
        <v>88</v>
      </c>
      <c r="Y1664" s="101" t="s">
        <v>89</v>
      </c>
      <c r="Z1664" s="101" t="s">
        <v>92</v>
      </c>
      <c r="AA1664" s="101">
        <v>137</v>
      </c>
      <c r="AB1664" s="101">
        <v>195.91</v>
      </c>
    </row>
    <row r="1665" spans="18:28" ht="18" customHeight="1" x14ac:dyDescent="0.25">
      <c r="R1665" s="101" t="s">
        <v>84</v>
      </c>
      <c r="S1665" s="101">
        <v>2022</v>
      </c>
      <c r="T1665" s="101" t="s">
        <v>11</v>
      </c>
      <c r="U1665" s="101" t="s">
        <v>85</v>
      </c>
      <c r="V1665" s="101" t="s">
        <v>99</v>
      </c>
      <c r="W1665" s="101" t="s">
        <v>87</v>
      </c>
      <c r="X1665" s="101" t="s">
        <v>88</v>
      </c>
      <c r="Y1665" s="101" t="s">
        <v>89</v>
      </c>
      <c r="Z1665" s="101" t="s">
        <v>92</v>
      </c>
      <c r="AA1665" s="101">
        <v>311</v>
      </c>
      <c r="AB1665" s="101">
        <v>444.73</v>
      </c>
    </row>
    <row r="1666" spans="18:28" ht="18" customHeight="1" x14ac:dyDescent="0.25">
      <c r="R1666" s="101" t="s">
        <v>94</v>
      </c>
      <c r="S1666" s="101">
        <v>2022</v>
      </c>
      <c r="T1666" s="101" t="s">
        <v>11</v>
      </c>
      <c r="U1666" s="101" t="s">
        <v>85</v>
      </c>
      <c r="V1666" s="101" t="s">
        <v>99</v>
      </c>
      <c r="W1666" s="101" t="s">
        <v>87</v>
      </c>
      <c r="X1666" s="101" t="s">
        <v>88</v>
      </c>
      <c r="Y1666" s="101" t="s">
        <v>89</v>
      </c>
      <c r="Z1666" s="101" t="s">
        <v>92</v>
      </c>
      <c r="AA1666" s="101">
        <v>747</v>
      </c>
      <c r="AB1666" s="101">
        <v>1068.21</v>
      </c>
    </row>
    <row r="1667" spans="18:28" ht="18" customHeight="1" x14ac:dyDescent="0.25">
      <c r="R1667" s="101" t="s">
        <v>84</v>
      </c>
      <c r="S1667" s="101">
        <v>2022</v>
      </c>
      <c r="T1667" s="101" t="s">
        <v>1</v>
      </c>
      <c r="U1667" s="101" t="s">
        <v>85</v>
      </c>
      <c r="V1667" s="101" t="s">
        <v>99</v>
      </c>
      <c r="W1667" s="101" t="s">
        <v>87</v>
      </c>
      <c r="X1667" s="101" t="s">
        <v>88</v>
      </c>
      <c r="Y1667" s="101" t="s">
        <v>89</v>
      </c>
      <c r="Z1667" s="101" t="s">
        <v>92</v>
      </c>
      <c r="AA1667" s="101">
        <v>362</v>
      </c>
      <c r="AB1667" s="101">
        <v>492.32</v>
      </c>
    </row>
    <row r="1668" spans="18:28" ht="18" customHeight="1" x14ac:dyDescent="0.25">
      <c r="R1668" s="101" t="s">
        <v>91</v>
      </c>
      <c r="S1668" s="101">
        <v>2022</v>
      </c>
      <c r="T1668" s="101" t="s">
        <v>1</v>
      </c>
      <c r="U1668" s="101" t="s">
        <v>85</v>
      </c>
      <c r="V1668" s="101" t="s">
        <v>99</v>
      </c>
      <c r="W1668" s="101" t="s">
        <v>87</v>
      </c>
      <c r="X1668" s="101" t="s">
        <v>88</v>
      </c>
      <c r="Y1668" s="101" t="s">
        <v>89</v>
      </c>
      <c r="Z1668" s="101" t="s">
        <v>92</v>
      </c>
      <c r="AA1668" s="101">
        <v>164</v>
      </c>
      <c r="AB1668" s="101">
        <v>234.51999999999998</v>
      </c>
    </row>
    <row r="1669" spans="18:28" ht="18" customHeight="1" x14ac:dyDescent="0.25">
      <c r="R1669" s="101" t="s">
        <v>93</v>
      </c>
      <c r="S1669" s="101">
        <v>2022</v>
      </c>
      <c r="T1669" s="101" t="s">
        <v>1</v>
      </c>
      <c r="U1669" s="101" t="s">
        <v>85</v>
      </c>
      <c r="V1669" s="101" t="s">
        <v>99</v>
      </c>
      <c r="W1669" s="101" t="s">
        <v>87</v>
      </c>
      <c r="X1669" s="101" t="s">
        <v>88</v>
      </c>
      <c r="Y1669" s="101" t="s">
        <v>89</v>
      </c>
      <c r="Z1669" s="101" t="s">
        <v>92</v>
      </c>
      <c r="AA1669" s="101">
        <v>364</v>
      </c>
      <c r="AB1669" s="101">
        <v>520.52</v>
      </c>
    </row>
    <row r="1670" spans="18:28" ht="18" customHeight="1" x14ac:dyDescent="0.25">
      <c r="R1670" s="101" t="s">
        <v>84</v>
      </c>
      <c r="S1670" s="101">
        <v>2022</v>
      </c>
      <c r="T1670" s="101" t="s">
        <v>1</v>
      </c>
      <c r="U1670" s="101" t="s">
        <v>85</v>
      </c>
      <c r="V1670" s="101" t="s">
        <v>99</v>
      </c>
      <c r="W1670" s="101" t="s">
        <v>87</v>
      </c>
      <c r="X1670" s="101" t="s">
        <v>88</v>
      </c>
      <c r="Y1670" s="101" t="s">
        <v>89</v>
      </c>
      <c r="Z1670" s="101" t="s">
        <v>92</v>
      </c>
      <c r="AA1670" s="101">
        <v>166</v>
      </c>
      <c r="AB1670" s="101">
        <v>237.38</v>
      </c>
    </row>
    <row r="1671" spans="18:28" ht="18" customHeight="1" x14ac:dyDescent="0.25">
      <c r="R1671" s="101" t="s">
        <v>84</v>
      </c>
      <c r="S1671" s="101">
        <v>2022</v>
      </c>
      <c r="T1671" s="101" t="s">
        <v>1</v>
      </c>
      <c r="U1671" s="101" t="s">
        <v>85</v>
      </c>
      <c r="V1671" s="101" t="s">
        <v>99</v>
      </c>
      <c r="W1671" s="101" t="s">
        <v>87</v>
      </c>
      <c r="X1671" s="101" t="s">
        <v>88</v>
      </c>
      <c r="Y1671" s="101" t="s">
        <v>89</v>
      </c>
      <c r="Z1671" s="101" t="s">
        <v>92</v>
      </c>
      <c r="AA1671" s="101">
        <v>696</v>
      </c>
      <c r="AB1671" s="101">
        <v>995.28</v>
      </c>
    </row>
    <row r="1672" spans="18:28" ht="18" customHeight="1" x14ac:dyDescent="0.25">
      <c r="R1672" s="101" t="s">
        <v>93</v>
      </c>
      <c r="S1672" s="101">
        <v>2022</v>
      </c>
      <c r="T1672" s="101" t="s">
        <v>1</v>
      </c>
      <c r="U1672" s="101" t="s">
        <v>85</v>
      </c>
      <c r="V1672" s="101" t="s">
        <v>99</v>
      </c>
      <c r="W1672" s="101" t="s">
        <v>87</v>
      </c>
      <c r="X1672" s="101" t="s">
        <v>88</v>
      </c>
      <c r="Y1672" s="101" t="s">
        <v>89</v>
      </c>
      <c r="Z1672" s="101" t="s">
        <v>92</v>
      </c>
      <c r="AA1672" s="101">
        <v>363</v>
      </c>
      <c r="AB1672" s="101">
        <v>519.09</v>
      </c>
    </row>
    <row r="1673" spans="18:28" ht="18" customHeight="1" x14ac:dyDescent="0.25">
      <c r="R1673" s="101" t="s">
        <v>84</v>
      </c>
      <c r="S1673" s="101">
        <v>2022</v>
      </c>
      <c r="T1673" s="101" t="s">
        <v>1</v>
      </c>
      <c r="U1673" s="101" t="s">
        <v>85</v>
      </c>
      <c r="V1673" s="101" t="s">
        <v>99</v>
      </c>
      <c r="W1673" s="101" t="s">
        <v>87</v>
      </c>
      <c r="X1673" s="101" t="s">
        <v>88</v>
      </c>
      <c r="Y1673" s="101" t="s">
        <v>89</v>
      </c>
      <c r="Z1673" s="101" t="s">
        <v>92</v>
      </c>
      <c r="AA1673" s="101">
        <v>769</v>
      </c>
      <c r="AB1673" s="101">
        <v>526.24</v>
      </c>
    </row>
    <row r="1674" spans="18:28" ht="18" customHeight="1" x14ac:dyDescent="0.25">
      <c r="R1674" s="101" t="s">
        <v>84</v>
      </c>
      <c r="S1674" s="101">
        <v>2022</v>
      </c>
      <c r="T1674" s="101" t="s">
        <v>1</v>
      </c>
      <c r="U1674" s="101" t="s">
        <v>85</v>
      </c>
      <c r="V1674" s="101" t="s">
        <v>99</v>
      </c>
      <c r="W1674" s="101" t="s">
        <v>87</v>
      </c>
      <c r="X1674" s="101" t="s">
        <v>88</v>
      </c>
      <c r="Y1674" s="101" t="s">
        <v>89</v>
      </c>
      <c r="Z1674" s="101" t="s">
        <v>92</v>
      </c>
      <c r="AA1674" s="101">
        <v>367</v>
      </c>
      <c r="AB1674" s="101">
        <v>524.80999999999995</v>
      </c>
    </row>
    <row r="1675" spans="18:28" ht="18" customHeight="1" x14ac:dyDescent="0.25">
      <c r="R1675" s="101" t="s">
        <v>93</v>
      </c>
      <c r="S1675" s="101">
        <v>2022</v>
      </c>
      <c r="T1675" s="101" t="s">
        <v>1</v>
      </c>
      <c r="U1675" s="101" t="s">
        <v>85</v>
      </c>
      <c r="V1675" s="101" t="s">
        <v>99</v>
      </c>
      <c r="W1675" s="101" t="s">
        <v>87</v>
      </c>
      <c r="X1675" s="101" t="s">
        <v>88</v>
      </c>
      <c r="Y1675" s="101" t="s">
        <v>89</v>
      </c>
      <c r="Z1675" s="101" t="s">
        <v>92</v>
      </c>
      <c r="AA1675" s="101">
        <v>163</v>
      </c>
      <c r="AB1675" s="101">
        <v>233.09</v>
      </c>
    </row>
    <row r="1676" spans="18:28" ht="18" customHeight="1" x14ac:dyDescent="0.25">
      <c r="R1676" s="101" t="s">
        <v>91</v>
      </c>
      <c r="S1676" s="101">
        <v>2022</v>
      </c>
      <c r="T1676" s="101" t="s">
        <v>1</v>
      </c>
      <c r="U1676" s="101" t="s">
        <v>85</v>
      </c>
      <c r="V1676" s="101" t="s">
        <v>99</v>
      </c>
      <c r="W1676" s="101" t="s">
        <v>87</v>
      </c>
      <c r="X1676" s="101" t="s">
        <v>88</v>
      </c>
      <c r="Y1676" s="101" t="s">
        <v>89</v>
      </c>
      <c r="Z1676" s="101" t="s">
        <v>92</v>
      </c>
      <c r="AA1676" s="101">
        <v>365</v>
      </c>
      <c r="AB1676" s="101">
        <v>521.95000000000005</v>
      </c>
    </row>
    <row r="1677" spans="18:28" ht="18" customHeight="1" x14ac:dyDescent="0.25">
      <c r="R1677" s="101" t="s">
        <v>93</v>
      </c>
      <c r="S1677" s="101">
        <v>2022</v>
      </c>
      <c r="T1677" s="101" t="s">
        <v>1</v>
      </c>
      <c r="U1677" s="101" t="s">
        <v>85</v>
      </c>
      <c r="V1677" s="101" t="s">
        <v>99</v>
      </c>
      <c r="W1677" s="101" t="s">
        <v>87</v>
      </c>
      <c r="X1677" s="101" t="s">
        <v>88</v>
      </c>
      <c r="Y1677" s="101" t="s">
        <v>89</v>
      </c>
      <c r="Z1677" s="101" t="s">
        <v>92</v>
      </c>
      <c r="AA1677" s="101">
        <v>167</v>
      </c>
      <c r="AB1677" s="101">
        <v>238.81</v>
      </c>
    </row>
    <row r="1678" spans="18:28" ht="18" customHeight="1" x14ac:dyDescent="0.25">
      <c r="R1678" s="101" t="s">
        <v>84</v>
      </c>
      <c r="S1678" s="101">
        <v>2022</v>
      </c>
      <c r="T1678" s="101" t="s">
        <v>0</v>
      </c>
      <c r="U1678" s="101" t="s">
        <v>85</v>
      </c>
      <c r="V1678" s="101" t="s">
        <v>99</v>
      </c>
      <c r="W1678" s="101" t="s">
        <v>87</v>
      </c>
      <c r="X1678" s="101" t="s">
        <v>88</v>
      </c>
      <c r="Y1678" s="101" t="s">
        <v>89</v>
      </c>
      <c r="Z1678" s="101" t="s">
        <v>92</v>
      </c>
      <c r="AA1678" s="101">
        <v>368</v>
      </c>
      <c r="AB1678" s="101">
        <v>500.48</v>
      </c>
    </row>
    <row r="1679" spans="18:28" ht="18" customHeight="1" x14ac:dyDescent="0.25">
      <c r="R1679" s="101" t="s">
        <v>91</v>
      </c>
      <c r="S1679" s="101">
        <v>2022</v>
      </c>
      <c r="T1679" s="101" t="s">
        <v>0</v>
      </c>
      <c r="U1679" s="101" t="s">
        <v>85</v>
      </c>
      <c r="V1679" s="101" t="s">
        <v>99</v>
      </c>
      <c r="W1679" s="101" t="s">
        <v>87</v>
      </c>
      <c r="X1679" s="101" t="s">
        <v>88</v>
      </c>
      <c r="Y1679" s="101" t="s">
        <v>89</v>
      </c>
      <c r="Z1679" s="101" t="s">
        <v>92</v>
      </c>
      <c r="AA1679" s="101">
        <v>170</v>
      </c>
      <c r="AB1679" s="101">
        <v>243.1</v>
      </c>
    </row>
    <row r="1680" spans="18:28" ht="18" customHeight="1" x14ac:dyDescent="0.25">
      <c r="R1680" s="101" t="s">
        <v>91</v>
      </c>
      <c r="S1680" s="101">
        <v>2022</v>
      </c>
      <c r="T1680" s="101" t="s">
        <v>0</v>
      </c>
      <c r="U1680" s="101" t="s">
        <v>85</v>
      </c>
      <c r="V1680" s="101" t="s">
        <v>99</v>
      </c>
      <c r="W1680" s="101" t="s">
        <v>87</v>
      </c>
      <c r="X1680" s="101" t="s">
        <v>88</v>
      </c>
      <c r="Y1680" s="101" t="s">
        <v>89</v>
      </c>
      <c r="Z1680" s="101" t="s">
        <v>92</v>
      </c>
      <c r="AA1680" s="101">
        <v>370</v>
      </c>
      <c r="AB1680" s="101">
        <v>529.1</v>
      </c>
    </row>
    <row r="1681" spans="18:28" ht="18" customHeight="1" x14ac:dyDescent="0.25">
      <c r="R1681" s="101" t="s">
        <v>84</v>
      </c>
      <c r="S1681" s="101">
        <v>2022</v>
      </c>
      <c r="T1681" s="101" t="s">
        <v>0</v>
      </c>
      <c r="U1681" s="101" t="s">
        <v>85</v>
      </c>
      <c r="V1681" s="101" t="s">
        <v>99</v>
      </c>
      <c r="W1681" s="101" t="s">
        <v>87</v>
      </c>
      <c r="X1681" s="101" t="s">
        <v>88</v>
      </c>
      <c r="Y1681" s="101" t="s">
        <v>89</v>
      </c>
      <c r="Z1681" s="101" t="s">
        <v>92</v>
      </c>
      <c r="AA1681" s="101">
        <v>172</v>
      </c>
      <c r="AB1681" s="101">
        <v>245.95999999999998</v>
      </c>
    </row>
    <row r="1682" spans="18:28" ht="18" customHeight="1" x14ac:dyDescent="0.25">
      <c r="R1682" s="101" t="s">
        <v>91</v>
      </c>
      <c r="S1682" s="101">
        <v>2022</v>
      </c>
      <c r="T1682" s="101" t="s">
        <v>0</v>
      </c>
      <c r="U1682" s="101" t="s">
        <v>85</v>
      </c>
      <c r="V1682" s="101" t="s">
        <v>99</v>
      </c>
      <c r="W1682" s="101" t="s">
        <v>87</v>
      </c>
      <c r="X1682" s="101" t="s">
        <v>88</v>
      </c>
      <c r="Y1682" s="101" t="s">
        <v>89</v>
      </c>
      <c r="Z1682" s="101" t="s">
        <v>92</v>
      </c>
      <c r="AA1682" s="101">
        <v>695</v>
      </c>
      <c r="AB1682" s="101">
        <v>993.85</v>
      </c>
    </row>
    <row r="1683" spans="18:28" ht="18" customHeight="1" x14ac:dyDescent="0.25">
      <c r="R1683" s="101" t="s">
        <v>84</v>
      </c>
      <c r="S1683" s="101">
        <v>2022</v>
      </c>
      <c r="T1683" s="101" t="s">
        <v>0</v>
      </c>
      <c r="U1683" s="101" t="s">
        <v>85</v>
      </c>
      <c r="V1683" s="101" t="s">
        <v>99</v>
      </c>
      <c r="W1683" s="101" t="s">
        <v>87</v>
      </c>
      <c r="X1683" s="101" t="s">
        <v>88</v>
      </c>
      <c r="Y1683" s="101" t="s">
        <v>89</v>
      </c>
      <c r="Z1683" s="101" t="s">
        <v>92</v>
      </c>
      <c r="AA1683" s="101">
        <v>729</v>
      </c>
      <c r="AB1683" s="101">
        <v>1042.47</v>
      </c>
    </row>
    <row r="1684" spans="18:28" ht="18" customHeight="1" x14ac:dyDescent="0.25">
      <c r="R1684" s="101" t="s">
        <v>84</v>
      </c>
      <c r="S1684" s="101">
        <v>2022</v>
      </c>
      <c r="T1684" s="101" t="s">
        <v>0</v>
      </c>
      <c r="U1684" s="101" t="s">
        <v>85</v>
      </c>
      <c r="V1684" s="101" t="s">
        <v>99</v>
      </c>
      <c r="W1684" s="101" t="s">
        <v>87</v>
      </c>
      <c r="X1684" s="101" t="s">
        <v>88</v>
      </c>
      <c r="Y1684" s="101" t="s">
        <v>89</v>
      </c>
      <c r="Z1684" s="101" t="s">
        <v>92</v>
      </c>
      <c r="AA1684" s="101">
        <v>369</v>
      </c>
      <c r="AB1684" s="101">
        <v>527.66999999999996</v>
      </c>
    </row>
    <row r="1685" spans="18:28" ht="18" customHeight="1" x14ac:dyDescent="0.25">
      <c r="R1685" s="101" t="s">
        <v>93</v>
      </c>
      <c r="S1685" s="101">
        <v>2022</v>
      </c>
      <c r="T1685" s="101" t="s">
        <v>0</v>
      </c>
      <c r="U1685" s="101" t="s">
        <v>85</v>
      </c>
      <c r="V1685" s="101" t="s">
        <v>99</v>
      </c>
      <c r="W1685" s="101" t="s">
        <v>87</v>
      </c>
      <c r="X1685" s="101" t="s">
        <v>88</v>
      </c>
      <c r="Y1685" s="101" t="s">
        <v>89</v>
      </c>
      <c r="Z1685" s="101" t="s">
        <v>92</v>
      </c>
      <c r="AA1685" s="101">
        <v>768</v>
      </c>
      <c r="AB1685" s="101">
        <v>526.24</v>
      </c>
    </row>
    <row r="1686" spans="18:28" ht="18" customHeight="1" x14ac:dyDescent="0.25">
      <c r="R1686" s="101" t="s">
        <v>91</v>
      </c>
      <c r="S1686" s="101">
        <v>2022</v>
      </c>
      <c r="T1686" s="101" t="s">
        <v>0</v>
      </c>
      <c r="U1686" s="101" t="s">
        <v>85</v>
      </c>
      <c r="V1686" s="101" t="s">
        <v>99</v>
      </c>
      <c r="W1686" s="101" t="s">
        <v>87</v>
      </c>
      <c r="X1686" s="101" t="s">
        <v>88</v>
      </c>
      <c r="Y1686" s="101" t="s">
        <v>89</v>
      </c>
      <c r="Z1686" s="101" t="s">
        <v>92</v>
      </c>
      <c r="AA1686" s="101">
        <v>169</v>
      </c>
      <c r="AB1686" s="101">
        <v>241.67000000000002</v>
      </c>
    </row>
    <row r="1687" spans="18:28" ht="18" customHeight="1" x14ac:dyDescent="0.25">
      <c r="R1687" s="101" t="s">
        <v>91</v>
      </c>
      <c r="S1687" s="101">
        <v>2022</v>
      </c>
      <c r="T1687" s="101" t="s">
        <v>0</v>
      </c>
      <c r="U1687" s="101" t="s">
        <v>85</v>
      </c>
      <c r="V1687" s="101" t="s">
        <v>99</v>
      </c>
      <c r="W1687" s="101" t="s">
        <v>87</v>
      </c>
      <c r="X1687" s="101" t="s">
        <v>88</v>
      </c>
      <c r="Y1687" s="101" t="s">
        <v>89</v>
      </c>
      <c r="Z1687" s="101" t="s">
        <v>92</v>
      </c>
      <c r="AA1687" s="101">
        <v>371</v>
      </c>
      <c r="AB1687" s="101">
        <v>530.53</v>
      </c>
    </row>
    <row r="1688" spans="18:28" ht="18" customHeight="1" x14ac:dyDescent="0.25">
      <c r="R1688" s="101" t="s">
        <v>84</v>
      </c>
      <c r="S1688" s="101">
        <v>2022</v>
      </c>
      <c r="T1688" s="101" t="s">
        <v>0</v>
      </c>
      <c r="U1688" s="101" t="s">
        <v>85</v>
      </c>
      <c r="V1688" s="101" t="s">
        <v>99</v>
      </c>
      <c r="W1688" s="101" t="s">
        <v>87</v>
      </c>
      <c r="X1688" s="101" t="s">
        <v>88</v>
      </c>
      <c r="Y1688" s="101" t="s">
        <v>89</v>
      </c>
      <c r="Z1688" s="101" t="s">
        <v>92</v>
      </c>
      <c r="AA1688" s="101">
        <v>173</v>
      </c>
      <c r="AB1688" s="101">
        <v>247.39</v>
      </c>
    </row>
    <row r="1689" spans="18:28" ht="18" customHeight="1" x14ac:dyDescent="0.25">
      <c r="R1689" s="101" t="s">
        <v>84</v>
      </c>
      <c r="S1689" s="101">
        <v>2022</v>
      </c>
      <c r="T1689" s="101" t="s">
        <v>6</v>
      </c>
      <c r="U1689" s="101" t="s">
        <v>85</v>
      </c>
      <c r="V1689" s="101" t="s">
        <v>99</v>
      </c>
      <c r="W1689" s="101" t="s">
        <v>87</v>
      </c>
      <c r="X1689" s="101" t="s">
        <v>88</v>
      </c>
      <c r="Y1689" s="101" t="s">
        <v>89</v>
      </c>
      <c r="Z1689" s="101" t="s">
        <v>92</v>
      </c>
      <c r="AA1689" s="101">
        <v>338</v>
      </c>
      <c r="AB1689" s="101">
        <v>459.68</v>
      </c>
    </row>
    <row r="1690" spans="18:28" ht="18" customHeight="1" x14ac:dyDescent="0.25">
      <c r="R1690" s="101" t="s">
        <v>95</v>
      </c>
      <c r="S1690" s="101">
        <v>2022</v>
      </c>
      <c r="T1690" s="101" t="s">
        <v>6</v>
      </c>
      <c r="U1690" s="101" t="s">
        <v>85</v>
      </c>
      <c r="V1690" s="101" t="s">
        <v>99</v>
      </c>
      <c r="W1690" s="101" t="s">
        <v>87</v>
      </c>
      <c r="X1690" s="101" t="s">
        <v>88</v>
      </c>
      <c r="Y1690" s="101" t="s">
        <v>89</v>
      </c>
      <c r="Z1690" s="101" t="s">
        <v>92</v>
      </c>
      <c r="AA1690" s="101">
        <v>140</v>
      </c>
      <c r="AB1690" s="101">
        <v>200.2</v>
      </c>
    </row>
    <row r="1691" spans="18:28" ht="18" customHeight="1" x14ac:dyDescent="0.25">
      <c r="R1691" s="101" t="s">
        <v>91</v>
      </c>
      <c r="S1691" s="101">
        <v>2022</v>
      </c>
      <c r="T1691" s="101" t="s">
        <v>6</v>
      </c>
      <c r="U1691" s="101" t="s">
        <v>85</v>
      </c>
      <c r="V1691" s="101" t="s">
        <v>99</v>
      </c>
      <c r="W1691" s="101" t="s">
        <v>87</v>
      </c>
      <c r="X1691" s="101" t="s">
        <v>88</v>
      </c>
      <c r="Y1691" s="101" t="s">
        <v>89</v>
      </c>
      <c r="Z1691" s="101" t="s">
        <v>92</v>
      </c>
      <c r="AA1691" s="101">
        <v>340</v>
      </c>
      <c r="AB1691" s="101">
        <v>486.2</v>
      </c>
    </row>
    <row r="1692" spans="18:28" ht="18" customHeight="1" x14ac:dyDescent="0.25">
      <c r="R1692" s="101" t="s">
        <v>91</v>
      </c>
      <c r="S1692" s="101">
        <v>2022</v>
      </c>
      <c r="T1692" s="101" t="s">
        <v>6</v>
      </c>
      <c r="U1692" s="101" t="s">
        <v>85</v>
      </c>
      <c r="V1692" s="101" t="s">
        <v>99</v>
      </c>
      <c r="W1692" s="101" t="s">
        <v>87</v>
      </c>
      <c r="X1692" s="101" t="s">
        <v>88</v>
      </c>
      <c r="Y1692" s="101" t="s">
        <v>89</v>
      </c>
      <c r="Z1692" s="101" t="s">
        <v>92</v>
      </c>
      <c r="AA1692" s="101">
        <v>136</v>
      </c>
      <c r="AB1692" s="101">
        <v>194.48</v>
      </c>
    </row>
    <row r="1693" spans="18:28" ht="18" customHeight="1" x14ac:dyDescent="0.25">
      <c r="R1693" s="101" t="s">
        <v>84</v>
      </c>
      <c r="S1693" s="101">
        <v>2022</v>
      </c>
      <c r="T1693" s="101" t="s">
        <v>6</v>
      </c>
      <c r="U1693" s="101" t="s">
        <v>85</v>
      </c>
      <c r="V1693" s="101" t="s">
        <v>99</v>
      </c>
      <c r="W1693" s="101" t="s">
        <v>87</v>
      </c>
      <c r="X1693" s="101" t="s">
        <v>88</v>
      </c>
      <c r="Y1693" s="101" t="s">
        <v>89</v>
      </c>
      <c r="Z1693" s="101" t="s">
        <v>92</v>
      </c>
      <c r="AA1693" s="101">
        <v>701</v>
      </c>
      <c r="AB1693" s="101">
        <v>1002.4300000000001</v>
      </c>
    </row>
    <row r="1694" spans="18:28" ht="18" customHeight="1" x14ac:dyDescent="0.25">
      <c r="R1694" s="101" t="s">
        <v>93</v>
      </c>
      <c r="S1694" s="101">
        <v>2022</v>
      </c>
      <c r="T1694" s="101" t="s">
        <v>6</v>
      </c>
      <c r="U1694" s="101" t="s">
        <v>85</v>
      </c>
      <c r="V1694" s="101" t="s">
        <v>99</v>
      </c>
      <c r="W1694" s="101" t="s">
        <v>87</v>
      </c>
      <c r="X1694" s="101" t="s">
        <v>88</v>
      </c>
      <c r="Y1694" s="101" t="s">
        <v>89</v>
      </c>
      <c r="Z1694" s="101" t="s">
        <v>92</v>
      </c>
      <c r="AA1694" s="101">
        <v>734</v>
      </c>
      <c r="AB1694" s="101">
        <v>1049.6199999999999</v>
      </c>
    </row>
    <row r="1695" spans="18:28" ht="18" customHeight="1" x14ac:dyDescent="0.25">
      <c r="R1695" s="101" t="s">
        <v>84</v>
      </c>
      <c r="S1695" s="101">
        <v>2022</v>
      </c>
      <c r="T1695" s="101" t="s">
        <v>6</v>
      </c>
      <c r="U1695" s="101" t="s">
        <v>85</v>
      </c>
      <c r="V1695" s="101" t="s">
        <v>99</v>
      </c>
      <c r="W1695" s="101" t="s">
        <v>87</v>
      </c>
      <c r="X1695" s="101" t="s">
        <v>88</v>
      </c>
      <c r="Y1695" s="101" t="s">
        <v>89</v>
      </c>
      <c r="Z1695" s="101" t="s">
        <v>92</v>
      </c>
      <c r="AA1695" s="101">
        <v>339</v>
      </c>
      <c r="AB1695" s="101">
        <v>526.24</v>
      </c>
    </row>
    <row r="1696" spans="18:28" ht="18" customHeight="1" x14ac:dyDescent="0.25">
      <c r="R1696" s="101" t="s">
        <v>91</v>
      </c>
      <c r="S1696" s="101">
        <v>2022</v>
      </c>
      <c r="T1696" s="101" t="s">
        <v>6</v>
      </c>
      <c r="U1696" s="101" t="s">
        <v>85</v>
      </c>
      <c r="V1696" s="101" t="s">
        <v>99</v>
      </c>
      <c r="W1696" s="101" t="s">
        <v>87</v>
      </c>
      <c r="X1696" s="101" t="s">
        <v>88</v>
      </c>
      <c r="Y1696" s="101" t="s">
        <v>89</v>
      </c>
      <c r="Z1696" s="101" t="s">
        <v>92</v>
      </c>
      <c r="AA1696" s="101">
        <v>773</v>
      </c>
      <c r="AB1696" s="101">
        <v>526.24</v>
      </c>
    </row>
    <row r="1697" spans="18:28" ht="18" customHeight="1" x14ac:dyDescent="0.25">
      <c r="R1697" s="101" t="s">
        <v>84</v>
      </c>
      <c r="S1697" s="101">
        <v>2022</v>
      </c>
      <c r="T1697" s="101" t="s">
        <v>6</v>
      </c>
      <c r="U1697" s="101" t="s">
        <v>85</v>
      </c>
      <c r="V1697" s="101" t="s">
        <v>99</v>
      </c>
      <c r="W1697" s="101" t="s">
        <v>87</v>
      </c>
      <c r="X1697" s="101" t="s">
        <v>88</v>
      </c>
      <c r="Y1697" s="101" t="s">
        <v>89</v>
      </c>
      <c r="Z1697" s="101" t="s">
        <v>92</v>
      </c>
      <c r="AA1697" s="101">
        <v>337</v>
      </c>
      <c r="AB1697" s="101">
        <v>481.90999999999997</v>
      </c>
    </row>
    <row r="1698" spans="18:28" ht="18" customHeight="1" x14ac:dyDescent="0.25">
      <c r="R1698" s="101" t="s">
        <v>91</v>
      </c>
      <c r="S1698" s="101">
        <v>2022</v>
      </c>
      <c r="T1698" s="101" t="s">
        <v>6</v>
      </c>
      <c r="U1698" s="101" t="s">
        <v>85</v>
      </c>
      <c r="V1698" s="101" t="s">
        <v>99</v>
      </c>
      <c r="W1698" s="101" t="s">
        <v>87</v>
      </c>
      <c r="X1698" s="101" t="s">
        <v>88</v>
      </c>
      <c r="Y1698" s="101" t="s">
        <v>89</v>
      </c>
      <c r="Z1698" s="101" t="s">
        <v>92</v>
      </c>
      <c r="AA1698" s="101">
        <v>139</v>
      </c>
      <c r="AB1698" s="101">
        <v>198.76999999999998</v>
      </c>
    </row>
    <row r="1699" spans="18:28" ht="18" customHeight="1" x14ac:dyDescent="0.25">
      <c r="R1699" s="101" t="s">
        <v>95</v>
      </c>
      <c r="S1699" s="101">
        <v>2022</v>
      </c>
      <c r="T1699" s="101" t="s">
        <v>6</v>
      </c>
      <c r="U1699" s="101" t="s">
        <v>85</v>
      </c>
      <c r="V1699" s="101" t="s">
        <v>99</v>
      </c>
      <c r="W1699" s="101" t="s">
        <v>87</v>
      </c>
      <c r="X1699" s="101" t="s">
        <v>88</v>
      </c>
      <c r="Y1699" s="101" t="s">
        <v>89</v>
      </c>
      <c r="Z1699" s="101" t="s">
        <v>92</v>
      </c>
      <c r="AA1699" s="101">
        <v>137</v>
      </c>
      <c r="AB1699" s="101">
        <v>195.91</v>
      </c>
    </row>
    <row r="1700" spans="18:28" ht="18" customHeight="1" x14ac:dyDescent="0.25">
      <c r="R1700" s="101" t="s">
        <v>95</v>
      </c>
      <c r="S1700" s="101">
        <v>2022</v>
      </c>
      <c r="T1700" s="101" t="s">
        <v>5</v>
      </c>
      <c r="U1700" s="101" t="s">
        <v>85</v>
      </c>
      <c r="V1700" s="101" t="s">
        <v>99</v>
      </c>
      <c r="W1700" s="101" t="s">
        <v>87</v>
      </c>
      <c r="X1700" s="101" t="s">
        <v>88</v>
      </c>
      <c r="Y1700" s="101" t="s">
        <v>89</v>
      </c>
      <c r="Z1700" s="101" t="s">
        <v>92</v>
      </c>
      <c r="AA1700" s="101">
        <v>344</v>
      </c>
      <c r="AB1700" s="101">
        <v>467.84</v>
      </c>
    </row>
    <row r="1701" spans="18:28" ht="18" customHeight="1" x14ac:dyDescent="0.25">
      <c r="R1701" s="101" t="s">
        <v>84</v>
      </c>
      <c r="S1701" s="101">
        <v>2022</v>
      </c>
      <c r="T1701" s="101" t="s">
        <v>5</v>
      </c>
      <c r="U1701" s="101" t="s">
        <v>85</v>
      </c>
      <c r="V1701" s="101" t="s">
        <v>99</v>
      </c>
      <c r="W1701" s="101" t="s">
        <v>87</v>
      </c>
      <c r="X1701" s="101" t="s">
        <v>88</v>
      </c>
      <c r="Y1701" s="101" t="s">
        <v>89</v>
      </c>
      <c r="Z1701" s="101" t="s">
        <v>92</v>
      </c>
      <c r="AA1701" s="101">
        <v>146</v>
      </c>
      <c r="AB1701" s="101">
        <v>208.78</v>
      </c>
    </row>
    <row r="1702" spans="18:28" ht="18" customHeight="1" x14ac:dyDescent="0.25">
      <c r="R1702" s="101" t="s">
        <v>91</v>
      </c>
      <c r="S1702" s="101">
        <v>2022</v>
      </c>
      <c r="T1702" s="101" t="s">
        <v>5</v>
      </c>
      <c r="U1702" s="101" t="s">
        <v>85</v>
      </c>
      <c r="V1702" s="101" t="s">
        <v>99</v>
      </c>
      <c r="W1702" s="101" t="s">
        <v>87</v>
      </c>
      <c r="X1702" s="101" t="s">
        <v>88</v>
      </c>
      <c r="Y1702" s="101" t="s">
        <v>89</v>
      </c>
      <c r="Z1702" s="101" t="s">
        <v>92</v>
      </c>
      <c r="AA1702" s="101">
        <v>142</v>
      </c>
      <c r="AB1702" s="101">
        <v>203.06</v>
      </c>
    </row>
    <row r="1703" spans="18:28" ht="18" customHeight="1" x14ac:dyDescent="0.25">
      <c r="R1703" s="101" t="s">
        <v>84</v>
      </c>
      <c r="S1703" s="101">
        <v>2022</v>
      </c>
      <c r="T1703" s="101" t="s">
        <v>5</v>
      </c>
      <c r="U1703" s="101" t="s">
        <v>85</v>
      </c>
      <c r="V1703" s="101" t="s">
        <v>99</v>
      </c>
      <c r="W1703" s="101" t="s">
        <v>87</v>
      </c>
      <c r="X1703" s="101" t="s">
        <v>88</v>
      </c>
      <c r="Y1703" s="101" t="s">
        <v>89</v>
      </c>
      <c r="Z1703" s="101" t="s">
        <v>92</v>
      </c>
      <c r="AA1703" s="101">
        <v>700</v>
      </c>
      <c r="AB1703" s="101">
        <v>1001</v>
      </c>
    </row>
    <row r="1704" spans="18:28" ht="18" customHeight="1" x14ac:dyDescent="0.25">
      <c r="R1704" s="101" t="s">
        <v>91</v>
      </c>
      <c r="S1704" s="101">
        <v>2022</v>
      </c>
      <c r="T1704" s="101" t="s">
        <v>5</v>
      </c>
      <c r="U1704" s="101" t="s">
        <v>85</v>
      </c>
      <c r="V1704" s="101" t="s">
        <v>99</v>
      </c>
      <c r="W1704" s="101" t="s">
        <v>87</v>
      </c>
      <c r="X1704" s="101" t="s">
        <v>88</v>
      </c>
      <c r="Y1704" s="101" t="s">
        <v>89</v>
      </c>
      <c r="Z1704" s="101" t="s">
        <v>92</v>
      </c>
      <c r="AA1704" s="101">
        <v>733</v>
      </c>
      <c r="AB1704" s="101">
        <v>1048.19</v>
      </c>
    </row>
    <row r="1705" spans="18:28" ht="18" customHeight="1" x14ac:dyDescent="0.25">
      <c r="R1705" s="101" t="s">
        <v>91</v>
      </c>
      <c r="S1705" s="101">
        <v>2022</v>
      </c>
      <c r="T1705" s="101" t="s">
        <v>5</v>
      </c>
      <c r="U1705" s="101" t="s">
        <v>85</v>
      </c>
      <c r="V1705" s="101" t="s">
        <v>99</v>
      </c>
      <c r="W1705" s="101" t="s">
        <v>87</v>
      </c>
      <c r="X1705" s="101" t="s">
        <v>88</v>
      </c>
      <c r="Y1705" s="101" t="s">
        <v>89</v>
      </c>
      <c r="Z1705" s="101" t="s">
        <v>92</v>
      </c>
      <c r="AA1705" s="101">
        <v>345</v>
      </c>
      <c r="AB1705" s="101">
        <v>526.24</v>
      </c>
    </row>
    <row r="1706" spans="18:28" ht="18" customHeight="1" x14ac:dyDescent="0.25">
      <c r="R1706" s="101" t="s">
        <v>91</v>
      </c>
      <c r="S1706" s="101">
        <v>2022</v>
      </c>
      <c r="T1706" s="101" t="s">
        <v>5</v>
      </c>
      <c r="U1706" s="101" t="s">
        <v>85</v>
      </c>
      <c r="V1706" s="101" t="s">
        <v>99</v>
      </c>
      <c r="W1706" s="101" t="s">
        <v>87</v>
      </c>
      <c r="X1706" s="101" t="s">
        <v>88</v>
      </c>
      <c r="Y1706" s="101" t="s">
        <v>89</v>
      </c>
      <c r="Z1706" s="101" t="s">
        <v>92</v>
      </c>
      <c r="AA1706" s="101">
        <v>343</v>
      </c>
      <c r="AB1706" s="101">
        <v>490.49</v>
      </c>
    </row>
    <row r="1707" spans="18:28" ht="18" customHeight="1" x14ac:dyDescent="0.25">
      <c r="R1707" s="101" t="s">
        <v>91</v>
      </c>
      <c r="S1707" s="101">
        <v>2022</v>
      </c>
      <c r="T1707" s="101" t="s">
        <v>5</v>
      </c>
      <c r="U1707" s="101" t="s">
        <v>85</v>
      </c>
      <c r="V1707" s="101" t="s">
        <v>99</v>
      </c>
      <c r="W1707" s="101" t="s">
        <v>87</v>
      </c>
      <c r="X1707" s="101" t="s">
        <v>88</v>
      </c>
      <c r="Y1707" s="101" t="s">
        <v>89</v>
      </c>
      <c r="Z1707" s="101" t="s">
        <v>92</v>
      </c>
      <c r="AA1707" s="101">
        <v>145</v>
      </c>
      <c r="AB1707" s="101">
        <v>207.35</v>
      </c>
    </row>
    <row r="1708" spans="18:28" ht="18" customHeight="1" x14ac:dyDescent="0.25">
      <c r="R1708" s="101" t="s">
        <v>91</v>
      </c>
      <c r="S1708" s="101">
        <v>2022</v>
      </c>
      <c r="T1708" s="101" t="s">
        <v>5</v>
      </c>
      <c r="U1708" s="101" t="s">
        <v>85</v>
      </c>
      <c r="V1708" s="101" t="s">
        <v>99</v>
      </c>
      <c r="W1708" s="101" t="s">
        <v>87</v>
      </c>
      <c r="X1708" s="101" t="s">
        <v>88</v>
      </c>
      <c r="Y1708" s="101" t="s">
        <v>89</v>
      </c>
      <c r="Z1708" s="101" t="s">
        <v>92</v>
      </c>
      <c r="AA1708" s="101">
        <v>341</v>
      </c>
      <c r="AB1708" s="101">
        <v>487.63</v>
      </c>
    </row>
    <row r="1709" spans="18:28" ht="18" customHeight="1" x14ac:dyDescent="0.25">
      <c r="R1709" s="101" t="s">
        <v>84</v>
      </c>
      <c r="S1709" s="101">
        <v>2022</v>
      </c>
      <c r="T1709" s="101" t="s">
        <v>5</v>
      </c>
      <c r="U1709" s="101" t="s">
        <v>85</v>
      </c>
      <c r="V1709" s="101" t="s">
        <v>99</v>
      </c>
      <c r="W1709" s="101" t="s">
        <v>87</v>
      </c>
      <c r="X1709" s="101" t="s">
        <v>88</v>
      </c>
      <c r="Y1709" s="101" t="s">
        <v>89</v>
      </c>
      <c r="Z1709" s="101" t="s">
        <v>92</v>
      </c>
      <c r="AA1709" s="101">
        <v>143</v>
      </c>
      <c r="AB1709" s="101">
        <v>204.49</v>
      </c>
    </row>
    <row r="1710" spans="18:28" ht="18" customHeight="1" x14ac:dyDescent="0.25">
      <c r="R1710" s="101" t="s">
        <v>95</v>
      </c>
      <c r="S1710" s="101">
        <v>2022</v>
      </c>
      <c r="T1710" s="101" t="s">
        <v>2</v>
      </c>
      <c r="U1710" s="101" t="s">
        <v>85</v>
      </c>
      <c r="V1710" s="101" t="s">
        <v>99</v>
      </c>
      <c r="W1710" s="101" t="s">
        <v>87</v>
      </c>
      <c r="X1710" s="101" t="s">
        <v>88</v>
      </c>
      <c r="Y1710" s="101" t="s">
        <v>89</v>
      </c>
      <c r="Z1710" s="101" t="s">
        <v>92</v>
      </c>
      <c r="AA1710" s="101">
        <v>158</v>
      </c>
      <c r="AB1710" s="101">
        <v>225.94</v>
      </c>
    </row>
    <row r="1711" spans="18:28" ht="18" customHeight="1" x14ac:dyDescent="0.25">
      <c r="R1711" s="101" t="s">
        <v>93</v>
      </c>
      <c r="S1711" s="101">
        <v>2022</v>
      </c>
      <c r="T1711" s="101" t="s">
        <v>2</v>
      </c>
      <c r="U1711" s="101" t="s">
        <v>85</v>
      </c>
      <c r="V1711" s="101" t="s">
        <v>99</v>
      </c>
      <c r="W1711" s="101" t="s">
        <v>87</v>
      </c>
      <c r="X1711" s="101" t="s">
        <v>88</v>
      </c>
      <c r="Y1711" s="101" t="s">
        <v>89</v>
      </c>
      <c r="Z1711" s="101" t="s">
        <v>92</v>
      </c>
      <c r="AA1711" s="101">
        <v>358</v>
      </c>
      <c r="AB1711" s="101">
        <v>511.94</v>
      </c>
    </row>
    <row r="1712" spans="18:28" ht="18" customHeight="1" x14ac:dyDescent="0.25">
      <c r="R1712" s="101" t="s">
        <v>93</v>
      </c>
      <c r="S1712" s="101">
        <v>2022</v>
      </c>
      <c r="T1712" s="101" t="s">
        <v>2</v>
      </c>
      <c r="U1712" s="101" t="s">
        <v>85</v>
      </c>
      <c r="V1712" s="101" t="s">
        <v>99</v>
      </c>
      <c r="W1712" s="101" t="s">
        <v>87</v>
      </c>
      <c r="X1712" s="101" t="s">
        <v>88</v>
      </c>
      <c r="Y1712" s="101" t="s">
        <v>89</v>
      </c>
      <c r="Z1712" s="101" t="s">
        <v>92</v>
      </c>
      <c r="AA1712" s="101">
        <v>160</v>
      </c>
      <c r="AB1712" s="101">
        <v>228.8</v>
      </c>
    </row>
    <row r="1713" spans="18:28" ht="18" customHeight="1" x14ac:dyDescent="0.25">
      <c r="R1713" s="101" t="s">
        <v>94</v>
      </c>
      <c r="S1713" s="101">
        <v>2022</v>
      </c>
      <c r="T1713" s="101" t="s">
        <v>2</v>
      </c>
      <c r="U1713" s="101" t="s">
        <v>85</v>
      </c>
      <c r="V1713" s="101" t="s">
        <v>99</v>
      </c>
      <c r="W1713" s="101" t="s">
        <v>87</v>
      </c>
      <c r="X1713" s="101" t="s">
        <v>88</v>
      </c>
      <c r="Y1713" s="101" t="s">
        <v>89</v>
      </c>
      <c r="Z1713" s="101" t="s">
        <v>92</v>
      </c>
      <c r="AA1713" s="101">
        <v>697</v>
      </c>
      <c r="AB1713" s="101">
        <v>996.71</v>
      </c>
    </row>
    <row r="1714" spans="18:28" ht="18" customHeight="1" x14ac:dyDescent="0.25">
      <c r="R1714" s="101" t="s">
        <v>94</v>
      </c>
      <c r="S1714" s="101">
        <v>2022</v>
      </c>
      <c r="T1714" s="101" t="s">
        <v>2</v>
      </c>
      <c r="U1714" s="101" t="s">
        <v>85</v>
      </c>
      <c r="V1714" s="101" t="s">
        <v>99</v>
      </c>
      <c r="W1714" s="101" t="s">
        <v>87</v>
      </c>
      <c r="X1714" s="101" t="s">
        <v>88</v>
      </c>
      <c r="Y1714" s="101" t="s">
        <v>89</v>
      </c>
      <c r="Z1714" s="101" t="s">
        <v>92</v>
      </c>
      <c r="AA1714" s="101">
        <v>730</v>
      </c>
      <c r="AB1714" s="101">
        <v>1043.9000000000001</v>
      </c>
    </row>
    <row r="1715" spans="18:28" ht="18" customHeight="1" x14ac:dyDescent="0.25">
      <c r="R1715" s="101" t="s">
        <v>84</v>
      </c>
      <c r="S1715" s="101">
        <v>2022</v>
      </c>
      <c r="T1715" s="101" t="s">
        <v>2</v>
      </c>
      <c r="U1715" s="101" t="s">
        <v>85</v>
      </c>
      <c r="V1715" s="101" t="s">
        <v>99</v>
      </c>
      <c r="W1715" s="101" t="s">
        <v>87</v>
      </c>
      <c r="X1715" s="101" t="s">
        <v>88</v>
      </c>
      <c r="Y1715" s="101" t="s">
        <v>89</v>
      </c>
      <c r="Z1715" s="101" t="s">
        <v>92</v>
      </c>
      <c r="AA1715" s="101">
        <v>357</v>
      </c>
      <c r="AB1715" s="101">
        <v>510.51</v>
      </c>
    </row>
    <row r="1716" spans="18:28" ht="18" customHeight="1" x14ac:dyDescent="0.25">
      <c r="R1716" s="101" t="s">
        <v>91</v>
      </c>
      <c r="S1716" s="101">
        <v>2022</v>
      </c>
      <c r="T1716" s="101" t="s">
        <v>2</v>
      </c>
      <c r="U1716" s="101" t="s">
        <v>85</v>
      </c>
      <c r="V1716" s="101" t="s">
        <v>99</v>
      </c>
      <c r="W1716" s="101" t="s">
        <v>87</v>
      </c>
      <c r="X1716" s="101" t="s">
        <v>88</v>
      </c>
      <c r="Y1716" s="101" t="s">
        <v>89</v>
      </c>
      <c r="Z1716" s="101" t="s">
        <v>92</v>
      </c>
      <c r="AA1716" s="101">
        <v>770</v>
      </c>
      <c r="AB1716" s="101">
        <v>526.24</v>
      </c>
    </row>
    <row r="1717" spans="18:28" ht="18" customHeight="1" x14ac:dyDescent="0.25">
      <c r="R1717" s="101" t="s">
        <v>91</v>
      </c>
      <c r="S1717" s="101">
        <v>2022</v>
      </c>
      <c r="T1717" s="101" t="s">
        <v>2</v>
      </c>
      <c r="U1717" s="101" t="s">
        <v>85</v>
      </c>
      <c r="V1717" s="101" t="s">
        <v>99</v>
      </c>
      <c r="W1717" s="101" t="s">
        <v>87</v>
      </c>
      <c r="X1717" s="101" t="s">
        <v>88</v>
      </c>
      <c r="Y1717" s="101" t="s">
        <v>89</v>
      </c>
      <c r="Z1717" s="101" t="s">
        <v>92</v>
      </c>
      <c r="AA1717" s="101">
        <v>361</v>
      </c>
      <c r="AB1717" s="101">
        <v>516.23</v>
      </c>
    </row>
    <row r="1718" spans="18:28" ht="18" customHeight="1" x14ac:dyDescent="0.25">
      <c r="R1718" s="101" t="s">
        <v>91</v>
      </c>
      <c r="S1718" s="101">
        <v>2022</v>
      </c>
      <c r="T1718" s="101" t="s">
        <v>2</v>
      </c>
      <c r="U1718" s="101" t="s">
        <v>85</v>
      </c>
      <c r="V1718" s="101" t="s">
        <v>99</v>
      </c>
      <c r="W1718" s="101" t="s">
        <v>87</v>
      </c>
      <c r="X1718" s="101" t="s">
        <v>88</v>
      </c>
      <c r="Y1718" s="101" t="s">
        <v>89</v>
      </c>
      <c r="Z1718" s="101" t="s">
        <v>92</v>
      </c>
      <c r="AA1718" s="101">
        <v>359</v>
      </c>
      <c r="AB1718" s="101">
        <v>513.37</v>
      </c>
    </row>
    <row r="1719" spans="18:28" ht="18" customHeight="1" x14ac:dyDescent="0.25">
      <c r="R1719" s="101" t="s">
        <v>91</v>
      </c>
      <c r="S1719" s="101">
        <v>2022</v>
      </c>
      <c r="T1719" s="101" t="s">
        <v>2</v>
      </c>
      <c r="U1719" s="101" t="s">
        <v>85</v>
      </c>
      <c r="V1719" s="101" t="s">
        <v>99</v>
      </c>
      <c r="W1719" s="101" t="s">
        <v>87</v>
      </c>
      <c r="X1719" s="101" t="s">
        <v>88</v>
      </c>
      <c r="Y1719" s="101" t="s">
        <v>89</v>
      </c>
      <c r="Z1719" s="101" t="s">
        <v>92</v>
      </c>
      <c r="AA1719" s="101">
        <v>161</v>
      </c>
      <c r="AB1719" s="101">
        <v>230.23000000000002</v>
      </c>
    </row>
    <row r="1720" spans="18:28" ht="18" customHeight="1" x14ac:dyDescent="0.25">
      <c r="R1720" s="101" t="s">
        <v>91</v>
      </c>
      <c r="S1720" s="101">
        <v>2022</v>
      </c>
      <c r="T1720" s="101" t="s">
        <v>4</v>
      </c>
      <c r="U1720" s="101" t="s">
        <v>85</v>
      </c>
      <c r="V1720" s="101" t="s">
        <v>99</v>
      </c>
      <c r="W1720" s="101" t="s">
        <v>87</v>
      </c>
      <c r="X1720" s="101" t="s">
        <v>88</v>
      </c>
      <c r="Y1720" s="101" t="s">
        <v>89</v>
      </c>
      <c r="Z1720" s="101" t="s">
        <v>92</v>
      </c>
      <c r="AA1720" s="101">
        <v>350</v>
      </c>
      <c r="AB1720" s="101">
        <v>476</v>
      </c>
    </row>
    <row r="1721" spans="18:28" ht="18" customHeight="1" x14ac:dyDescent="0.25">
      <c r="R1721" s="101" t="s">
        <v>91</v>
      </c>
      <c r="S1721" s="101">
        <v>2022</v>
      </c>
      <c r="T1721" s="101" t="s">
        <v>4</v>
      </c>
      <c r="U1721" s="101" t="s">
        <v>85</v>
      </c>
      <c r="V1721" s="101" t="s">
        <v>99</v>
      </c>
      <c r="W1721" s="101" t="s">
        <v>87</v>
      </c>
      <c r="X1721" s="101" t="s">
        <v>88</v>
      </c>
      <c r="Y1721" s="101" t="s">
        <v>89</v>
      </c>
      <c r="Z1721" s="101" t="s">
        <v>92</v>
      </c>
      <c r="AA1721" s="101">
        <v>346</v>
      </c>
      <c r="AB1721" s="101">
        <v>494.78</v>
      </c>
    </row>
    <row r="1722" spans="18:28" ht="18" customHeight="1" x14ac:dyDescent="0.25">
      <c r="R1722" s="101" t="s">
        <v>93</v>
      </c>
      <c r="S1722" s="101">
        <v>2022</v>
      </c>
      <c r="T1722" s="101" t="s">
        <v>4</v>
      </c>
      <c r="U1722" s="101" t="s">
        <v>85</v>
      </c>
      <c r="V1722" s="101" t="s">
        <v>99</v>
      </c>
      <c r="W1722" s="101" t="s">
        <v>87</v>
      </c>
      <c r="X1722" s="101" t="s">
        <v>88</v>
      </c>
      <c r="Y1722" s="101" t="s">
        <v>89</v>
      </c>
      <c r="Z1722" s="101" t="s">
        <v>92</v>
      </c>
      <c r="AA1722" s="101">
        <v>148</v>
      </c>
      <c r="AB1722" s="101">
        <v>211.64</v>
      </c>
    </row>
    <row r="1723" spans="18:28" ht="18" customHeight="1" x14ac:dyDescent="0.25">
      <c r="R1723" s="101" t="s">
        <v>91</v>
      </c>
      <c r="S1723" s="101">
        <v>2022</v>
      </c>
      <c r="T1723" s="101" t="s">
        <v>4</v>
      </c>
      <c r="U1723" s="101" t="s">
        <v>85</v>
      </c>
      <c r="V1723" s="101" t="s">
        <v>99</v>
      </c>
      <c r="W1723" s="101" t="s">
        <v>87</v>
      </c>
      <c r="X1723" s="101" t="s">
        <v>88</v>
      </c>
      <c r="Y1723" s="101" t="s">
        <v>89</v>
      </c>
      <c r="Z1723" s="101" t="s">
        <v>92</v>
      </c>
      <c r="AA1723" s="101">
        <v>699</v>
      </c>
      <c r="AB1723" s="101">
        <v>999.56999999999994</v>
      </c>
    </row>
    <row r="1724" spans="18:28" ht="18" customHeight="1" x14ac:dyDescent="0.25">
      <c r="R1724" s="101" t="s">
        <v>84</v>
      </c>
      <c r="S1724" s="101">
        <v>2022</v>
      </c>
      <c r="T1724" s="101" t="s">
        <v>4</v>
      </c>
      <c r="U1724" s="101" t="s">
        <v>85</v>
      </c>
      <c r="V1724" s="101" t="s">
        <v>99</v>
      </c>
      <c r="W1724" s="101" t="s">
        <v>87</v>
      </c>
      <c r="X1724" s="101" t="s">
        <v>88</v>
      </c>
      <c r="Y1724" s="101" t="s">
        <v>89</v>
      </c>
      <c r="Z1724" s="101" t="s">
        <v>92</v>
      </c>
      <c r="AA1724" s="101">
        <v>732</v>
      </c>
      <c r="AB1724" s="101">
        <v>1046.76</v>
      </c>
    </row>
    <row r="1725" spans="18:28" ht="18" customHeight="1" x14ac:dyDescent="0.25">
      <c r="R1725" s="101" t="s">
        <v>84</v>
      </c>
      <c r="S1725" s="101">
        <v>2022</v>
      </c>
      <c r="T1725" s="101" t="s">
        <v>4</v>
      </c>
      <c r="U1725" s="101" t="s">
        <v>85</v>
      </c>
      <c r="V1725" s="101" t="s">
        <v>99</v>
      </c>
      <c r="W1725" s="101" t="s">
        <v>87</v>
      </c>
      <c r="X1725" s="101" t="s">
        <v>88</v>
      </c>
      <c r="Y1725" s="101" t="s">
        <v>89</v>
      </c>
      <c r="Z1725" s="101" t="s">
        <v>92</v>
      </c>
      <c r="AA1725" s="101">
        <v>351</v>
      </c>
      <c r="AB1725" s="101">
        <v>526.24</v>
      </c>
    </row>
    <row r="1726" spans="18:28" ht="18" customHeight="1" x14ac:dyDescent="0.25">
      <c r="R1726" s="101" t="s">
        <v>91</v>
      </c>
      <c r="S1726" s="101">
        <v>2022</v>
      </c>
      <c r="T1726" s="101" t="s">
        <v>4</v>
      </c>
      <c r="U1726" s="101" t="s">
        <v>85</v>
      </c>
      <c r="V1726" s="101" t="s">
        <v>99</v>
      </c>
      <c r="W1726" s="101" t="s">
        <v>87</v>
      </c>
      <c r="X1726" s="101" t="s">
        <v>88</v>
      </c>
      <c r="Y1726" s="101" t="s">
        <v>89</v>
      </c>
      <c r="Z1726" s="101" t="s">
        <v>92</v>
      </c>
      <c r="AA1726" s="101">
        <v>772</v>
      </c>
      <c r="AB1726" s="101">
        <v>526.24</v>
      </c>
    </row>
    <row r="1727" spans="18:28" ht="18" customHeight="1" x14ac:dyDescent="0.25">
      <c r="R1727" s="101" t="s">
        <v>93</v>
      </c>
      <c r="S1727" s="101">
        <v>2022</v>
      </c>
      <c r="T1727" s="101" t="s">
        <v>4</v>
      </c>
      <c r="U1727" s="101" t="s">
        <v>85</v>
      </c>
      <c r="V1727" s="101" t="s">
        <v>99</v>
      </c>
      <c r="W1727" s="101" t="s">
        <v>87</v>
      </c>
      <c r="X1727" s="101" t="s">
        <v>88</v>
      </c>
      <c r="Y1727" s="101" t="s">
        <v>89</v>
      </c>
      <c r="Z1727" s="101" t="s">
        <v>92</v>
      </c>
      <c r="AA1727" s="101">
        <v>349</v>
      </c>
      <c r="AB1727" s="101">
        <v>499.07</v>
      </c>
    </row>
    <row r="1728" spans="18:28" ht="18" customHeight="1" x14ac:dyDescent="0.25">
      <c r="R1728" s="101" t="s">
        <v>91</v>
      </c>
      <c r="S1728" s="101">
        <v>2022</v>
      </c>
      <c r="T1728" s="101" t="s">
        <v>4</v>
      </c>
      <c r="U1728" s="101" t="s">
        <v>85</v>
      </c>
      <c r="V1728" s="101" t="s">
        <v>99</v>
      </c>
      <c r="W1728" s="101" t="s">
        <v>87</v>
      </c>
      <c r="X1728" s="101" t="s">
        <v>88</v>
      </c>
      <c r="Y1728" s="101" t="s">
        <v>89</v>
      </c>
      <c r="Z1728" s="101" t="s">
        <v>92</v>
      </c>
      <c r="AA1728" s="101">
        <v>151</v>
      </c>
      <c r="AB1728" s="101">
        <v>215.93</v>
      </c>
    </row>
    <row r="1729" spans="18:28" ht="18" customHeight="1" x14ac:dyDescent="0.25">
      <c r="R1729" s="101" t="s">
        <v>93</v>
      </c>
      <c r="S1729" s="101">
        <v>2022</v>
      </c>
      <c r="T1729" s="101" t="s">
        <v>4</v>
      </c>
      <c r="U1729" s="101" t="s">
        <v>85</v>
      </c>
      <c r="V1729" s="101" t="s">
        <v>99</v>
      </c>
      <c r="W1729" s="101" t="s">
        <v>87</v>
      </c>
      <c r="X1729" s="101" t="s">
        <v>88</v>
      </c>
      <c r="Y1729" s="101" t="s">
        <v>89</v>
      </c>
      <c r="Z1729" s="101" t="s">
        <v>92</v>
      </c>
      <c r="AA1729" s="101">
        <v>347</v>
      </c>
      <c r="AB1729" s="101">
        <v>496.21000000000004</v>
      </c>
    </row>
    <row r="1730" spans="18:28" ht="18" customHeight="1" x14ac:dyDescent="0.25">
      <c r="R1730" s="101" t="s">
        <v>91</v>
      </c>
      <c r="S1730" s="101">
        <v>2022</v>
      </c>
      <c r="T1730" s="101" t="s">
        <v>4</v>
      </c>
      <c r="U1730" s="101" t="s">
        <v>85</v>
      </c>
      <c r="V1730" s="101" t="s">
        <v>99</v>
      </c>
      <c r="W1730" s="101" t="s">
        <v>87</v>
      </c>
      <c r="X1730" s="101" t="s">
        <v>88</v>
      </c>
      <c r="Y1730" s="101" t="s">
        <v>89</v>
      </c>
      <c r="Z1730" s="101" t="s">
        <v>92</v>
      </c>
      <c r="AA1730" s="101">
        <v>149</v>
      </c>
      <c r="AB1730" s="101">
        <v>213.07</v>
      </c>
    </row>
    <row r="1731" spans="18:28" ht="18" customHeight="1" x14ac:dyDescent="0.25">
      <c r="R1731" s="101" t="s">
        <v>93</v>
      </c>
      <c r="S1731" s="101">
        <v>2022</v>
      </c>
      <c r="T1731" s="101" t="s">
        <v>10</v>
      </c>
      <c r="U1731" s="101" t="s">
        <v>85</v>
      </c>
      <c r="V1731" s="101" t="s">
        <v>99</v>
      </c>
      <c r="W1731" s="101" t="s">
        <v>87</v>
      </c>
      <c r="X1731" s="101" t="s">
        <v>88</v>
      </c>
      <c r="Y1731" s="101" t="s">
        <v>89</v>
      </c>
      <c r="Z1731" s="101" t="s">
        <v>92</v>
      </c>
      <c r="AA1731" s="101">
        <v>146</v>
      </c>
      <c r="AB1731" s="101">
        <v>208.78</v>
      </c>
    </row>
    <row r="1732" spans="18:28" ht="18" customHeight="1" x14ac:dyDescent="0.25">
      <c r="R1732" s="101" t="s">
        <v>95</v>
      </c>
      <c r="S1732" s="101">
        <v>2022</v>
      </c>
      <c r="T1732" s="101" t="s">
        <v>10</v>
      </c>
      <c r="U1732" s="101" t="s">
        <v>85</v>
      </c>
      <c r="V1732" s="101" t="s">
        <v>99</v>
      </c>
      <c r="W1732" s="101" t="s">
        <v>87</v>
      </c>
      <c r="X1732" s="101" t="s">
        <v>88</v>
      </c>
      <c r="Y1732" s="101" t="s">
        <v>89</v>
      </c>
      <c r="Z1732" s="101" t="s">
        <v>92</v>
      </c>
      <c r="AA1732" s="101">
        <v>314</v>
      </c>
      <c r="AB1732" s="101">
        <v>449.02</v>
      </c>
    </row>
    <row r="1733" spans="18:28" ht="18" customHeight="1" x14ac:dyDescent="0.25">
      <c r="R1733" s="101" t="s">
        <v>84</v>
      </c>
      <c r="S1733" s="101">
        <v>2022</v>
      </c>
      <c r="T1733" s="101" t="s">
        <v>10</v>
      </c>
      <c r="U1733" s="101" t="s">
        <v>85</v>
      </c>
      <c r="V1733" s="101" t="s">
        <v>99</v>
      </c>
      <c r="W1733" s="101" t="s">
        <v>87</v>
      </c>
      <c r="X1733" s="101" t="s">
        <v>88</v>
      </c>
      <c r="Y1733" s="101" t="s">
        <v>89</v>
      </c>
      <c r="Z1733" s="101" t="s">
        <v>92</v>
      </c>
      <c r="AA1733" s="101">
        <v>362</v>
      </c>
      <c r="AB1733" s="101">
        <v>517.66</v>
      </c>
    </row>
    <row r="1734" spans="18:28" ht="18" customHeight="1" x14ac:dyDescent="0.25">
      <c r="R1734" s="101" t="s">
        <v>93</v>
      </c>
      <c r="S1734" s="101">
        <v>2022</v>
      </c>
      <c r="T1734" s="101" t="s">
        <v>10</v>
      </c>
      <c r="U1734" s="101" t="s">
        <v>85</v>
      </c>
      <c r="V1734" s="101" t="s">
        <v>99</v>
      </c>
      <c r="W1734" s="101" t="s">
        <v>87</v>
      </c>
      <c r="X1734" s="101" t="s">
        <v>88</v>
      </c>
      <c r="Y1734" s="101" t="s">
        <v>89</v>
      </c>
      <c r="Z1734" s="101" t="s">
        <v>92</v>
      </c>
      <c r="AA1734" s="101">
        <v>142</v>
      </c>
      <c r="AB1734" s="101">
        <v>203.06</v>
      </c>
    </row>
    <row r="1735" spans="18:28" ht="18" customHeight="1" x14ac:dyDescent="0.25">
      <c r="R1735" s="101" t="s">
        <v>84</v>
      </c>
      <c r="S1735" s="101">
        <v>2022</v>
      </c>
      <c r="T1735" s="101" t="s">
        <v>10</v>
      </c>
      <c r="U1735" s="101" t="s">
        <v>85</v>
      </c>
      <c r="V1735" s="101" t="s">
        <v>99</v>
      </c>
      <c r="W1735" s="101" t="s">
        <v>87</v>
      </c>
      <c r="X1735" s="101" t="s">
        <v>88</v>
      </c>
      <c r="Y1735" s="101" t="s">
        <v>89</v>
      </c>
      <c r="Z1735" s="101" t="s">
        <v>92</v>
      </c>
      <c r="AA1735" s="101">
        <v>316</v>
      </c>
      <c r="AB1735" s="101">
        <v>451.88</v>
      </c>
    </row>
    <row r="1736" spans="18:28" ht="18" customHeight="1" x14ac:dyDescent="0.25">
      <c r="R1736" s="101" t="s">
        <v>91</v>
      </c>
      <c r="S1736" s="101">
        <v>2022</v>
      </c>
      <c r="T1736" s="101" t="s">
        <v>10</v>
      </c>
      <c r="U1736" s="101" t="s">
        <v>85</v>
      </c>
      <c r="V1736" s="101" t="s">
        <v>99</v>
      </c>
      <c r="W1736" s="101" t="s">
        <v>87</v>
      </c>
      <c r="X1736" s="101" t="s">
        <v>88</v>
      </c>
      <c r="Y1736" s="101" t="s">
        <v>89</v>
      </c>
      <c r="Z1736" s="101" t="s">
        <v>92</v>
      </c>
      <c r="AA1736" s="101">
        <v>364</v>
      </c>
      <c r="AB1736" s="101">
        <v>520.52</v>
      </c>
    </row>
    <row r="1737" spans="18:28" ht="18" customHeight="1" x14ac:dyDescent="0.25">
      <c r="R1737" s="101" t="s">
        <v>84</v>
      </c>
      <c r="S1737" s="101">
        <v>2022</v>
      </c>
      <c r="T1737" s="101" t="s">
        <v>10</v>
      </c>
      <c r="U1737" s="101" t="s">
        <v>85</v>
      </c>
      <c r="V1737" s="101" t="s">
        <v>99</v>
      </c>
      <c r="W1737" s="101" t="s">
        <v>87</v>
      </c>
      <c r="X1737" s="101" t="s">
        <v>88</v>
      </c>
      <c r="Y1737" s="101" t="s">
        <v>89</v>
      </c>
      <c r="Z1737" s="101" t="s">
        <v>92</v>
      </c>
      <c r="AA1737" s="101">
        <v>144</v>
      </c>
      <c r="AB1737" s="101">
        <v>205.92000000000002</v>
      </c>
    </row>
    <row r="1738" spans="18:28" ht="18" customHeight="1" x14ac:dyDescent="0.25">
      <c r="R1738" s="101" t="s">
        <v>93</v>
      </c>
      <c r="S1738" s="101">
        <v>2022</v>
      </c>
      <c r="T1738" s="101" t="s">
        <v>10</v>
      </c>
      <c r="U1738" s="101" t="s">
        <v>85</v>
      </c>
      <c r="V1738" s="101" t="s">
        <v>99</v>
      </c>
      <c r="W1738" s="101" t="s">
        <v>87</v>
      </c>
      <c r="X1738" s="101" t="s">
        <v>88</v>
      </c>
      <c r="Y1738" s="101" t="s">
        <v>89</v>
      </c>
      <c r="Z1738" s="101" t="s">
        <v>92</v>
      </c>
      <c r="AA1738" s="101">
        <v>704</v>
      </c>
      <c r="AB1738" s="101">
        <v>1006.72</v>
      </c>
    </row>
    <row r="1739" spans="18:28" ht="18" customHeight="1" x14ac:dyDescent="0.25">
      <c r="R1739" s="101" t="s">
        <v>93</v>
      </c>
      <c r="S1739" s="101">
        <v>2022</v>
      </c>
      <c r="T1739" s="101" t="s">
        <v>10</v>
      </c>
      <c r="U1739" s="101" t="s">
        <v>85</v>
      </c>
      <c r="V1739" s="101" t="s">
        <v>99</v>
      </c>
      <c r="W1739" s="101" t="s">
        <v>87</v>
      </c>
      <c r="X1739" s="101" t="s">
        <v>88</v>
      </c>
      <c r="Y1739" s="101" t="s">
        <v>89</v>
      </c>
      <c r="Z1739" s="101" t="s">
        <v>92</v>
      </c>
      <c r="AA1739" s="101">
        <v>315</v>
      </c>
      <c r="AB1739" s="101">
        <v>526.24</v>
      </c>
    </row>
    <row r="1740" spans="18:28" ht="18" customHeight="1" x14ac:dyDescent="0.25">
      <c r="R1740" s="101" t="s">
        <v>84</v>
      </c>
      <c r="S1740" s="101">
        <v>2022</v>
      </c>
      <c r="T1740" s="101" t="s">
        <v>10</v>
      </c>
      <c r="U1740" s="101" t="s">
        <v>85</v>
      </c>
      <c r="V1740" s="101" t="s">
        <v>99</v>
      </c>
      <c r="W1740" s="101" t="s">
        <v>87</v>
      </c>
      <c r="X1740" s="101" t="s">
        <v>88</v>
      </c>
      <c r="Y1740" s="101" t="s">
        <v>89</v>
      </c>
      <c r="Z1740" s="101" t="s">
        <v>92</v>
      </c>
      <c r="AA1740" s="101">
        <v>777</v>
      </c>
      <c r="AB1740" s="101">
        <v>526.24</v>
      </c>
    </row>
    <row r="1741" spans="18:28" ht="18" customHeight="1" x14ac:dyDescent="0.25">
      <c r="R1741" s="101" t="s">
        <v>91</v>
      </c>
      <c r="S1741" s="101">
        <v>2022</v>
      </c>
      <c r="T1741" s="101" t="s">
        <v>10</v>
      </c>
      <c r="U1741" s="101" t="s">
        <v>85</v>
      </c>
      <c r="V1741" s="101" t="s">
        <v>99</v>
      </c>
      <c r="W1741" s="101" t="s">
        <v>87</v>
      </c>
      <c r="X1741" s="101" t="s">
        <v>88</v>
      </c>
      <c r="Y1741" s="101" t="s">
        <v>89</v>
      </c>
      <c r="Z1741" s="101" t="s">
        <v>92</v>
      </c>
      <c r="AA1741" s="101">
        <v>145</v>
      </c>
      <c r="AB1741" s="101">
        <v>207.35</v>
      </c>
    </row>
    <row r="1742" spans="18:28" ht="18" customHeight="1" x14ac:dyDescent="0.25">
      <c r="R1742" s="101" t="s">
        <v>91</v>
      </c>
      <c r="S1742" s="101">
        <v>2022</v>
      </c>
      <c r="T1742" s="101" t="s">
        <v>10</v>
      </c>
      <c r="U1742" s="101" t="s">
        <v>85</v>
      </c>
      <c r="V1742" s="101" t="s">
        <v>99</v>
      </c>
      <c r="W1742" s="101" t="s">
        <v>87</v>
      </c>
      <c r="X1742" s="101" t="s">
        <v>88</v>
      </c>
      <c r="Y1742" s="101" t="s">
        <v>89</v>
      </c>
      <c r="Z1742" s="101" t="s">
        <v>92</v>
      </c>
      <c r="AA1742" s="101">
        <v>319</v>
      </c>
      <c r="AB1742" s="101">
        <v>456.16999999999996</v>
      </c>
    </row>
    <row r="1743" spans="18:28" ht="18" customHeight="1" x14ac:dyDescent="0.25">
      <c r="R1743" s="101" t="s">
        <v>93</v>
      </c>
      <c r="S1743" s="101">
        <v>2022</v>
      </c>
      <c r="T1743" s="101" t="s">
        <v>10</v>
      </c>
      <c r="U1743" s="101" t="s">
        <v>85</v>
      </c>
      <c r="V1743" s="101" t="s">
        <v>99</v>
      </c>
      <c r="W1743" s="101" t="s">
        <v>87</v>
      </c>
      <c r="X1743" s="101" t="s">
        <v>88</v>
      </c>
      <c r="Y1743" s="101" t="s">
        <v>89</v>
      </c>
      <c r="Z1743" s="101" t="s">
        <v>92</v>
      </c>
      <c r="AA1743" s="101">
        <v>361</v>
      </c>
      <c r="AB1743" s="101">
        <v>516.23</v>
      </c>
    </row>
    <row r="1744" spans="18:28" ht="18" customHeight="1" x14ac:dyDescent="0.25">
      <c r="R1744" s="101" t="s">
        <v>84</v>
      </c>
      <c r="S1744" s="101">
        <v>2022</v>
      </c>
      <c r="T1744" s="101" t="s">
        <v>10</v>
      </c>
      <c r="U1744" s="101" t="s">
        <v>85</v>
      </c>
      <c r="V1744" s="101" t="s">
        <v>99</v>
      </c>
      <c r="W1744" s="101" t="s">
        <v>87</v>
      </c>
      <c r="X1744" s="101" t="s">
        <v>88</v>
      </c>
      <c r="Y1744" s="101" t="s">
        <v>89</v>
      </c>
      <c r="Z1744" s="101" t="s">
        <v>92</v>
      </c>
      <c r="AA1744" s="101">
        <v>143</v>
      </c>
      <c r="AB1744" s="101">
        <v>204.49</v>
      </c>
    </row>
    <row r="1745" spans="18:28" ht="18" customHeight="1" x14ac:dyDescent="0.25">
      <c r="R1745" s="101" t="s">
        <v>84</v>
      </c>
      <c r="S1745" s="101">
        <v>2022</v>
      </c>
      <c r="T1745" s="101" t="s">
        <v>10</v>
      </c>
      <c r="U1745" s="101" t="s">
        <v>85</v>
      </c>
      <c r="V1745" s="101" t="s">
        <v>99</v>
      </c>
      <c r="W1745" s="101" t="s">
        <v>87</v>
      </c>
      <c r="X1745" s="101" t="s">
        <v>88</v>
      </c>
      <c r="Y1745" s="101" t="s">
        <v>89</v>
      </c>
      <c r="Z1745" s="101" t="s">
        <v>92</v>
      </c>
      <c r="AA1745" s="101">
        <v>317</v>
      </c>
      <c r="AB1745" s="101">
        <v>453.31</v>
      </c>
    </row>
    <row r="1746" spans="18:28" ht="18" customHeight="1" x14ac:dyDescent="0.25">
      <c r="R1746" s="101" t="s">
        <v>93</v>
      </c>
      <c r="S1746" s="101">
        <v>2022</v>
      </c>
      <c r="T1746" s="101" t="s">
        <v>10</v>
      </c>
      <c r="U1746" s="101" t="s">
        <v>85</v>
      </c>
      <c r="V1746" s="101" t="s">
        <v>99</v>
      </c>
      <c r="W1746" s="101" t="s">
        <v>87</v>
      </c>
      <c r="X1746" s="101" t="s">
        <v>88</v>
      </c>
      <c r="Y1746" s="101" t="s">
        <v>89</v>
      </c>
      <c r="Z1746" s="101" t="s">
        <v>92</v>
      </c>
      <c r="AA1746" s="101">
        <v>746</v>
      </c>
      <c r="AB1746" s="101">
        <v>1066.78</v>
      </c>
    </row>
    <row r="1747" spans="18:28" ht="18" customHeight="1" x14ac:dyDescent="0.25">
      <c r="R1747" s="101" t="s">
        <v>91</v>
      </c>
      <c r="S1747" s="101">
        <v>2022</v>
      </c>
      <c r="T1747" s="101" t="s">
        <v>9</v>
      </c>
      <c r="U1747" s="101" t="s">
        <v>85</v>
      </c>
      <c r="V1747" s="101" t="s">
        <v>99</v>
      </c>
      <c r="W1747" s="101" t="s">
        <v>87</v>
      </c>
      <c r="X1747" s="101" t="s">
        <v>88</v>
      </c>
      <c r="Y1747" s="101" t="s">
        <v>89</v>
      </c>
      <c r="Z1747" s="101" t="s">
        <v>92</v>
      </c>
      <c r="AA1747" s="101">
        <v>152</v>
      </c>
      <c r="AB1747" s="101">
        <v>217.36</v>
      </c>
    </row>
    <row r="1748" spans="18:28" ht="18" customHeight="1" x14ac:dyDescent="0.25">
      <c r="R1748" s="101" t="s">
        <v>94</v>
      </c>
      <c r="S1748" s="101">
        <v>2022</v>
      </c>
      <c r="T1748" s="101" t="s">
        <v>9</v>
      </c>
      <c r="U1748" s="101" t="s">
        <v>85</v>
      </c>
      <c r="V1748" s="101" t="s">
        <v>99</v>
      </c>
      <c r="W1748" s="101" t="s">
        <v>87</v>
      </c>
      <c r="X1748" s="101" t="s">
        <v>88</v>
      </c>
      <c r="Y1748" s="101" t="s">
        <v>89</v>
      </c>
      <c r="Z1748" s="101" t="s">
        <v>92</v>
      </c>
      <c r="AA1748" s="101">
        <v>320</v>
      </c>
      <c r="AB1748" s="101">
        <v>457.6</v>
      </c>
    </row>
    <row r="1749" spans="18:28" ht="18" customHeight="1" x14ac:dyDescent="0.25">
      <c r="R1749" s="101" t="s">
        <v>93</v>
      </c>
      <c r="S1749" s="101">
        <v>2022</v>
      </c>
      <c r="T1749" s="101" t="s">
        <v>9</v>
      </c>
      <c r="U1749" s="101" t="s">
        <v>85</v>
      </c>
      <c r="V1749" s="101" t="s">
        <v>99</v>
      </c>
      <c r="W1749" s="101" t="s">
        <v>87</v>
      </c>
      <c r="X1749" s="101" t="s">
        <v>88</v>
      </c>
      <c r="Y1749" s="101" t="s">
        <v>89</v>
      </c>
      <c r="Z1749" s="101" t="s">
        <v>92</v>
      </c>
      <c r="AA1749" s="101">
        <v>368</v>
      </c>
      <c r="AB1749" s="101">
        <v>526.24</v>
      </c>
    </row>
    <row r="1750" spans="18:28" ht="18" customHeight="1" x14ac:dyDescent="0.25">
      <c r="R1750" s="101" t="s">
        <v>84</v>
      </c>
      <c r="S1750" s="101">
        <v>2022</v>
      </c>
      <c r="T1750" s="101" t="s">
        <v>9</v>
      </c>
      <c r="U1750" s="101" t="s">
        <v>85</v>
      </c>
      <c r="V1750" s="101" t="s">
        <v>99</v>
      </c>
      <c r="W1750" s="101" t="s">
        <v>87</v>
      </c>
      <c r="X1750" s="101" t="s">
        <v>88</v>
      </c>
      <c r="Y1750" s="101" t="s">
        <v>89</v>
      </c>
      <c r="Z1750" s="101" t="s">
        <v>92</v>
      </c>
      <c r="AA1750" s="101">
        <v>148</v>
      </c>
      <c r="AB1750" s="101">
        <v>211.64</v>
      </c>
    </row>
    <row r="1751" spans="18:28" ht="18" customHeight="1" x14ac:dyDescent="0.25">
      <c r="R1751" s="101" t="s">
        <v>84</v>
      </c>
      <c r="S1751" s="101">
        <v>2022</v>
      </c>
      <c r="T1751" s="101" t="s">
        <v>9</v>
      </c>
      <c r="U1751" s="101" t="s">
        <v>85</v>
      </c>
      <c r="V1751" s="101" t="s">
        <v>99</v>
      </c>
      <c r="W1751" s="101" t="s">
        <v>87</v>
      </c>
      <c r="X1751" s="101" t="s">
        <v>88</v>
      </c>
      <c r="Y1751" s="101" t="s">
        <v>89</v>
      </c>
      <c r="Z1751" s="101" t="s">
        <v>92</v>
      </c>
      <c r="AA1751" s="101">
        <v>322</v>
      </c>
      <c r="AB1751" s="101">
        <v>460.46000000000004</v>
      </c>
    </row>
    <row r="1752" spans="18:28" ht="18" customHeight="1" x14ac:dyDescent="0.25">
      <c r="R1752" s="101" t="s">
        <v>91</v>
      </c>
      <c r="S1752" s="101">
        <v>2022</v>
      </c>
      <c r="T1752" s="101" t="s">
        <v>9</v>
      </c>
      <c r="U1752" s="101" t="s">
        <v>85</v>
      </c>
      <c r="V1752" s="101" t="s">
        <v>99</v>
      </c>
      <c r="W1752" s="101" t="s">
        <v>87</v>
      </c>
      <c r="X1752" s="101" t="s">
        <v>88</v>
      </c>
      <c r="Y1752" s="101" t="s">
        <v>89</v>
      </c>
      <c r="Z1752" s="101" t="s">
        <v>92</v>
      </c>
      <c r="AA1752" s="101">
        <v>370</v>
      </c>
      <c r="AB1752" s="101">
        <v>529.1</v>
      </c>
    </row>
    <row r="1753" spans="18:28" ht="18" customHeight="1" x14ac:dyDescent="0.25">
      <c r="R1753" s="101" t="s">
        <v>84</v>
      </c>
      <c r="S1753" s="101">
        <v>2022</v>
      </c>
      <c r="T1753" s="101" t="s">
        <v>9</v>
      </c>
      <c r="U1753" s="101" t="s">
        <v>85</v>
      </c>
      <c r="V1753" s="101" t="s">
        <v>99</v>
      </c>
      <c r="W1753" s="101" t="s">
        <v>87</v>
      </c>
      <c r="X1753" s="101" t="s">
        <v>88</v>
      </c>
      <c r="Y1753" s="101" t="s">
        <v>89</v>
      </c>
      <c r="Z1753" s="101" t="s">
        <v>92</v>
      </c>
      <c r="AA1753" s="101">
        <v>150</v>
      </c>
      <c r="AB1753" s="101">
        <v>214.5</v>
      </c>
    </row>
    <row r="1754" spans="18:28" ht="18" customHeight="1" x14ac:dyDescent="0.25">
      <c r="R1754" s="101" t="s">
        <v>93</v>
      </c>
      <c r="S1754" s="101">
        <v>2022</v>
      </c>
      <c r="T1754" s="101" t="s">
        <v>9</v>
      </c>
      <c r="U1754" s="101" t="s">
        <v>85</v>
      </c>
      <c r="V1754" s="101" t="s">
        <v>99</v>
      </c>
      <c r="W1754" s="101" t="s">
        <v>87</v>
      </c>
      <c r="X1754" s="101" t="s">
        <v>88</v>
      </c>
      <c r="Y1754" s="101" t="s">
        <v>89</v>
      </c>
      <c r="Z1754" s="101" t="s">
        <v>92</v>
      </c>
      <c r="AA1754" s="101">
        <v>703</v>
      </c>
      <c r="AB1754" s="101">
        <v>1005.29</v>
      </c>
    </row>
    <row r="1755" spans="18:28" ht="18" customHeight="1" x14ac:dyDescent="0.25">
      <c r="R1755" s="101" t="s">
        <v>95</v>
      </c>
      <c r="S1755" s="101">
        <v>2022</v>
      </c>
      <c r="T1755" s="101" t="s">
        <v>9</v>
      </c>
      <c r="U1755" s="101" t="s">
        <v>85</v>
      </c>
      <c r="V1755" s="101" t="s">
        <v>99</v>
      </c>
      <c r="W1755" s="101" t="s">
        <v>87</v>
      </c>
      <c r="X1755" s="101" t="s">
        <v>88</v>
      </c>
      <c r="Y1755" s="101" t="s">
        <v>89</v>
      </c>
      <c r="Z1755" s="101" t="s">
        <v>92</v>
      </c>
      <c r="AA1755" s="101">
        <v>737</v>
      </c>
      <c r="AB1755" s="101">
        <v>1053.9099999999999</v>
      </c>
    </row>
    <row r="1756" spans="18:28" ht="18" customHeight="1" x14ac:dyDescent="0.25">
      <c r="R1756" s="101" t="s">
        <v>95</v>
      </c>
      <c r="S1756" s="101">
        <v>2022</v>
      </c>
      <c r="T1756" s="101" t="s">
        <v>9</v>
      </c>
      <c r="U1756" s="101" t="s">
        <v>85</v>
      </c>
      <c r="V1756" s="101" t="s">
        <v>99</v>
      </c>
      <c r="W1756" s="101" t="s">
        <v>87</v>
      </c>
      <c r="X1756" s="101" t="s">
        <v>88</v>
      </c>
      <c r="Y1756" s="101" t="s">
        <v>89</v>
      </c>
      <c r="Z1756" s="101" t="s">
        <v>92</v>
      </c>
      <c r="AA1756" s="101">
        <v>147</v>
      </c>
      <c r="AB1756" s="101">
        <v>210.21</v>
      </c>
    </row>
    <row r="1757" spans="18:28" ht="18" customHeight="1" x14ac:dyDescent="0.25">
      <c r="R1757" s="101" t="s">
        <v>91</v>
      </c>
      <c r="S1757" s="101">
        <v>2022</v>
      </c>
      <c r="T1757" s="101" t="s">
        <v>9</v>
      </c>
      <c r="U1757" s="101" t="s">
        <v>85</v>
      </c>
      <c r="V1757" s="101" t="s">
        <v>99</v>
      </c>
      <c r="W1757" s="101" t="s">
        <v>87</v>
      </c>
      <c r="X1757" s="101" t="s">
        <v>88</v>
      </c>
      <c r="Y1757" s="101" t="s">
        <v>89</v>
      </c>
      <c r="Z1757" s="101" t="s">
        <v>92</v>
      </c>
      <c r="AA1757" s="101">
        <v>321</v>
      </c>
      <c r="AB1757" s="101">
        <v>526.24</v>
      </c>
    </row>
    <row r="1758" spans="18:28" ht="18" customHeight="1" x14ac:dyDescent="0.25">
      <c r="R1758" s="101" t="s">
        <v>84</v>
      </c>
      <c r="S1758" s="101">
        <v>2022</v>
      </c>
      <c r="T1758" s="101" t="s">
        <v>9</v>
      </c>
      <c r="U1758" s="101" t="s">
        <v>85</v>
      </c>
      <c r="V1758" s="101" t="s">
        <v>99</v>
      </c>
      <c r="W1758" s="101" t="s">
        <v>87</v>
      </c>
      <c r="X1758" s="101" t="s">
        <v>88</v>
      </c>
      <c r="Y1758" s="101" t="s">
        <v>89</v>
      </c>
      <c r="Z1758" s="101" t="s">
        <v>92</v>
      </c>
      <c r="AA1758" s="101">
        <v>776</v>
      </c>
      <c r="AB1758" s="101">
        <v>526.24</v>
      </c>
    </row>
    <row r="1759" spans="18:28" ht="18" customHeight="1" x14ac:dyDescent="0.25">
      <c r="R1759" s="101" t="s">
        <v>91</v>
      </c>
      <c r="S1759" s="101">
        <v>2022</v>
      </c>
      <c r="T1759" s="101" t="s">
        <v>9</v>
      </c>
      <c r="U1759" s="101" t="s">
        <v>85</v>
      </c>
      <c r="V1759" s="101" t="s">
        <v>99</v>
      </c>
      <c r="W1759" s="101" t="s">
        <v>87</v>
      </c>
      <c r="X1759" s="101" t="s">
        <v>88</v>
      </c>
      <c r="Y1759" s="101" t="s">
        <v>89</v>
      </c>
      <c r="Z1759" s="101" t="s">
        <v>92</v>
      </c>
      <c r="AA1759" s="101">
        <v>151</v>
      </c>
      <c r="AB1759" s="101">
        <v>215.93</v>
      </c>
    </row>
    <row r="1760" spans="18:28" ht="18" customHeight="1" x14ac:dyDescent="0.25">
      <c r="R1760" s="101" t="s">
        <v>84</v>
      </c>
      <c r="S1760" s="101">
        <v>2022</v>
      </c>
      <c r="T1760" s="101" t="s">
        <v>9</v>
      </c>
      <c r="U1760" s="101" t="s">
        <v>85</v>
      </c>
      <c r="V1760" s="101" t="s">
        <v>99</v>
      </c>
      <c r="W1760" s="101" t="s">
        <v>87</v>
      </c>
      <c r="X1760" s="101" t="s">
        <v>88</v>
      </c>
      <c r="Y1760" s="101" t="s">
        <v>89</v>
      </c>
      <c r="Z1760" s="101" t="s">
        <v>92</v>
      </c>
      <c r="AA1760" s="101">
        <v>367</v>
      </c>
      <c r="AB1760" s="101">
        <v>524.80999999999995</v>
      </c>
    </row>
    <row r="1761" spans="18:28" ht="18" customHeight="1" x14ac:dyDescent="0.25">
      <c r="R1761" s="101" t="s">
        <v>93</v>
      </c>
      <c r="S1761" s="101">
        <v>2022</v>
      </c>
      <c r="T1761" s="101" t="s">
        <v>9</v>
      </c>
      <c r="U1761" s="101" t="s">
        <v>85</v>
      </c>
      <c r="V1761" s="101" t="s">
        <v>99</v>
      </c>
      <c r="W1761" s="101" t="s">
        <v>87</v>
      </c>
      <c r="X1761" s="101" t="s">
        <v>88</v>
      </c>
      <c r="Y1761" s="101" t="s">
        <v>89</v>
      </c>
      <c r="Z1761" s="101" t="s">
        <v>92</v>
      </c>
      <c r="AA1761" s="101">
        <v>149</v>
      </c>
      <c r="AB1761" s="101">
        <v>213.07</v>
      </c>
    </row>
    <row r="1762" spans="18:28" ht="18" customHeight="1" x14ac:dyDescent="0.25">
      <c r="R1762" s="101" t="s">
        <v>93</v>
      </c>
      <c r="S1762" s="101">
        <v>2022</v>
      </c>
      <c r="T1762" s="101" t="s">
        <v>9</v>
      </c>
      <c r="U1762" s="101" t="s">
        <v>85</v>
      </c>
      <c r="V1762" s="101" t="s">
        <v>99</v>
      </c>
      <c r="W1762" s="101" t="s">
        <v>87</v>
      </c>
      <c r="X1762" s="101" t="s">
        <v>88</v>
      </c>
      <c r="Y1762" s="101" t="s">
        <v>89</v>
      </c>
      <c r="Z1762" s="101" t="s">
        <v>92</v>
      </c>
      <c r="AA1762" s="101">
        <v>323</v>
      </c>
      <c r="AB1762" s="101">
        <v>461.89</v>
      </c>
    </row>
    <row r="1763" spans="18:28" ht="18" customHeight="1" x14ac:dyDescent="0.25">
      <c r="R1763" s="101" t="s">
        <v>91</v>
      </c>
      <c r="S1763" s="101">
        <v>2022</v>
      </c>
      <c r="T1763" s="101" t="s">
        <v>9</v>
      </c>
      <c r="U1763" s="101" t="s">
        <v>85</v>
      </c>
      <c r="V1763" s="101" t="s">
        <v>99</v>
      </c>
      <c r="W1763" s="101" t="s">
        <v>87</v>
      </c>
      <c r="X1763" s="101" t="s">
        <v>88</v>
      </c>
      <c r="Y1763" s="101" t="s">
        <v>89</v>
      </c>
      <c r="Z1763" s="101" t="s">
        <v>92</v>
      </c>
      <c r="AA1763" s="101">
        <v>371</v>
      </c>
      <c r="AB1763" s="101">
        <v>530.53</v>
      </c>
    </row>
    <row r="1764" spans="18:28" ht="18" customHeight="1" x14ac:dyDescent="0.25">
      <c r="R1764" s="101" t="s">
        <v>84</v>
      </c>
      <c r="S1764" s="101">
        <v>2022</v>
      </c>
      <c r="T1764" s="101" t="s">
        <v>8</v>
      </c>
      <c r="U1764" s="101" t="s">
        <v>85</v>
      </c>
      <c r="V1764" s="101" t="s">
        <v>99</v>
      </c>
      <c r="W1764" s="101" t="s">
        <v>87</v>
      </c>
      <c r="X1764" s="101" t="s">
        <v>88</v>
      </c>
      <c r="Y1764" s="101" t="s">
        <v>89</v>
      </c>
      <c r="Z1764" s="101" t="s">
        <v>92</v>
      </c>
      <c r="AA1764" s="101">
        <v>326</v>
      </c>
      <c r="AB1764" s="101">
        <v>443.36</v>
      </c>
    </row>
    <row r="1765" spans="18:28" ht="18" customHeight="1" x14ac:dyDescent="0.25">
      <c r="R1765" s="101" t="s">
        <v>94</v>
      </c>
      <c r="S1765" s="101">
        <v>2022</v>
      </c>
      <c r="T1765" s="101" t="s">
        <v>8</v>
      </c>
      <c r="U1765" s="101" t="s">
        <v>85</v>
      </c>
      <c r="V1765" s="101" t="s">
        <v>99</v>
      </c>
      <c r="W1765" s="101" t="s">
        <v>87</v>
      </c>
      <c r="X1765" s="101" t="s">
        <v>88</v>
      </c>
      <c r="Y1765" s="101" t="s">
        <v>89</v>
      </c>
      <c r="Z1765" s="101" t="s">
        <v>92</v>
      </c>
      <c r="AA1765" s="101">
        <v>128</v>
      </c>
      <c r="AB1765" s="101">
        <v>183.04</v>
      </c>
    </row>
    <row r="1766" spans="18:28" ht="18" customHeight="1" x14ac:dyDescent="0.25">
      <c r="R1766" s="101" t="s">
        <v>84</v>
      </c>
      <c r="S1766" s="101">
        <v>2022</v>
      </c>
      <c r="T1766" s="101" t="s">
        <v>8</v>
      </c>
      <c r="U1766" s="101" t="s">
        <v>85</v>
      </c>
      <c r="V1766" s="101" t="s">
        <v>99</v>
      </c>
      <c r="W1766" s="101" t="s">
        <v>87</v>
      </c>
      <c r="X1766" s="101" t="s">
        <v>88</v>
      </c>
      <c r="Y1766" s="101" t="s">
        <v>89</v>
      </c>
      <c r="Z1766" s="101" t="s">
        <v>92</v>
      </c>
      <c r="AA1766" s="101">
        <v>328</v>
      </c>
      <c r="AB1766" s="101">
        <v>469.03999999999996</v>
      </c>
    </row>
    <row r="1767" spans="18:28" ht="18" customHeight="1" x14ac:dyDescent="0.25">
      <c r="R1767" s="101" t="s">
        <v>84</v>
      </c>
      <c r="S1767" s="101">
        <v>2022</v>
      </c>
      <c r="T1767" s="101" t="s">
        <v>8</v>
      </c>
      <c r="U1767" s="101" t="s">
        <v>85</v>
      </c>
      <c r="V1767" s="101" t="s">
        <v>99</v>
      </c>
      <c r="W1767" s="101" t="s">
        <v>87</v>
      </c>
      <c r="X1767" s="101" t="s">
        <v>88</v>
      </c>
      <c r="Y1767" s="101" t="s">
        <v>89</v>
      </c>
      <c r="Z1767" s="101" t="s">
        <v>92</v>
      </c>
      <c r="AA1767" s="101">
        <v>130</v>
      </c>
      <c r="AB1767" s="101">
        <v>185.9</v>
      </c>
    </row>
    <row r="1768" spans="18:28" ht="18" customHeight="1" x14ac:dyDescent="0.25">
      <c r="R1768" s="101" t="s">
        <v>91</v>
      </c>
      <c r="S1768" s="101">
        <v>2022</v>
      </c>
      <c r="T1768" s="101" t="s">
        <v>8</v>
      </c>
      <c r="U1768" s="101" t="s">
        <v>85</v>
      </c>
      <c r="V1768" s="101" t="s">
        <v>99</v>
      </c>
      <c r="W1768" s="101" t="s">
        <v>87</v>
      </c>
      <c r="X1768" s="101" t="s">
        <v>88</v>
      </c>
      <c r="Y1768" s="101" t="s">
        <v>89</v>
      </c>
      <c r="Z1768" s="101" t="s">
        <v>92</v>
      </c>
      <c r="AA1768" s="101">
        <v>736</v>
      </c>
      <c r="AB1768" s="101">
        <v>1052.48</v>
      </c>
    </row>
    <row r="1769" spans="18:28" ht="18" customHeight="1" x14ac:dyDescent="0.25">
      <c r="R1769" s="101" t="s">
        <v>84</v>
      </c>
      <c r="S1769" s="101">
        <v>2022</v>
      </c>
      <c r="T1769" s="101" t="s">
        <v>8</v>
      </c>
      <c r="U1769" s="101" t="s">
        <v>85</v>
      </c>
      <c r="V1769" s="101" t="s">
        <v>99</v>
      </c>
      <c r="W1769" s="101" t="s">
        <v>87</v>
      </c>
      <c r="X1769" s="101" t="s">
        <v>88</v>
      </c>
      <c r="Y1769" s="101" t="s">
        <v>89</v>
      </c>
      <c r="Z1769" s="101" t="s">
        <v>92</v>
      </c>
      <c r="AA1769" s="101">
        <v>327</v>
      </c>
      <c r="AB1769" s="101">
        <v>526.24</v>
      </c>
    </row>
    <row r="1770" spans="18:28" ht="18" customHeight="1" x14ac:dyDescent="0.25">
      <c r="R1770" s="101" t="s">
        <v>91</v>
      </c>
      <c r="S1770" s="101">
        <v>2022</v>
      </c>
      <c r="T1770" s="101" t="s">
        <v>8</v>
      </c>
      <c r="U1770" s="101" t="s">
        <v>85</v>
      </c>
      <c r="V1770" s="101" t="s">
        <v>99</v>
      </c>
      <c r="W1770" s="101" t="s">
        <v>87</v>
      </c>
      <c r="X1770" s="101" t="s">
        <v>88</v>
      </c>
      <c r="Y1770" s="101" t="s">
        <v>89</v>
      </c>
      <c r="Z1770" s="101" t="s">
        <v>92</v>
      </c>
      <c r="AA1770" s="101">
        <v>775</v>
      </c>
      <c r="AB1770" s="101">
        <v>526.24</v>
      </c>
    </row>
    <row r="1771" spans="18:28" ht="18" customHeight="1" x14ac:dyDescent="0.25">
      <c r="R1771" s="101" t="s">
        <v>91</v>
      </c>
      <c r="S1771" s="101">
        <v>2022</v>
      </c>
      <c r="T1771" s="101" t="s">
        <v>8</v>
      </c>
      <c r="U1771" s="101" t="s">
        <v>85</v>
      </c>
      <c r="V1771" s="101" t="s">
        <v>99</v>
      </c>
      <c r="W1771" s="101" t="s">
        <v>87</v>
      </c>
      <c r="X1771" s="101" t="s">
        <v>88</v>
      </c>
      <c r="Y1771" s="101" t="s">
        <v>89</v>
      </c>
      <c r="Z1771" s="101" t="s">
        <v>92</v>
      </c>
      <c r="AA1771" s="101">
        <v>325</v>
      </c>
      <c r="AB1771" s="101">
        <v>464.75</v>
      </c>
    </row>
    <row r="1772" spans="18:28" ht="18" customHeight="1" x14ac:dyDescent="0.25">
      <c r="R1772" s="101" t="s">
        <v>84</v>
      </c>
      <c r="S1772" s="101">
        <v>2022</v>
      </c>
      <c r="T1772" s="101" t="s">
        <v>8</v>
      </c>
      <c r="U1772" s="101" t="s">
        <v>85</v>
      </c>
      <c r="V1772" s="101" t="s">
        <v>99</v>
      </c>
      <c r="W1772" s="101" t="s">
        <v>87</v>
      </c>
      <c r="X1772" s="101" t="s">
        <v>88</v>
      </c>
      <c r="Y1772" s="101" t="s">
        <v>89</v>
      </c>
      <c r="Z1772" s="101" t="s">
        <v>92</v>
      </c>
      <c r="AA1772" s="101">
        <v>127</v>
      </c>
      <c r="AB1772" s="101">
        <v>181.61</v>
      </c>
    </row>
    <row r="1773" spans="18:28" ht="18" customHeight="1" x14ac:dyDescent="0.25">
      <c r="R1773" s="101" t="s">
        <v>84</v>
      </c>
      <c r="S1773" s="101">
        <v>2022</v>
      </c>
      <c r="T1773" s="101" t="s">
        <v>8</v>
      </c>
      <c r="U1773" s="101" t="s">
        <v>85</v>
      </c>
      <c r="V1773" s="101" t="s">
        <v>99</v>
      </c>
      <c r="W1773" s="101" t="s">
        <v>87</v>
      </c>
      <c r="X1773" s="101" t="s">
        <v>88</v>
      </c>
      <c r="Y1773" s="101" t="s">
        <v>89</v>
      </c>
      <c r="Z1773" s="101" t="s">
        <v>92</v>
      </c>
      <c r="AA1773" s="101">
        <v>329</v>
      </c>
      <c r="AB1773" s="101">
        <v>470.47</v>
      </c>
    </row>
    <row r="1774" spans="18:28" ht="18" customHeight="1" x14ac:dyDescent="0.25">
      <c r="R1774" s="101" t="s">
        <v>93</v>
      </c>
      <c r="S1774" s="101">
        <v>2022</v>
      </c>
      <c r="T1774" s="101" t="s">
        <v>3</v>
      </c>
      <c r="U1774" s="101" t="s">
        <v>97</v>
      </c>
      <c r="V1774" s="101" t="s">
        <v>86</v>
      </c>
      <c r="W1774" s="101" t="s">
        <v>87</v>
      </c>
      <c r="X1774" s="101" t="s">
        <v>88</v>
      </c>
      <c r="Y1774" s="101" t="s">
        <v>89</v>
      </c>
      <c r="Z1774" s="101" t="s">
        <v>92</v>
      </c>
      <c r="AA1774" s="101">
        <v>182</v>
      </c>
      <c r="AB1774" s="101">
        <v>260.26</v>
      </c>
    </row>
    <row r="1775" spans="18:28" ht="18" customHeight="1" x14ac:dyDescent="0.25">
      <c r="R1775" s="101" t="s">
        <v>91</v>
      </c>
      <c r="S1775" s="101">
        <v>2022</v>
      </c>
      <c r="T1775" s="101" t="s">
        <v>3</v>
      </c>
      <c r="U1775" s="101" t="s">
        <v>97</v>
      </c>
      <c r="V1775" s="101" t="s">
        <v>86</v>
      </c>
      <c r="W1775" s="101" t="s">
        <v>87</v>
      </c>
      <c r="X1775" s="101" t="s">
        <v>88</v>
      </c>
      <c r="Y1775" s="101" t="s">
        <v>89</v>
      </c>
      <c r="Z1775" s="101" t="s">
        <v>92</v>
      </c>
      <c r="AA1775" s="101">
        <v>176</v>
      </c>
      <c r="AB1775" s="101">
        <v>251.68</v>
      </c>
    </row>
    <row r="1776" spans="18:28" ht="18" customHeight="1" x14ac:dyDescent="0.25">
      <c r="R1776" s="101" t="s">
        <v>84</v>
      </c>
      <c r="S1776" s="101">
        <v>2022</v>
      </c>
      <c r="T1776" s="101" t="s">
        <v>3</v>
      </c>
      <c r="U1776" s="101" t="s">
        <v>97</v>
      </c>
      <c r="V1776" s="101" t="s">
        <v>86</v>
      </c>
      <c r="W1776" s="101" t="s">
        <v>87</v>
      </c>
      <c r="X1776" s="101" t="s">
        <v>88</v>
      </c>
      <c r="Y1776" s="101" t="s">
        <v>89</v>
      </c>
      <c r="Z1776" s="101" t="s">
        <v>90</v>
      </c>
      <c r="AA1776" s="101">
        <v>200</v>
      </c>
      <c r="AB1776" s="101">
        <v>286</v>
      </c>
    </row>
    <row r="1777" spans="18:28" ht="18" customHeight="1" x14ac:dyDescent="0.25">
      <c r="R1777" s="101" t="s">
        <v>91</v>
      </c>
      <c r="S1777" s="101">
        <v>2022</v>
      </c>
      <c r="T1777" s="101" t="s">
        <v>3</v>
      </c>
      <c r="U1777" s="101" t="s">
        <v>97</v>
      </c>
      <c r="V1777" s="101" t="s">
        <v>86</v>
      </c>
      <c r="W1777" s="101" t="s">
        <v>87</v>
      </c>
      <c r="X1777" s="101" t="s">
        <v>88</v>
      </c>
      <c r="Y1777" s="101" t="s">
        <v>89</v>
      </c>
      <c r="Z1777" s="101" t="s">
        <v>90</v>
      </c>
      <c r="AA1777" s="101">
        <v>248</v>
      </c>
      <c r="AB1777" s="101">
        <v>354.64</v>
      </c>
    </row>
    <row r="1778" spans="18:28" ht="18" customHeight="1" x14ac:dyDescent="0.25">
      <c r="R1778" s="101" t="s">
        <v>84</v>
      </c>
      <c r="S1778" s="101">
        <v>2022</v>
      </c>
      <c r="T1778" s="101" t="s">
        <v>3</v>
      </c>
      <c r="U1778" s="101" t="s">
        <v>97</v>
      </c>
      <c r="V1778" s="101" t="s">
        <v>86</v>
      </c>
      <c r="W1778" s="101" t="s">
        <v>87</v>
      </c>
      <c r="X1778" s="101" t="s">
        <v>88</v>
      </c>
      <c r="Y1778" s="101" t="s">
        <v>89</v>
      </c>
      <c r="Z1778" s="101" t="s">
        <v>90</v>
      </c>
      <c r="AA1778" s="101">
        <v>184</v>
      </c>
      <c r="AB1778" s="101">
        <v>263.12</v>
      </c>
    </row>
    <row r="1779" spans="18:28" ht="18" customHeight="1" x14ac:dyDescent="0.25">
      <c r="R1779" s="101" t="s">
        <v>84</v>
      </c>
      <c r="S1779" s="101">
        <v>2022</v>
      </c>
      <c r="T1779" s="101" t="s">
        <v>3</v>
      </c>
      <c r="U1779" s="101" t="s">
        <v>97</v>
      </c>
      <c r="V1779" s="101" t="s">
        <v>86</v>
      </c>
      <c r="W1779" s="101" t="s">
        <v>87</v>
      </c>
      <c r="X1779" s="101" t="s">
        <v>88</v>
      </c>
      <c r="Y1779" s="101" t="s">
        <v>89</v>
      </c>
      <c r="Z1779" s="101" t="s">
        <v>90</v>
      </c>
      <c r="AA1779" s="101">
        <v>178</v>
      </c>
      <c r="AB1779" s="101">
        <v>254.54</v>
      </c>
    </row>
    <row r="1780" spans="18:28" ht="18" customHeight="1" x14ac:dyDescent="0.25">
      <c r="R1780" s="101" t="s">
        <v>91</v>
      </c>
      <c r="S1780" s="101">
        <v>2022</v>
      </c>
      <c r="T1780" s="101" t="s">
        <v>3</v>
      </c>
      <c r="U1780" s="101" t="s">
        <v>97</v>
      </c>
      <c r="V1780" s="101" t="s">
        <v>86</v>
      </c>
      <c r="W1780" s="101" t="s">
        <v>87</v>
      </c>
      <c r="X1780" s="101" t="s">
        <v>88</v>
      </c>
      <c r="Y1780" s="101" t="s">
        <v>89</v>
      </c>
      <c r="Z1780" s="101" t="s">
        <v>90</v>
      </c>
      <c r="AA1780" s="101">
        <v>172</v>
      </c>
      <c r="AB1780" s="101">
        <v>245.95999999999998</v>
      </c>
    </row>
    <row r="1781" spans="18:28" ht="18" customHeight="1" x14ac:dyDescent="0.25">
      <c r="R1781" s="101" t="s">
        <v>84</v>
      </c>
      <c r="S1781" s="101">
        <v>2022</v>
      </c>
      <c r="T1781" s="101" t="s">
        <v>3</v>
      </c>
      <c r="U1781" s="101" t="s">
        <v>97</v>
      </c>
      <c r="V1781" s="101" t="s">
        <v>86</v>
      </c>
      <c r="W1781" s="101" t="s">
        <v>87</v>
      </c>
      <c r="X1781" s="101" t="s">
        <v>88</v>
      </c>
      <c r="Y1781" s="101" t="s">
        <v>89</v>
      </c>
      <c r="Z1781" s="101" t="s">
        <v>90</v>
      </c>
      <c r="AA1781" s="101">
        <v>202</v>
      </c>
      <c r="AB1781" s="101">
        <v>526.24</v>
      </c>
    </row>
    <row r="1782" spans="18:28" ht="18" customHeight="1" x14ac:dyDescent="0.25">
      <c r="R1782" s="101" t="s">
        <v>91</v>
      </c>
      <c r="S1782" s="101">
        <v>2022</v>
      </c>
      <c r="T1782" s="101" t="s">
        <v>3</v>
      </c>
      <c r="U1782" s="101" t="s">
        <v>97</v>
      </c>
      <c r="V1782" s="101" t="s">
        <v>86</v>
      </c>
      <c r="W1782" s="101" t="s">
        <v>87</v>
      </c>
      <c r="X1782" s="101" t="s">
        <v>88</v>
      </c>
      <c r="Y1782" s="101" t="s">
        <v>89</v>
      </c>
      <c r="Z1782" s="101" t="s">
        <v>90</v>
      </c>
      <c r="AA1782" s="101">
        <v>250</v>
      </c>
      <c r="AB1782" s="101">
        <v>526.24</v>
      </c>
    </row>
    <row r="1783" spans="18:28" ht="18" customHeight="1" x14ac:dyDescent="0.25">
      <c r="R1783" s="101" t="s">
        <v>94</v>
      </c>
      <c r="S1783" s="101">
        <v>2022</v>
      </c>
      <c r="T1783" s="101" t="s">
        <v>3</v>
      </c>
      <c r="U1783" s="101" t="s">
        <v>97</v>
      </c>
      <c r="V1783" s="101" t="s">
        <v>86</v>
      </c>
      <c r="W1783" s="101" t="s">
        <v>87</v>
      </c>
      <c r="X1783" s="101" t="s">
        <v>88</v>
      </c>
      <c r="Y1783" s="101" t="s">
        <v>89</v>
      </c>
      <c r="Z1783" s="101" t="s">
        <v>90</v>
      </c>
      <c r="AA1783" s="101">
        <v>246</v>
      </c>
      <c r="AB1783" s="101">
        <v>351.78</v>
      </c>
    </row>
    <row r="1784" spans="18:28" ht="18" customHeight="1" x14ac:dyDescent="0.25">
      <c r="R1784" s="101" t="s">
        <v>84</v>
      </c>
      <c r="S1784" s="101">
        <v>2022</v>
      </c>
      <c r="T1784" s="101" t="s">
        <v>3</v>
      </c>
      <c r="U1784" s="101" t="s">
        <v>97</v>
      </c>
      <c r="V1784" s="101" t="s">
        <v>86</v>
      </c>
      <c r="W1784" s="101" t="s">
        <v>87</v>
      </c>
      <c r="X1784" s="101" t="s">
        <v>88</v>
      </c>
      <c r="Y1784" s="101" t="s">
        <v>89</v>
      </c>
      <c r="Z1784" s="101" t="s">
        <v>90</v>
      </c>
      <c r="AA1784" s="101">
        <v>201</v>
      </c>
      <c r="AB1784" s="101">
        <v>287.43</v>
      </c>
    </row>
    <row r="1785" spans="18:28" ht="18" customHeight="1" x14ac:dyDescent="0.25">
      <c r="R1785" s="101" t="s">
        <v>93</v>
      </c>
      <c r="S1785" s="101">
        <v>2022</v>
      </c>
      <c r="T1785" s="101" t="s">
        <v>3</v>
      </c>
      <c r="U1785" s="101" t="s">
        <v>97</v>
      </c>
      <c r="V1785" s="101" t="s">
        <v>86</v>
      </c>
      <c r="W1785" s="101" t="s">
        <v>87</v>
      </c>
      <c r="X1785" s="101" t="s">
        <v>88</v>
      </c>
      <c r="Y1785" s="101" t="s">
        <v>89</v>
      </c>
      <c r="Z1785" s="101" t="s">
        <v>90</v>
      </c>
      <c r="AA1785" s="101">
        <v>249</v>
      </c>
      <c r="AB1785" s="101">
        <v>356.07</v>
      </c>
    </row>
    <row r="1786" spans="18:28" ht="18" customHeight="1" x14ac:dyDescent="0.25">
      <c r="R1786" s="101" t="s">
        <v>84</v>
      </c>
      <c r="S1786" s="101">
        <v>2022</v>
      </c>
      <c r="T1786" s="101" t="s">
        <v>3</v>
      </c>
      <c r="U1786" s="101" t="s">
        <v>97</v>
      </c>
      <c r="V1786" s="101" t="s">
        <v>86</v>
      </c>
      <c r="W1786" s="101" t="s">
        <v>87</v>
      </c>
      <c r="X1786" s="101" t="s">
        <v>88</v>
      </c>
      <c r="Y1786" s="101" t="s">
        <v>89</v>
      </c>
      <c r="Z1786" s="101" t="s">
        <v>90</v>
      </c>
      <c r="AA1786" s="101">
        <v>181</v>
      </c>
      <c r="AB1786" s="101">
        <v>258.83</v>
      </c>
    </row>
    <row r="1787" spans="18:28" ht="18" customHeight="1" x14ac:dyDescent="0.25">
      <c r="R1787" s="101" t="s">
        <v>84</v>
      </c>
      <c r="S1787" s="101">
        <v>2022</v>
      </c>
      <c r="T1787" s="101" t="s">
        <v>3</v>
      </c>
      <c r="U1787" s="101" t="s">
        <v>97</v>
      </c>
      <c r="V1787" s="101" t="s">
        <v>86</v>
      </c>
      <c r="W1787" s="101" t="s">
        <v>87</v>
      </c>
      <c r="X1787" s="101" t="s">
        <v>88</v>
      </c>
      <c r="Y1787" s="101" t="s">
        <v>89</v>
      </c>
      <c r="Z1787" s="101" t="s">
        <v>90</v>
      </c>
      <c r="AA1787" s="101">
        <v>175</v>
      </c>
      <c r="AB1787" s="101">
        <v>250.25</v>
      </c>
    </row>
    <row r="1788" spans="18:28" ht="18" customHeight="1" x14ac:dyDescent="0.25">
      <c r="R1788" s="101" t="s">
        <v>91</v>
      </c>
      <c r="S1788" s="101">
        <v>2022</v>
      </c>
      <c r="T1788" s="101" t="s">
        <v>3</v>
      </c>
      <c r="U1788" s="101" t="s">
        <v>97</v>
      </c>
      <c r="V1788" s="101" t="s">
        <v>86</v>
      </c>
      <c r="W1788" s="101" t="s">
        <v>87</v>
      </c>
      <c r="X1788" s="101" t="s">
        <v>88</v>
      </c>
      <c r="Y1788" s="101" t="s">
        <v>89</v>
      </c>
      <c r="Z1788" s="101" t="s">
        <v>90</v>
      </c>
      <c r="AA1788" s="101">
        <v>792</v>
      </c>
      <c r="AB1788" s="101">
        <v>1132.56</v>
      </c>
    </row>
    <row r="1789" spans="18:28" ht="18" customHeight="1" x14ac:dyDescent="0.25">
      <c r="R1789" s="101" t="s">
        <v>91</v>
      </c>
      <c r="S1789" s="101">
        <v>2022</v>
      </c>
      <c r="T1789" s="101" t="s">
        <v>3</v>
      </c>
      <c r="U1789" s="101" t="s">
        <v>97</v>
      </c>
      <c r="V1789" s="101" t="s">
        <v>86</v>
      </c>
      <c r="W1789" s="101" t="s">
        <v>87</v>
      </c>
      <c r="X1789" s="101" t="s">
        <v>88</v>
      </c>
      <c r="Y1789" s="101" t="s">
        <v>89</v>
      </c>
      <c r="Z1789" s="101" t="s">
        <v>90</v>
      </c>
      <c r="AA1789" s="101">
        <v>825</v>
      </c>
      <c r="AB1789" s="101">
        <v>1179.75</v>
      </c>
    </row>
    <row r="1790" spans="18:28" ht="18" customHeight="1" x14ac:dyDescent="0.25">
      <c r="R1790" s="101" t="s">
        <v>84</v>
      </c>
      <c r="S1790" s="101">
        <v>2022</v>
      </c>
      <c r="T1790" s="101" t="s">
        <v>3</v>
      </c>
      <c r="U1790" s="101" t="s">
        <v>97</v>
      </c>
      <c r="V1790" s="101" t="s">
        <v>86</v>
      </c>
      <c r="W1790" s="101" t="s">
        <v>87</v>
      </c>
      <c r="X1790" s="101" t="s">
        <v>88</v>
      </c>
      <c r="Y1790" s="101" t="s">
        <v>89</v>
      </c>
      <c r="Z1790" s="101" t="s">
        <v>92</v>
      </c>
      <c r="AA1790" s="101">
        <v>185</v>
      </c>
      <c r="AB1790" s="101">
        <v>264.55</v>
      </c>
    </row>
    <row r="1791" spans="18:28" ht="18" customHeight="1" x14ac:dyDescent="0.25">
      <c r="R1791" s="101" t="s">
        <v>95</v>
      </c>
      <c r="S1791" s="101">
        <v>2022</v>
      </c>
      <c r="T1791" s="101" t="s">
        <v>3</v>
      </c>
      <c r="U1791" s="101" t="s">
        <v>97</v>
      </c>
      <c r="V1791" s="101" t="s">
        <v>86</v>
      </c>
      <c r="W1791" s="101" t="s">
        <v>87</v>
      </c>
      <c r="X1791" s="101" t="s">
        <v>88</v>
      </c>
      <c r="Y1791" s="101" t="s">
        <v>89</v>
      </c>
      <c r="Z1791" s="101" t="s">
        <v>92</v>
      </c>
      <c r="AA1791" s="101">
        <v>179</v>
      </c>
      <c r="AB1791" s="101">
        <v>255.97</v>
      </c>
    </row>
    <row r="1792" spans="18:28" ht="18" customHeight="1" x14ac:dyDescent="0.25">
      <c r="R1792" s="101" t="s">
        <v>93</v>
      </c>
      <c r="S1792" s="101">
        <v>2022</v>
      </c>
      <c r="T1792" s="101" t="s">
        <v>3</v>
      </c>
      <c r="U1792" s="101" t="s">
        <v>97</v>
      </c>
      <c r="V1792" s="101" t="s">
        <v>86</v>
      </c>
      <c r="W1792" s="101" t="s">
        <v>87</v>
      </c>
      <c r="X1792" s="101" t="s">
        <v>88</v>
      </c>
      <c r="Y1792" s="101" t="s">
        <v>89</v>
      </c>
      <c r="Z1792" s="101" t="s">
        <v>92</v>
      </c>
      <c r="AA1792" s="101">
        <v>173</v>
      </c>
      <c r="AB1792" s="101">
        <v>247.39</v>
      </c>
    </row>
    <row r="1793" spans="18:28" ht="18" customHeight="1" x14ac:dyDescent="0.25">
      <c r="R1793" s="101" t="s">
        <v>84</v>
      </c>
      <c r="S1793" s="101">
        <v>2022</v>
      </c>
      <c r="T1793" s="101" t="s">
        <v>3</v>
      </c>
      <c r="U1793" s="101" t="s">
        <v>97</v>
      </c>
      <c r="V1793" s="101" t="s">
        <v>86</v>
      </c>
      <c r="W1793" s="101" t="s">
        <v>87</v>
      </c>
      <c r="X1793" s="101" t="s">
        <v>88</v>
      </c>
      <c r="Y1793" s="101" t="s">
        <v>89</v>
      </c>
      <c r="Z1793" s="101" t="s">
        <v>90</v>
      </c>
      <c r="AA1793" s="101">
        <v>203</v>
      </c>
      <c r="AB1793" s="101">
        <v>290.28999999999996</v>
      </c>
    </row>
    <row r="1794" spans="18:28" ht="18" customHeight="1" x14ac:dyDescent="0.25">
      <c r="R1794" s="101" t="s">
        <v>94</v>
      </c>
      <c r="S1794" s="101">
        <v>2022</v>
      </c>
      <c r="T1794" s="101" t="s">
        <v>7</v>
      </c>
      <c r="U1794" s="101" t="s">
        <v>97</v>
      </c>
      <c r="V1794" s="101" t="s">
        <v>86</v>
      </c>
      <c r="W1794" s="101" t="s">
        <v>87</v>
      </c>
      <c r="X1794" s="101" t="s">
        <v>88</v>
      </c>
      <c r="Y1794" s="101" t="s">
        <v>89</v>
      </c>
      <c r="Z1794" s="101" t="s">
        <v>92</v>
      </c>
      <c r="AA1794" s="101">
        <v>368</v>
      </c>
      <c r="AB1794" s="101">
        <v>526.24</v>
      </c>
    </row>
    <row r="1795" spans="18:28" ht="18" customHeight="1" x14ac:dyDescent="0.25">
      <c r="R1795" s="101" t="s">
        <v>91</v>
      </c>
      <c r="S1795" s="101">
        <v>2022</v>
      </c>
      <c r="T1795" s="101" t="s">
        <v>7</v>
      </c>
      <c r="U1795" s="101" t="s">
        <v>97</v>
      </c>
      <c r="V1795" s="101" t="s">
        <v>86</v>
      </c>
      <c r="W1795" s="101" t="s">
        <v>87</v>
      </c>
      <c r="X1795" s="101" t="s">
        <v>88</v>
      </c>
      <c r="Y1795" s="101" t="s">
        <v>89</v>
      </c>
      <c r="Z1795" s="101" t="s">
        <v>92</v>
      </c>
      <c r="AA1795" s="101">
        <v>362</v>
      </c>
      <c r="AB1795" s="101">
        <v>517.66</v>
      </c>
    </row>
    <row r="1796" spans="18:28" ht="18" customHeight="1" x14ac:dyDescent="0.25">
      <c r="R1796" s="101" t="s">
        <v>91</v>
      </c>
      <c r="S1796" s="101">
        <v>2022</v>
      </c>
      <c r="T1796" s="101" t="s">
        <v>7</v>
      </c>
      <c r="U1796" s="101" t="s">
        <v>97</v>
      </c>
      <c r="V1796" s="101" t="s">
        <v>86</v>
      </c>
      <c r="W1796" s="101" t="s">
        <v>87</v>
      </c>
      <c r="X1796" s="101" t="s">
        <v>88</v>
      </c>
      <c r="Y1796" s="101" t="s">
        <v>89</v>
      </c>
      <c r="Z1796" s="101" t="s">
        <v>92</v>
      </c>
      <c r="AA1796" s="101">
        <v>356</v>
      </c>
      <c r="AB1796" s="101">
        <v>509.08</v>
      </c>
    </row>
    <row r="1797" spans="18:28" ht="18" customHeight="1" x14ac:dyDescent="0.25">
      <c r="R1797" s="101" t="s">
        <v>91</v>
      </c>
      <c r="S1797" s="101">
        <v>2022</v>
      </c>
      <c r="T1797" s="101" t="s">
        <v>7</v>
      </c>
      <c r="U1797" s="101" t="s">
        <v>97</v>
      </c>
      <c r="V1797" s="101" t="s">
        <v>86</v>
      </c>
      <c r="W1797" s="101" t="s">
        <v>87</v>
      </c>
      <c r="X1797" s="101" t="s">
        <v>88</v>
      </c>
      <c r="Y1797" s="101" t="s">
        <v>89</v>
      </c>
      <c r="Z1797" s="101" t="s">
        <v>90</v>
      </c>
      <c r="AA1797" s="101">
        <v>182</v>
      </c>
      <c r="AB1797" s="101">
        <v>260.26</v>
      </c>
    </row>
    <row r="1798" spans="18:28" ht="18" customHeight="1" x14ac:dyDescent="0.25">
      <c r="R1798" s="101" t="s">
        <v>93</v>
      </c>
      <c r="S1798" s="101">
        <v>2022</v>
      </c>
      <c r="T1798" s="101" t="s">
        <v>7</v>
      </c>
      <c r="U1798" s="101" t="s">
        <v>97</v>
      </c>
      <c r="V1798" s="101" t="s">
        <v>86</v>
      </c>
      <c r="W1798" s="101" t="s">
        <v>87</v>
      </c>
      <c r="X1798" s="101" t="s">
        <v>88</v>
      </c>
      <c r="Y1798" s="101" t="s">
        <v>89</v>
      </c>
      <c r="Z1798" s="101" t="s">
        <v>90</v>
      </c>
      <c r="AA1798" s="101">
        <v>224</v>
      </c>
      <c r="AB1798" s="101">
        <v>320.32</v>
      </c>
    </row>
    <row r="1799" spans="18:28" ht="18" customHeight="1" x14ac:dyDescent="0.25">
      <c r="R1799" s="101" t="s">
        <v>93</v>
      </c>
      <c r="S1799" s="101">
        <v>2022</v>
      </c>
      <c r="T1799" s="101" t="s">
        <v>7</v>
      </c>
      <c r="U1799" s="101" t="s">
        <v>97</v>
      </c>
      <c r="V1799" s="101" t="s">
        <v>86</v>
      </c>
      <c r="W1799" s="101" t="s">
        <v>87</v>
      </c>
      <c r="X1799" s="101" t="s">
        <v>88</v>
      </c>
      <c r="Y1799" s="101" t="s">
        <v>89</v>
      </c>
      <c r="Z1799" s="101" t="s">
        <v>90</v>
      </c>
      <c r="AA1799" s="101">
        <v>364</v>
      </c>
      <c r="AB1799" s="101">
        <v>520.52</v>
      </c>
    </row>
    <row r="1800" spans="18:28" ht="18" customHeight="1" x14ac:dyDescent="0.25">
      <c r="R1800" s="101" t="s">
        <v>91</v>
      </c>
      <c r="S1800" s="101">
        <v>2022</v>
      </c>
      <c r="T1800" s="101" t="s">
        <v>7</v>
      </c>
      <c r="U1800" s="101" t="s">
        <v>97</v>
      </c>
      <c r="V1800" s="101" t="s">
        <v>86</v>
      </c>
      <c r="W1800" s="101" t="s">
        <v>87</v>
      </c>
      <c r="X1800" s="101" t="s">
        <v>88</v>
      </c>
      <c r="Y1800" s="101" t="s">
        <v>89</v>
      </c>
      <c r="Z1800" s="101" t="s">
        <v>90</v>
      </c>
      <c r="AA1800" s="101">
        <v>358</v>
      </c>
      <c r="AB1800" s="101">
        <v>511.94</v>
      </c>
    </row>
    <row r="1801" spans="18:28" ht="18" customHeight="1" x14ac:dyDescent="0.25">
      <c r="R1801" s="101" t="s">
        <v>95</v>
      </c>
      <c r="S1801" s="101">
        <v>2022</v>
      </c>
      <c r="T1801" s="101" t="s">
        <v>7</v>
      </c>
      <c r="U1801" s="101" t="s">
        <v>97</v>
      </c>
      <c r="V1801" s="101" t="s">
        <v>86</v>
      </c>
      <c r="W1801" s="101" t="s">
        <v>87</v>
      </c>
      <c r="X1801" s="101" t="s">
        <v>88</v>
      </c>
      <c r="Y1801" s="101" t="s">
        <v>89</v>
      </c>
      <c r="Z1801" s="101" t="s">
        <v>90</v>
      </c>
      <c r="AA1801" s="101">
        <v>178</v>
      </c>
      <c r="AB1801" s="101">
        <v>526.24</v>
      </c>
    </row>
    <row r="1802" spans="18:28" ht="18" customHeight="1" x14ac:dyDescent="0.25">
      <c r="R1802" s="101" t="s">
        <v>93</v>
      </c>
      <c r="S1802" s="101">
        <v>2022</v>
      </c>
      <c r="T1802" s="101" t="s">
        <v>7</v>
      </c>
      <c r="U1802" s="101" t="s">
        <v>97</v>
      </c>
      <c r="V1802" s="101" t="s">
        <v>86</v>
      </c>
      <c r="W1802" s="101" t="s">
        <v>87</v>
      </c>
      <c r="X1802" s="101" t="s">
        <v>88</v>
      </c>
      <c r="Y1802" s="101" t="s">
        <v>89</v>
      </c>
      <c r="Z1802" s="101" t="s">
        <v>90</v>
      </c>
      <c r="AA1802" s="101">
        <v>226</v>
      </c>
      <c r="AB1802" s="101">
        <v>526.24</v>
      </c>
    </row>
    <row r="1803" spans="18:28" ht="18" customHeight="1" x14ac:dyDescent="0.25">
      <c r="R1803" s="101" t="s">
        <v>91</v>
      </c>
      <c r="S1803" s="101">
        <v>2022</v>
      </c>
      <c r="T1803" s="101" t="s">
        <v>7</v>
      </c>
      <c r="U1803" s="101" t="s">
        <v>97</v>
      </c>
      <c r="V1803" s="101" t="s">
        <v>86</v>
      </c>
      <c r="W1803" s="101" t="s">
        <v>87</v>
      </c>
      <c r="X1803" s="101" t="s">
        <v>88</v>
      </c>
      <c r="Y1803" s="101" t="s">
        <v>89</v>
      </c>
      <c r="Z1803" s="101" t="s">
        <v>90</v>
      </c>
      <c r="AA1803" s="101">
        <v>1014</v>
      </c>
      <c r="AB1803" s="101">
        <v>1450.02</v>
      </c>
    </row>
    <row r="1804" spans="18:28" ht="18" customHeight="1" x14ac:dyDescent="0.25">
      <c r="R1804" s="101" t="s">
        <v>91</v>
      </c>
      <c r="S1804" s="101">
        <v>2022</v>
      </c>
      <c r="T1804" s="101" t="s">
        <v>7</v>
      </c>
      <c r="U1804" s="101" t="s">
        <v>97</v>
      </c>
      <c r="V1804" s="101" t="s">
        <v>86</v>
      </c>
      <c r="W1804" s="101" t="s">
        <v>87</v>
      </c>
      <c r="X1804" s="101" t="s">
        <v>88</v>
      </c>
      <c r="Y1804" s="101" t="s">
        <v>89</v>
      </c>
      <c r="Z1804" s="101" t="s">
        <v>90</v>
      </c>
      <c r="AA1804" s="101">
        <v>228</v>
      </c>
      <c r="AB1804" s="101">
        <v>326.03999999999996</v>
      </c>
    </row>
    <row r="1805" spans="18:28" ht="18" customHeight="1" x14ac:dyDescent="0.25">
      <c r="R1805" s="101" t="s">
        <v>91</v>
      </c>
      <c r="S1805" s="101">
        <v>2022</v>
      </c>
      <c r="T1805" s="101" t="s">
        <v>7</v>
      </c>
      <c r="U1805" s="101" t="s">
        <v>97</v>
      </c>
      <c r="V1805" s="101" t="s">
        <v>86</v>
      </c>
      <c r="W1805" s="101" t="s">
        <v>87</v>
      </c>
      <c r="X1805" s="101" t="s">
        <v>88</v>
      </c>
      <c r="Y1805" s="101" t="s">
        <v>89</v>
      </c>
      <c r="Z1805" s="101" t="s">
        <v>90</v>
      </c>
      <c r="AA1805" s="101">
        <v>225</v>
      </c>
      <c r="AB1805" s="101">
        <v>321.75</v>
      </c>
    </row>
    <row r="1806" spans="18:28" ht="18" customHeight="1" x14ac:dyDescent="0.25">
      <c r="R1806" s="101" t="s">
        <v>91</v>
      </c>
      <c r="S1806" s="101">
        <v>2022</v>
      </c>
      <c r="T1806" s="101" t="s">
        <v>7</v>
      </c>
      <c r="U1806" s="101" t="s">
        <v>97</v>
      </c>
      <c r="V1806" s="101" t="s">
        <v>86</v>
      </c>
      <c r="W1806" s="101" t="s">
        <v>87</v>
      </c>
      <c r="X1806" s="101" t="s">
        <v>88</v>
      </c>
      <c r="Y1806" s="101" t="s">
        <v>89</v>
      </c>
      <c r="Z1806" s="101" t="s">
        <v>90</v>
      </c>
      <c r="AA1806" s="101">
        <v>367</v>
      </c>
      <c r="AB1806" s="101">
        <v>524.80999999999995</v>
      </c>
    </row>
    <row r="1807" spans="18:28" ht="18" customHeight="1" x14ac:dyDescent="0.25">
      <c r="R1807" s="101" t="s">
        <v>91</v>
      </c>
      <c r="S1807" s="101">
        <v>2022</v>
      </c>
      <c r="T1807" s="101" t="s">
        <v>7</v>
      </c>
      <c r="U1807" s="101" t="s">
        <v>97</v>
      </c>
      <c r="V1807" s="101" t="s">
        <v>86</v>
      </c>
      <c r="W1807" s="101" t="s">
        <v>87</v>
      </c>
      <c r="X1807" s="101" t="s">
        <v>88</v>
      </c>
      <c r="Y1807" s="101" t="s">
        <v>89</v>
      </c>
      <c r="Z1807" s="101" t="s">
        <v>90</v>
      </c>
      <c r="AA1807" s="101">
        <v>361</v>
      </c>
      <c r="AB1807" s="101">
        <v>516.23</v>
      </c>
    </row>
    <row r="1808" spans="18:28" ht="18" customHeight="1" x14ac:dyDescent="0.25">
      <c r="R1808" s="101" t="s">
        <v>95</v>
      </c>
      <c r="S1808" s="101">
        <v>2022</v>
      </c>
      <c r="T1808" s="101" t="s">
        <v>7</v>
      </c>
      <c r="U1808" s="101" t="s">
        <v>97</v>
      </c>
      <c r="V1808" s="101" t="s">
        <v>86</v>
      </c>
      <c r="W1808" s="101" t="s">
        <v>87</v>
      </c>
      <c r="X1808" s="101" t="s">
        <v>88</v>
      </c>
      <c r="Y1808" s="101" t="s">
        <v>89</v>
      </c>
      <c r="Z1808" s="101" t="s">
        <v>90</v>
      </c>
      <c r="AA1808" s="101">
        <v>355</v>
      </c>
      <c r="AB1808" s="101">
        <v>507.65</v>
      </c>
    </row>
    <row r="1809" spans="18:28" ht="18" customHeight="1" x14ac:dyDescent="0.25">
      <c r="R1809" s="101" t="s">
        <v>93</v>
      </c>
      <c r="S1809" s="101">
        <v>2022</v>
      </c>
      <c r="T1809" s="101" t="s">
        <v>7</v>
      </c>
      <c r="U1809" s="101" t="s">
        <v>97</v>
      </c>
      <c r="V1809" s="101" t="s">
        <v>86</v>
      </c>
      <c r="W1809" s="101" t="s">
        <v>87</v>
      </c>
      <c r="X1809" s="101" t="s">
        <v>88</v>
      </c>
      <c r="Y1809" s="101" t="s">
        <v>89</v>
      </c>
      <c r="Z1809" s="101" t="s">
        <v>90</v>
      </c>
      <c r="AA1809" s="101">
        <v>795</v>
      </c>
      <c r="AB1809" s="101">
        <v>1136.8499999999999</v>
      </c>
    </row>
    <row r="1810" spans="18:28" ht="18" customHeight="1" x14ac:dyDescent="0.25">
      <c r="R1810" s="101" t="s">
        <v>91</v>
      </c>
      <c r="S1810" s="101">
        <v>2022</v>
      </c>
      <c r="T1810" s="101" t="s">
        <v>7</v>
      </c>
      <c r="U1810" s="101" t="s">
        <v>97</v>
      </c>
      <c r="V1810" s="101" t="s">
        <v>86</v>
      </c>
      <c r="W1810" s="101" t="s">
        <v>87</v>
      </c>
      <c r="X1810" s="101" t="s">
        <v>88</v>
      </c>
      <c r="Y1810" s="101" t="s">
        <v>89</v>
      </c>
      <c r="Z1810" s="101" t="s">
        <v>90</v>
      </c>
      <c r="AA1810" s="101">
        <v>828</v>
      </c>
      <c r="AB1810" s="101">
        <v>1184.04</v>
      </c>
    </row>
    <row r="1811" spans="18:28" ht="18" customHeight="1" x14ac:dyDescent="0.25">
      <c r="R1811" s="101" t="s">
        <v>84</v>
      </c>
      <c r="S1811" s="101">
        <v>2022</v>
      </c>
      <c r="T1811" s="101" t="s">
        <v>7</v>
      </c>
      <c r="U1811" s="101" t="s">
        <v>97</v>
      </c>
      <c r="V1811" s="101" t="s">
        <v>86</v>
      </c>
      <c r="W1811" s="101" t="s">
        <v>87</v>
      </c>
      <c r="X1811" s="101" t="s">
        <v>88</v>
      </c>
      <c r="Y1811" s="101" t="s">
        <v>89</v>
      </c>
      <c r="Z1811" s="101" t="s">
        <v>92</v>
      </c>
      <c r="AA1811" s="101">
        <v>365</v>
      </c>
      <c r="AB1811" s="101">
        <v>521.95000000000005</v>
      </c>
    </row>
    <row r="1812" spans="18:28" ht="18" customHeight="1" x14ac:dyDescent="0.25">
      <c r="R1812" s="101" t="s">
        <v>91</v>
      </c>
      <c r="S1812" s="101">
        <v>2022</v>
      </c>
      <c r="T1812" s="101" t="s">
        <v>7</v>
      </c>
      <c r="U1812" s="101" t="s">
        <v>97</v>
      </c>
      <c r="V1812" s="101" t="s">
        <v>86</v>
      </c>
      <c r="W1812" s="101" t="s">
        <v>87</v>
      </c>
      <c r="X1812" s="101" t="s">
        <v>88</v>
      </c>
      <c r="Y1812" s="101" t="s">
        <v>89</v>
      </c>
      <c r="Z1812" s="101" t="s">
        <v>92</v>
      </c>
      <c r="AA1812" s="101">
        <v>359</v>
      </c>
      <c r="AB1812" s="101">
        <v>513.37</v>
      </c>
    </row>
    <row r="1813" spans="18:28" ht="18" customHeight="1" x14ac:dyDescent="0.25">
      <c r="R1813" s="101" t="s">
        <v>91</v>
      </c>
      <c r="S1813" s="101">
        <v>2022</v>
      </c>
      <c r="T1813" s="101" t="s">
        <v>7</v>
      </c>
      <c r="U1813" s="101" t="s">
        <v>97</v>
      </c>
      <c r="V1813" s="101" t="s">
        <v>86</v>
      </c>
      <c r="W1813" s="101" t="s">
        <v>87</v>
      </c>
      <c r="X1813" s="101" t="s">
        <v>88</v>
      </c>
      <c r="Y1813" s="101" t="s">
        <v>89</v>
      </c>
      <c r="Z1813" s="101" t="s">
        <v>92</v>
      </c>
      <c r="AA1813" s="101">
        <v>353</v>
      </c>
      <c r="AB1813" s="101">
        <v>504.78999999999996</v>
      </c>
    </row>
    <row r="1814" spans="18:28" ht="18" customHeight="1" x14ac:dyDescent="0.25">
      <c r="R1814" s="101" t="s">
        <v>91</v>
      </c>
      <c r="S1814" s="101">
        <v>2022</v>
      </c>
      <c r="T1814" s="101" t="s">
        <v>7</v>
      </c>
      <c r="U1814" s="101" t="s">
        <v>97</v>
      </c>
      <c r="V1814" s="101" t="s">
        <v>86</v>
      </c>
      <c r="W1814" s="101" t="s">
        <v>87</v>
      </c>
      <c r="X1814" s="101" t="s">
        <v>88</v>
      </c>
      <c r="Y1814" s="101" t="s">
        <v>89</v>
      </c>
      <c r="Z1814" s="101" t="s">
        <v>90</v>
      </c>
      <c r="AA1814" s="101">
        <v>179</v>
      </c>
      <c r="AB1814" s="101">
        <v>255.97</v>
      </c>
    </row>
    <row r="1815" spans="18:28" ht="18" customHeight="1" x14ac:dyDescent="0.25">
      <c r="R1815" s="101" t="s">
        <v>84</v>
      </c>
      <c r="S1815" s="101">
        <v>2022</v>
      </c>
      <c r="T1815" s="101" t="s">
        <v>7</v>
      </c>
      <c r="U1815" s="101" t="s">
        <v>97</v>
      </c>
      <c r="V1815" s="101" t="s">
        <v>86</v>
      </c>
      <c r="W1815" s="101" t="s">
        <v>87</v>
      </c>
      <c r="X1815" s="101" t="s">
        <v>88</v>
      </c>
      <c r="Y1815" s="101" t="s">
        <v>89</v>
      </c>
      <c r="Z1815" s="101" t="s">
        <v>90</v>
      </c>
      <c r="AA1815" s="101">
        <v>227</v>
      </c>
      <c r="AB1815" s="101">
        <v>324.61</v>
      </c>
    </row>
    <row r="1816" spans="18:28" ht="18" customHeight="1" x14ac:dyDescent="0.25">
      <c r="R1816" s="101" t="s">
        <v>91</v>
      </c>
      <c r="S1816" s="101">
        <v>2022</v>
      </c>
      <c r="T1816" s="101" t="s">
        <v>11</v>
      </c>
      <c r="U1816" s="101" t="s">
        <v>97</v>
      </c>
      <c r="V1816" s="101" t="s">
        <v>86</v>
      </c>
      <c r="W1816" s="101" t="s">
        <v>87</v>
      </c>
      <c r="X1816" s="101" t="s">
        <v>88</v>
      </c>
      <c r="Y1816" s="101" t="s">
        <v>89</v>
      </c>
      <c r="Z1816" s="101" t="s">
        <v>92</v>
      </c>
      <c r="AA1816" s="101">
        <v>302</v>
      </c>
      <c r="AB1816" s="101">
        <v>431.86</v>
      </c>
    </row>
    <row r="1817" spans="18:28" ht="18" customHeight="1" x14ac:dyDescent="0.25">
      <c r="R1817" s="101" t="s">
        <v>84</v>
      </c>
      <c r="S1817" s="101">
        <v>2022</v>
      </c>
      <c r="T1817" s="101" t="s">
        <v>11</v>
      </c>
      <c r="U1817" s="101" t="s">
        <v>97</v>
      </c>
      <c r="V1817" s="101" t="s">
        <v>86</v>
      </c>
      <c r="W1817" s="101" t="s">
        <v>87</v>
      </c>
      <c r="X1817" s="101" t="s">
        <v>88</v>
      </c>
      <c r="Y1817" s="101" t="s">
        <v>89</v>
      </c>
      <c r="Z1817" s="101" t="s">
        <v>92</v>
      </c>
      <c r="AA1817" s="101">
        <v>296</v>
      </c>
      <c r="AB1817" s="101">
        <v>423.28</v>
      </c>
    </row>
    <row r="1818" spans="18:28" ht="18" customHeight="1" x14ac:dyDescent="0.25">
      <c r="R1818" s="101" t="s">
        <v>93</v>
      </c>
      <c r="S1818" s="101">
        <v>2022</v>
      </c>
      <c r="T1818" s="101" t="s">
        <v>11</v>
      </c>
      <c r="U1818" s="101" t="s">
        <v>97</v>
      </c>
      <c r="V1818" s="101" t="s">
        <v>86</v>
      </c>
      <c r="W1818" s="101" t="s">
        <v>87</v>
      </c>
      <c r="X1818" s="101" t="s">
        <v>88</v>
      </c>
      <c r="Y1818" s="101" t="s">
        <v>89</v>
      </c>
      <c r="Z1818" s="101" t="s">
        <v>92</v>
      </c>
      <c r="AA1818" s="101">
        <v>290</v>
      </c>
      <c r="AB1818" s="101">
        <v>414.7</v>
      </c>
    </row>
    <row r="1819" spans="18:28" ht="18" customHeight="1" x14ac:dyDescent="0.25">
      <c r="R1819" s="101" t="s">
        <v>91</v>
      </c>
      <c r="S1819" s="101">
        <v>2022</v>
      </c>
      <c r="T1819" s="101" t="s">
        <v>11</v>
      </c>
      <c r="U1819" s="101" t="s">
        <v>97</v>
      </c>
      <c r="V1819" s="101" t="s">
        <v>86</v>
      </c>
      <c r="W1819" s="101" t="s">
        <v>87</v>
      </c>
      <c r="X1819" s="101" t="s">
        <v>88</v>
      </c>
      <c r="Y1819" s="101" t="s">
        <v>89</v>
      </c>
      <c r="Z1819" s="101" t="s">
        <v>90</v>
      </c>
      <c r="AA1819" s="101">
        <v>230</v>
      </c>
      <c r="AB1819" s="101">
        <v>328.9</v>
      </c>
    </row>
    <row r="1820" spans="18:28" ht="18" customHeight="1" x14ac:dyDescent="0.25">
      <c r="R1820" s="101" t="s">
        <v>93</v>
      </c>
      <c r="S1820" s="101">
        <v>2022</v>
      </c>
      <c r="T1820" s="101" t="s">
        <v>11</v>
      </c>
      <c r="U1820" s="101" t="s">
        <v>97</v>
      </c>
      <c r="V1820" s="101" t="s">
        <v>86</v>
      </c>
      <c r="W1820" s="101" t="s">
        <v>87</v>
      </c>
      <c r="X1820" s="101" t="s">
        <v>88</v>
      </c>
      <c r="Y1820" s="101" t="s">
        <v>89</v>
      </c>
      <c r="Z1820" s="101" t="s">
        <v>90</v>
      </c>
      <c r="AA1820" s="101">
        <v>158</v>
      </c>
      <c r="AB1820" s="101">
        <v>225.94</v>
      </c>
    </row>
    <row r="1821" spans="18:28" ht="18" customHeight="1" x14ac:dyDescent="0.25">
      <c r="R1821" s="101" t="s">
        <v>84</v>
      </c>
      <c r="S1821" s="101">
        <v>2022</v>
      </c>
      <c r="T1821" s="101" t="s">
        <v>11</v>
      </c>
      <c r="U1821" s="101" t="s">
        <v>97</v>
      </c>
      <c r="V1821" s="101" t="s">
        <v>86</v>
      </c>
      <c r="W1821" s="101" t="s">
        <v>87</v>
      </c>
      <c r="X1821" s="101" t="s">
        <v>88</v>
      </c>
      <c r="Y1821" s="101" t="s">
        <v>89</v>
      </c>
      <c r="Z1821" s="101" t="s">
        <v>90</v>
      </c>
      <c r="AA1821" s="101">
        <v>206</v>
      </c>
      <c r="AB1821" s="101">
        <v>294.58</v>
      </c>
    </row>
    <row r="1822" spans="18:28" ht="18" customHeight="1" x14ac:dyDescent="0.25">
      <c r="R1822" s="101" t="s">
        <v>84</v>
      </c>
      <c r="S1822" s="101">
        <v>2022</v>
      </c>
      <c r="T1822" s="101" t="s">
        <v>11</v>
      </c>
      <c r="U1822" s="101" t="s">
        <v>97</v>
      </c>
      <c r="V1822" s="101" t="s">
        <v>86</v>
      </c>
      <c r="W1822" s="101" t="s">
        <v>87</v>
      </c>
      <c r="X1822" s="101" t="s">
        <v>88</v>
      </c>
      <c r="Y1822" s="101" t="s">
        <v>89</v>
      </c>
      <c r="Z1822" s="101" t="s">
        <v>90</v>
      </c>
      <c r="AA1822" s="101">
        <v>304</v>
      </c>
      <c r="AB1822" s="101">
        <v>434.72</v>
      </c>
    </row>
    <row r="1823" spans="18:28" ht="18" customHeight="1" x14ac:dyDescent="0.25">
      <c r="R1823" s="101" t="s">
        <v>91</v>
      </c>
      <c r="S1823" s="101">
        <v>2022</v>
      </c>
      <c r="T1823" s="101" t="s">
        <v>11</v>
      </c>
      <c r="U1823" s="101" t="s">
        <v>97</v>
      </c>
      <c r="V1823" s="101" t="s">
        <v>86</v>
      </c>
      <c r="W1823" s="101" t="s">
        <v>87</v>
      </c>
      <c r="X1823" s="101" t="s">
        <v>88</v>
      </c>
      <c r="Y1823" s="101" t="s">
        <v>89</v>
      </c>
      <c r="Z1823" s="101" t="s">
        <v>90</v>
      </c>
      <c r="AA1823" s="101">
        <v>298</v>
      </c>
      <c r="AB1823" s="101">
        <v>426.14</v>
      </c>
    </row>
    <row r="1824" spans="18:28" ht="18" customHeight="1" x14ac:dyDescent="0.25">
      <c r="R1824" s="101" t="s">
        <v>93</v>
      </c>
      <c r="S1824" s="101">
        <v>2022</v>
      </c>
      <c r="T1824" s="101" t="s">
        <v>11</v>
      </c>
      <c r="U1824" s="101" t="s">
        <v>97</v>
      </c>
      <c r="V1824" s="101" t="s">
        <v>86</v>
      </c>
      <c r="W1824" s="101" t="s">
        <v>87</v>
      </c>
      <c r="X1824" s="101" t="s">
        <v>88</v>
      </c>
      <c r="Y1824" s="101" t="s">
        <v>89</v>
      </c>
      <c r="Z1824" s="101" t="s">
        <v>90</v>
      </c>
      <c r="AA1824" s="101">
        <v>292</v>
      </c>
      <c r="AB1824" s="101">
        <v>417.56</v>
      </c>
    </row>
    <row r="1825" spans="18:28" ht="18" customHeight="1" x14ac:dyDescent="0.25">
      <c r="R1825" s="101" t="s">
        <v>91</v>
      </c>
      <c r="S1825" s="101">
        <v>2022</v>
      </c>
      <c r="T1825" s="101" t="s">
        <v>11</v>
      </c>
      <c r="U1825" s="101" t="s">
        <v>97</v>
      </c>
      <c r="V1825" s="101" t="s">
        <v>86</v>
      </c>
      <c r="W1825" s="101" t="s">
        <v>87</v>
      </c>
      <c r="X1825" s="101" t="s">
        <v>88</v>
      </c>
      <c r="Y1825" s="101" t="s">
        <v>89</v>
      </c>
      <c r="Z1825" s="101" t="s">
        <v>90</v>
      </c>
      <c r="AA1825" s="101">
        <v>232</v>
      </c>
      <c r="AB1825" s="101">
        <v>526.24</v>
      </c>
    </row>
    <row r="1826" spans="18:28" ht="18" customHeight="1" x14ac:dyDescent="0.25">
      <c r="R1826" s="101" t="s">
        <v>84</v>
      </c>
      <c r="S1826" s="101">
        <v>2022</v>
      </c>
      <c r="T1826" s="101" t="s">
        <v>11</v>
      </c>
      <c r="U1826" s="101" t="s">
        <v>97</v>
      </c>
      <c r="V1826" s="101" t="s">
        <v>86</v>
      </c>
      <c r="W1826" s="101" t="s">
        <v>87</v>
      </c>
      <c r="X1826" s="101" t="s">
        <v>88</v>
      </c>
      <c r="Y1826" s="101" t="s">
        <v>89</v>
      </c>
      <c r="Z1826" s="101" t="s">
        <v>90</v>
      </c>
      <c r="AA1826" s="101">
        <v>160</v>
      </c>
      <c r="AB1826" s="101">
        <v>526.24</v>
      </c>
    </row>
    <row r="1827" spans="18:28" ht="18" customHeight="1" x14ac:dyDescent="0.25">
      <c r="R1827" s="101" t="s">
        <v>91</v>
      </c>
      <c r="S1827" s="101">
        <v>2022</v>
      </c>
      <c r="T1827" s="101" t="s">
        <v>11</v>
      </c>
      <c r="U1827" s="101" t="s">
        <v>97</v>
      </c>
      <c r="V1827" s="101" t="s">
        <v>86</v>
      </c>
      <c r="W1827" s="101" t="s">
        <v>87</v>
      </c>
      <c r="X1827" s="101" t="s">
        <v>88</v>
      </c>
      <c r="Y1827" s="101" t="s">
        <v>89</v>
      </c>
      <c r="Z1827" s="101" t="s">
        <v>90</v>
      </c>
      <c r="AA1827" s="101">
        <v>964</v>
      </c>
      <c r="AB1827" s="101">
        <v>1378.52</v>
      </c>
    </row>
    <row r="1828" spans="18:28" ht="18" customHeight="1" x14ac:dyDescent="0.25">
      <c r="R1828" s="101" t="s">
        <v>84</v>
      </c>
      <c r="S1828" s="101">
        <v>2022</v>
      </c>
      <c r="T1828" s="101" t="s">
        <v>11</v>
      </c>
      <c r="U1828" s="101" t="s">
        <v>97</v>
      </c>
      <c r="V1828" s="101" t="s">
        <v>86</v>
      </c>
      <c r="W1828" s="101" t="s">
        <v>87</v>
      </c>
      <c r="X1828" s="101" t="s">
        <v>88</v>
      </c>
      <c r="Y1828" s="101" t="s">
        <v>89</v>
      </c>
      <c r="Z1828" s="101" t="s">
        <v>90</v>
      </c>
      <c r="AA1828" s="101">
        <v>1018</v>
      </c>
      <c r="AB1828" s="101">
        <v>1455.74</v>
      </c>
    </row>
    <row r="1829" spans="18:28" ht="18" customHeight="1" x14ac:dyDescent="0.25">
      <c r="R1829" s="101" t="s">
        <v>93</v>
      </c>
      <c r="S1829" s="101">
        <v>2022</v>
      </c>
      <c r="T1829" s="101" t="s">
        <v>11</v>
      </c>
      <c r="U1829" s="101" t="s">
        <v>97</v>
      </c>
      <c r="V1829" s="101" t="s">
        <v>86</v>
      </c>
      <c r="W1829" s="101" t="s">
        <v>87</v>
      </c>
      <c r="X1829" s="101" t="s">
        <v>88</v>
      </c>
      <c r="Y1829" s="101" t="s">
        <v>89</v>
      </c>
      <c r="Z1829" s="101" t="s">
        <v>90</v>
      </c>
      <c r="AA1829" s="101">
        <v>204</v>
      </c>
      <c r="AB1829" s="101">
        <v>291.72000000000003</v>
      </c>
    </row>
    <row r="1830" spans="18:28" ht="18" customHeight="1" x14ac:dyDescent="0.25">
      <c r="R1830" s="101" t="s">
        <v>93</v>
      </c>
      <c r="S1830" s="101">
        <v>2022</v>
      </c>
      <c r="T1830" s="101" t="s">
        <v>11</v>
      </c>
      <c r="U1830" s="101" t="s">
        <v>97</v>
      </c>
      <c r="V1830" s="101" t="s">
        <v>86</v>
      </c>
      <c r="W1830" s="101" t="s">
        <v>87</v>
      </c>
      <c r="X1830" s="101" t="s">
        <v>88</v>
      </c>
      <c r="Y1830" s="101" t="s">
        <v>89</v>
      </c>
      <c r="Z1830" s="101" t="s">
        <v>90</v>
      </c>
      <c r="AA1830" s="101">
        <v>231</v>
      </c>
      <c r="AB1830" s="101">
        <v>330.33</v>
      </c>
    </row>
    <row r="1831" spans="18:28" ht="18" customHeight="1" x14ac:dyDescent="0.25">
      <c r="R1831" s="101" t="s">
        <v>91</v>
      </c>
      <c r="S1831" s="101">
        <v>2022</v>
      </c>
      <c r="T1831" s="101" t="s">
        <v>11</v>
      </c>
      <c r="U1831" s="101" t="s">
        <v>97</v>
      </c>
      <c r="V1831" s="101" t="s">
        <v>86</v>
      </c>
      <c r="W1831" s="101" t="s">
        <v>87</v>
      </c>
      <c r="X1831" s="101" t="s">
        <v>88</v>
      </c>
      <c r="Y1831" s="101" t="s">
        <v>89</v>
      </c>
      <c r="Z1831" s="101" t="s">
        <v>90</v>
      </c>
      <c r="AA1831" s="101">
        <v>159</v>
      </c>
      <c r="AB1831" s="101">
        <v>227.37</v>
      </c>
    </row>
    <row r="1832" spans="18:28" ht="18" customHeight="1" x14ac:dyDescent="0.25">
      <c r="R1832" s="101" t="s">
        <v>91</v>
      </c>
      <c r="S1832" s="101">
        <v>2022</v>
      </c>
      <c r="T1832" s="101" t="s">
        <v>11</v>
      </c>
      <c r="U1832" s="101" t="s">
        <v>97</v>
      </c>
      <c r="V1832" s="101" t="s">
        <v>86</v>
      </c>
      <c r="W1832" s="101" t="s">
        <v>87</v>
      </c>
      <c r="X1832" s="101" t="s">
        <v>88</v>
      </c>
      <c r="Y1832" s="101" t="s">
        <v>89</v>
      </c>
      <c r="Z1832" s="101" t="s">
        <v>90</v>
      </c>
      <c r="AA1832" s="101">
        <v>207</v>
      </c>
      <c r="AB1832" s="101">
        <v>296.01</v>
      </c>
    </row>
    <row r="1833" spans="18:28" ht="18" customHeight="1" x14ac:dyDescent="0.25">
      <c r="R1833" s="101" t="s">
        <v>84</v>
      </c>
      <c r="S1833" s="101">
        <v>2022</v>
      </c>
      <c r="T1833" s="101" t="s">
        <v>11</v>
      </c>
      <c r="U1833" s="101" t="s">
        <v>97</v>
      </c>
      <c r="V1833" s="101" t="s">
        <v>86</v>
      </c>
      <c r="W1833" s="101" t="s">
        <v>87</v>
      </c>
      <c r="X1833" s="101" t="s">
        <v>88</v>
      </c>
      <c r="Y1833" s="101" t="s">
        <v>89</v>
      </c>
      <c r="Z1833" s="101" t="s">
        <v>90</v>
      </c>
      <c r="AA1833" s="101">
        <v>301</v>
      </c>
      <c r="AB1833" s="101">
        <v>430.43</v>
      </c>
    </row>
    <row r="1834" spans="18:28" ht="18" customHeight="1" x14ac:dyDescent="0.25">
      <c r="R1834" s="101" t="s">
        <v>93</v>
      </c>
      <c r="S1834" s="101">
        <v>2022</v>
      </c>
      <c r="T1834" s="101" t="s">
        <v>11</v>
      </c>
      <c r="U1834" s="101" t="s">
        <v>97</v>
      </c>
      <c r="V1834" s="101" t="s">
        <v>86</v>
      </c>
      <c r="W1834" s="101" t="s">
        <v>87</v>
      </c>
      <c r="X1834" s="101" t="s">
        <v>88</v>
      </c>
      <c r="Y1834" s="101" t="s">
        <v>89</v>
      </c>
      <c r="Z1834" s="101" t="s">
        <v>90</v>
      </c>
      <c r="AA1834" s="101">
        <v>295</v>
      </c>
      <c r="AB1834" s="101">
        <v>421.85</v>
      </c>
    </row>
    <row r="1835" spans="18:28" ht="18" customHeight="1" x14ac:dyDescent="0.25">
      <c r="R1835" s="101" t="s">
        <v>84</v>
      </c>
      <c r="S1835" s="101">
        <v>2022</v>
      </c>
      <c r="T1835" s="101" t="s">
        <v>11</v>
      </c>
      <c r="U1835" s="101" t="s">
        <v>97</v>
      </c>
      <c r="V1835" s="101" t="s">
        <v>86</v>
      </c>
      <c r="W1835" s="101" t="s">
        <v>87</v>
      </c>
      <c r="X1835" s="101" t="s">
        <v>88</v>
      </c>
      <c r="Y1835" s="101" t="s">
        <v>89</v>
      </c>
      <c r="Z1835" s="101" t="s">
        <v>90</v>
      </c>
      <c r="AA1835" s="101">
        <v>289</v>
      </c>
      <c r="AB1835" s="101">
        <v>413.27</v>
      </c>
    </row>
    <row r="1836" spans="18:28" ht="18" customHeight="1" x14ac:dyDescent="0.25">
      <c r="R1836" s="101" t="s">
        <v>93</v>
      </c>
      <c r="S1836" s="101">
        <v>2022</v>
      </c>
      <c r="T1836" s="101" t="s">
        <v>11</v>
      </c>
      <c r="U1836" s="101" t="s">
        <v>97</v>
      </c>
      <c r="V1836" s="101" t="s">
        <v>86</v>
      </c>
      <c r="W1836" s="101" t="s">
        <v>87</v>
      </c>
      <c r="X1836" s="101" t="s">
        <v>88</v>
      </c>
      <c r="Y1836" s="101" t="s">
        <v>89</v>
      </c>
      <c r="Z1836" s="101" t="s">
        <v>90</v>
      </c>
      <c r="AA1836" s="101">
        <v>799</v>
      </c>
      <c r="AB1836" s="101">
        <v>1142.57</v>
      </c>
    </row>
    <row r="1837" spans="18:28" ht="18" customHeight="1" x14ac:dyDescent="0.25">
      <c r="R1837" s="101" t="s">
        <v>91</v>
      </c>
      <c r="S1837" s="101">
        <v>2022</v>
      </c>
      <c r="T1837" s="101" t="s">
        <v>11</v>
      </c>
      <c r="U1837" s="101" t="s">
        <v>97</v>
      </c>
      <c r="V1837" s="101" t="s">
        <v>86</v>
      </c>
      <c r="W1837" s="101" t="s">
        <v>87</v>
      </c>
      <c r="X1837" s="101" t="s">
        <v>88</v>
      </c>
      <c r="Y1837" s="101" t="s">
        <v>89</v>
      </c>
      <c r="Z1837" s="101" t="s">
        <v>90</v>
      </c>
      <c r="AA1837" s="101">
        <v>832</v>
      </c>
      <c r="AB1837" s="101">
        <v>1189.76</v>
      </c>
    </row>
    <row r="1838" spans="18:28" ht="18" customHeight="1" x14ac:dyDescent="0.25">
      <c r="R1838" s="101" t="s">
        <v>93</v>
      </c>
      <c r="S1838" s="101">
        <v>2022</v>
      </c>
      <c r="T1838" s="101" t="s">
        <v>11</v>
      </c>
      <c r="U1838" s="101" t="s">
        <v>97</v>
      </c>
      <c r="V1838" s="101" t="s">
        <v>86</v>
      </c>
      <c r="W1838" s="101" t="s">
        <v>87</v>
      </c>
      <c r="X1838" s="101" t="s">
        <v>88</v>
      </c>
      <c r="Y1838" s="101" t="s">
        <v>89</v>
      </c>
      <c r="Z1838" s="101" t="s">
        <v>92</v>
      </c>
      <c r="AA1838" s="101">
        <v>299</v>
      </c>
      <c r="AB1838" s="101">
        <v>427.57</v>
      </c>
    </row>
    <row r="1839" spans="18:28" ht="18" customHeight="1" x14ac:dyDescent="0.25">
      <c r="R1839" s="101" t="s">
        <v>91</v>
      </c>
      <c r="S1839" s="101">
        <v>2022</v>
      </c>
      <c r="T1839" s="101" t="s">
        <v>11</v>
      </c>
      <c r="U1839" s="101" t="s">
        <v>97</v>
      </c>
      <c r="V1839" s="101" t="s">
        <v>86</v>
      </c>
      <c r="W1839" s="101" t="s">
        <v>87</v>
      </c>
      <c r="X1839" s="101" t="s">
        <v>88</v>
      </c>
      <c r="Y1839" s="101" t="s">
        <v>89</v>
      </c>
      <c r="Z1839" s="101" t="s">
        <v>92</v>
      </c>
      <c r="AA1839" s="101">
        <v>293</v>
      </c>
      <c r="AB1839" s="101">
        <v>418.99</v>
      </c>
    </row>
    <row r="1840" spans="18:28" ht="18" customHeight="1" x14ac:dyDescent="0.25">
      <c r="R1840" s="101" t="s">
        <v>84</v>
      </c>
      <c r="S1840" s="101">
        <v>2022</v>
      </c>
      <c r="T1840" s="101" t="s">
        <v>11</v>
      </c>
      <c r="U1840" s="101" t="s">
        <v>97</v>
      </c>
      <c r="V1840" s="101" t="s">
        <v>86</v>
      </c>
      <c r="W1840" s="101" t="s">
        <v>87</v>
      </c>
      <c r="X1840" s="101" t="s">
        <v>88</v>
      </c>
      <c r="Y1840" s="101" t="s">
        <v>89</v>
      </c>
      <c r="Z1840" s="101" t="s">
        <v>90</v>
      </c>
      <c r="AA1840" s="101">
        <v>233</v>
      </c>
      <c r="AB1840" s="101">
        <v>333.19</v>
      </c>
    </row>
    <row r="1841" spans="18:28" ht="18" customHeight="1" x14ac:dyDescent="0.25">
      <c r="R1841" s="101" t="s">
        <v>84</v>
      </c>
      <c r="S1841" s="101">
        <v>2022</v>
      </c>
      <c r="T1841" s="101" t="s">
        <v>11</v>
      </c>
      <c r="U1841" s="101" t="s">
        <v>97</v>
      </c>
      <c r="V1841" s="101" t="s">
        <v>86</v>
      </c>
      <c r="W1841" s="101" t="s">
        <v>87</v>
      </c>
      <c r="X1841" s="101" t="s">
        <v>88</v>
      </c>
      <c r="Y1841" s="101" t="s">
        <v>89</v>
      </c>
      <c r="Z1841" s="101" t="s">
        <v>90</v>
      </c>
      <c r="AA1841" s="101">
        <v>161</v>
      </c>
      <c r="AB1841" s="101">
        <v>230.23000000000002</v>
      </c>
    </row>
    <row r="1842" spans="18:28" ht="18" customHeight="1" x14ac:dyDescent="0.25">
      <c r="R1842" s="101" t="s">
        <v>91</v>
      </c>
      <c r="S1842" s="101">
        <v>2022</v>
      </c>
      <c r="T1842" s="101" t="s">
        <v>11</v>
      </c>
      <c r="U1842" s="101" t="s">
        <v>97</v>
      </c>
      <c r="V1842" s="101" t="s">
        <v>86</v>
      </c>
      <c r="W1842" s="101" t="s">
        <v>87</v>
      </c>
      <c r="X1842" s="101" t="s">
        <v>88</v>
      </c>
      <c r="Y1842" s="101" t="s">
        <v>89</v>
      </c>
      <c r="Z1842" s="101" t="s">
        <v>90</v>
      </c>
      <c r="AA1842" s="101">
        <v>203</v>
      </c>
      <c r="AB1842" s="101">
        <v>290.28999999999996</v>
      </c>
    </row>
    <row r="1843" spans="18:28" ht="18" customHeight="1" x14ac:dyDescent="0.25">
      <c r="R1843" s="101" t="s">
        <v>84</v>
      </c>
      <c r="S1843" s="101">
        <v>2022</v>
      </c>
      <c r="T1843" s="101" t="s">
        <v>1</v>
      </c>
      <c r="U1843" s="101" t="s">
        <v>97</v>
      </c>
      <c r="V1843" s="101" t="s">
        <v>86</v>
      </c>
      <c r="W1843" s="101" t="s">
        <v>87</v>
      </c>
      <c r="X1843" s="101" t="s">
        <v>88</v>
      </c>
      <c r="Y1843" s="101" t="s">
        <v>89</v>
      </c>
      <c r="Z1843" s="101" t="s">
        <v>92</v>
      </c>
      <c r="AA1843" s="101">
        <v>218</v>
      </c>
      <c r="AB1843" s="101">
        <v>311.74</v>
      </c>
    </row>
    <row r="1844" spans="18:28" ht="18" customHeight="1" x14ac:dyDescent="0.25">
      <c r="R1844" s="101" t="s">
        <v>91</v>
      </c>
      <c r="S1844" s="101">
        <v>2022</v>
      </c>
      <c r="T1844" s="101" t="s">
        <v>1</v>
      </c>
      <c r="U1844" s="101" t="s">
        <v>97</v>
      </c>
      <c r="V1844" s="101" t="s">
        <v>86</v>
      </c>
      <c r="W1844" s="101" t="s">
        <v>87</v>
      </c>
      <c r="X1844" s="101" t="s">
        <v>88</v>
      </c>
      <c r="Y1844" s="101" t="s">
        <v>89</v>
      </c>
      <c r="Z1844" s="101" t="s">
        <v>92</v>
      </c>
      <c r="AA1844" s="101">
        <v>212</v>
      </c>
      <c r="AB1844" s="101">
        <v>303.15999999999997</v>
      </c>
    </row>
    <row r="1845" spans="18:28" ht="18" customHeight="1" x14ac:dyDescent="0.25">
      <c r="R1845" s="101" t="s">
        <v>93</v>
      </c>
      <c r="S1845" s="101">
        <v>2022</v>
      </c>
      <c r="T1845" s="101" t="s">
        <v>1</v>
      </c>
      <c r="U1845" s="101" t="s">
        <v>97</v>
      </c>
      <c r="V1845" s="101" t="s">
        <v>86</v>
      </c>
      <c r="W1845" s="101" t="s">
        <v>87</v>
      </c>
      <c r="X1845" s="101" t="s">
        <v>88</v>
      </c>
      <c r="Y1845" s="101" t="s">
        <v>89</v>
      </c>
      <c r="Z1845" s="101" t="s">
        <v>92</v>
      </c>
      <c r="AA1845" s="101">
        <v>206</v>
      </c>
      <c r="AB1845" s="101">
        <v>294.58</v>
      </c>
    </row>
    <row r="1846" spans="18:28" ht="18" customHeight="1" x14ac:dyDescent="0.25">
      <c r="R1846" s="101" t="s">
        <v>84</v>
      </c>
      <c r="S1846" s="101">
        <v>2022</v>
      </c>
      <c r="T1846" s="101" t="s">
        <v>1</v>
      </c>
      <c r="U1846" s="101" t="s">
        <v>97</v>
      </c>
      <c r="V1846" s="101" t="s">
        <v>86</v>
      </c>
      <c r="W1846" s="101" t="s">
        <v>87</v>
      </c>
      <c r="X1846" s="101" t="s">
        <v>88</v>
      </c>
      <c r="Y1846" s="101" t="s">
        <v>89</v>
      </c>
      <c r="Z1846" s="101" t="s">
        <v>90</v>
      </c>
      <c r="AA1846" s="101">
        <v>212</v>
      </c>
      <c r="AB1846" s="101">
        <v>303.15999999999997</v>
      </c>
    </row>
    <row r="1847" spans="18:28" ht="18" customHeight="1" x14ac:dyDescent="0.25">
      <c r="R1847" s="101" t="s">
        <v>93</v>
      </c>
      <c r="S1847" s="101">
        <v>2022</v>
      </c>
      <c r="T1847" s="101" t="s">
        <v>1</v>
      </c>
      <c r="U1847" s="101" t="s">
        <v>97</v>
      </c>
      <c r="V1847" s="101" t="s">
        <v>86</v>
      </c>
      <c r="W1847" s="101" t="s">
        <v>87</v>
      </c>
      <c r="X1847" s="101" t="s">
        <v>88</v>
      </c>
      <c r="Y1847" s="101" t="s">
        <v>89</v>
      </c>
      <c r="Z1847" s="101" t="s">
        <v>90</v>
      </c>
      <c r="AA1847" s="101">
        <v>260</v>
      </c>
      <c r="AB1847" s="101">
        <v>371.8</v>
      </c>
    </row>
    <row r="1848" spans="18:28" ht="18" customHeight="1" x14ac:dyDescent="0.25">
      <c r="R1848" s="101" t="s">
        <v>84</v>
      </c>
      <c r="S1848" s="101">
        <v>2022</v>
      </c>
      <c r="T1848" s="101" t="s">
        <v>1</v>
      </c>
      <c r="U1848" s="101" t="s">
        <v>97</v>
      </c>
      <c r="V1848" s="101" t="s">
        <v>86</v>
      </c>
      <c r="W1848" s="101" t="s">
        <v>87</v>
      </c>
      <c r="X1848" s="101" t="s">
        <v>88</v>
      </c>
      <c r="Y1848" s="101" t="s">
        <v>89</v>
      </c>
      <c r="Z1848" s="101" t="s">
        <v>90</v>
      </c>
      <c r="AA1848" s="101">
        <v>214</v>
      </c>
      <c r="AB1848" s="101">
        <v>306.02</v>
      </c>
    </row>
    <row r="1849" spans="18:28" ht="18" customHeight="1" x14ac:dyDescent="0.25">
      <c r="R1849" s="101" t="s">
        <v>84</v>
      </c>
      <c r="S1849" s="101">
        <v>2022</v>
      </c>
      <c r="T1849" s="101" t="s">
        <v>1</v>
      </c>
      <c r="U1849" s="101" t="s">
        <v>97</v>
      </c>
      <c r="V1849" s="101" t="s">
        <v>86</v>
      </c>
      <c r="W1849" s="101" t="s">
        <v>87</v>
      </c>
      <c r="X1849" s="101" t="s">
        <v>88</v>
      </c>
      <c r="Y1849" s="101" t="s">
        <v>89</v>
      </c>
      <c r="Z1849" s="101" t="s">
        <v>90</v>
      </c>
      <c r="AA1849" s="101">
        <v>208</v>
      </c>
      <c r="AB1849" s="101">
        <v>297.44</v>
      </c>
    </row>
    <row r="1850" spans="18:28" ht="18" customHeight="1" x14ac:dyDescent="0.25">
      <c r="R1850" s="101" t="s">
        <v>91</v>
      </c>
      <c r="S1850" s="101">
        <v>2022</v>
      </c>
      <c r="T1850" s="101" t="s">
        <v>1</v>
      </c>
      <c r="U1850" s="101" t="s">
        <v>97</v>
      </c>
      <c r="V1850" s="101" t="s">
        <v>86</v>
      </c>
      <c r="W1850" s="101" t="s">
        <v>87</v>
      </c>
      <c r="X1850" s="101" t="s">
        <v>88</v>
      </c>
      <c r="Y1850" s="101" t="s">
        <v>89</v>
      </c>
      <c r="Z1850" s="101" t="s">
        <v>90</v>
      </c>
      <c r="AA1850" s="101">
        <v>214</v>
      </c>
      <c r="AB1850" s="101">
        <v>526.24</v>
      </c>
    </row>
    <row r="1851" spans="18:28" ht="18" customHeight="1" x14ac:dyDescent="0.25">
      <c r="R1851" s="101" t="s">
        <v>91</v>
      </c>
      <c r="S1851" s="101">
        <v>2022</v>
      </c>
      <c r="T1851" s="101" t="s">
        <v>1</v>
      </c>
      <c r="U1851" s="101" t="s">
        <v>97</v>
      </c>
      <c r="V1851" s="101" t="s">
        <v>86</v>
      </c>
      <c r="W1851" s="101" t="s">
        <v>87</v>
      </c>
      <c r="X1851" s="101" t="s">
        <v>88</v>
      </c>
      <c r="Y1851" s="101" t="s">
        <v>89</v>
      </c>
      <c r="Z1851" s="101" t="s">
        <v>90</v>
      </c>
      <c r="AA1851" s="101">
        <v>256</v>
      </c>
      <c r="AB1851" s="101">
        <v>526.24</v>
      </c>
    </row>
    <row r="1852" spans="18:28" ht="18" customHeight="1" x14ac:dyDescent="0.25">
      <c r="R1852" s="101" t="s">
        <v>84</v>
      </c>
      <c r="S1852" s="101">
        <v>2022</v>
      </c>
      <c r="T1852" s="101" t="s">
        <v>1</v>
      </c>
      <c r="U1852" s="101" t="s">
        <v>97</v>
      </c>
      <c r="V1852" s="101" t="s">
        <v>86</v>
      </c>
      <c r="W1852" s="101" t="s">
        <v>87</v>
      </c>
      <c r="X1852" s="101" t="s">
        <v>88</v>
      </c>
      <c r="Y1852" s="101" t="s">
        <v>89</v>
      </c>
      <c r="Z1852" s="101" t="s">
        <v>90</v>
      </c>
      <c r="AA1852" s="101">
        <v>1009</v>
      </c>
      <c r="AB1852" s="101">
        <v>1442.87</v>
      </c>
    </row>
    <row r="1853" spans="18:28" ht="18" customHeight="1" x14ac:dyDescent="0.25">
      <c r="R1853" s="101" t="s">
        <v>91</v>
      </c>
      <c r="S1853" s="101">
        <v>2022</v>
      </c>
      <c r="T1853" s="101" t="s">
        <v>1</v>
      </c>
      <c r="U1853" s="101" t="s">
        <v>97</v>
      </c>
      <c r="V1853" s="101" t="s">
        <v>86</v>
      </c>
      <c r="W1853" s="101" t="s">
        <v>87</v>
      </c>
      <c r="X1853" s="101" t="s">
        <v>88</v>
      </c>
      <c r="Y1853" s="101" t="s">
        <v>89</v>
      </c>
      <c r="Z1853" s="101" t="s">
        <v>90</v>
      </c>
      <c r="AA1853" s="101">
        <v>258</v>
      </c>
      <c r="AB1853" s="101">
        <v>368.94</v>
      </c>
    </row>
    <row r="1854" spans="18:28" ht="18" customHeight="1" x14ac:dyDescent="0.25">
      <c r="R1854" s="101" t="s">
        <v>84</v>
      </c>
      <c r="S1854" s="101">
        <v>2022</v>
      </c>
      <c r="T1854" s="101" t="s">
        <v>1</v>
      </c>
      <c r="U1854" s="101" t="s">
        <v>97</v>
      </c>
      <c r="V1854" s="101" t="s">
        <v>86</v>
      </c>
      <c r="W1854" s="101" t="s">
        <v>87</v>
      </c>
      <c r="X1854" s="101" t="s">
        <v>88</v>
      </c>
      <c r="Y1854" s="101" t="s">
        <v>89</v>
      </c>
      <c r="Z1854" s="101" t="s">
        <v>90</v>
      </c>
      <c r="AA1854" s="101">
        <v>213</v>
      </c>
      <c r="AB1854" s="101">
        <v>304.59000000000003</v>
      </c>
    </row>
    <row r="1855" spans="18:28" ht="18" customHeight="1" x14ac:dyDescent="0.25">
      <c r="R1855" s="101" t="s">
        <v>94</v>
      </c>
      <c r="S1855" s="101">
        <v>2022</v>
      </c>
      <c r="T1855" s="101" t="s">
        <v>1</v>
      </c>
      <c r="U1855" s="101" t="s">
        <v>97</v>
      </c>
      <c r="V1855" s="101" t="s">
        <v>86</v>
      </c>
      <c r="W1855" s="101" t="s">
        <v>87</v>
      </c>
      <c r="X1855" s="101" t="s">
        <v>88</v>
      </c>
      <c r="Y1855" s="101" t="s">
        <v>89</v>
      </c>
      <c r="Z1855" s="101" t="s">
        <v>90</v>
      </c>
      <c r="AA1855" s="101">
        <v>261</v>
      </c>
      <c r="AB1855" s="101">
        <v>373.23</v>
      </c>
    </row>
    <row r="1856" spans="18:28" ht="18" customHeight="1" x14ac:dyDescent="0.25">
      <c r="R1856" s="101" t="s">
        <v>91</v>
      </c>
      <c r="S1856" s="101">
        <v>2022</v>
      </c>
      <c r="T1856" s="101" t="s">
        <v>1</v>
      </c>
      <c r="U1856" s="101" t="s">
        <v>97</v>
      </c>
      <c r="V1856" s="101" t="s">
        <v>86</v>
      </c>
      <c r="W1856" s="101" t="s">
        <v>87</v>
      </c>
      <c r="X1856" s="101" t="s">
        <v>88</v>
      </c>
      <c r="Y1856" s="101" t="s">
        <v>89</v>
      </c>
      <c r="Z1856" s="101" t="s">
        <v>90</v>
      </c>
      <c r="AA1856" s="101">
        <v>217</v>
      </c>
      <c r="AB1856" s="101">
        <v>310.31</v>
      </c>
    </row>
    <row r="1857" spans="18:28" ht="18" customHeight="1" x14ac:dyDescent="0.25">
      <c r="R1857" s="101" t="s">
        <v>84</v>
      </c>
      <c r="S1857" s="101">
        <v>2022</v>
      </c>
      <c r="T1857" s="101" t="s">
        <v>1</v>
      </c>
      <c r="U1857" s="101" t="s">
        <v>97</v>
      </c>
      <c r="V1857" s="101" t="s">
        <v>86</v>
      </c>
      <c r="W1857" s="101" t="s">
        <v>87</v>
      </c>
      <c r="X1857" s="101" t="s">
        <v>88</v>
      </c>
      <c r="Y1857" s="101" t="s">
        <v>89</v>
      </c>
      <c r="Z1857" s="101" t="s">
        <v>90</v>
      </c>
      <c r="AA1857" s="101">
        <v>211</v>
      </c>
      <c r="AB1857" s="101">
        <v>301.73</v>
      </c>
    </row>
    <row r="1858" spans="18:28" ht="18" customHeight="1" x14ac:dyDescent="0.25">
      <c r="R1858" s="101" t="s">
        <v>84</v>
      </c>
      <c r="S1858" s="101">
        <v>2022</v>
      </c>
      <c r="T1858" s="101" t="s">
        <v>1</v>
      </c>
      <c r="U1858" s="101" t="s">
        <v>97</v>
      </c>
      <c r="V1858" s="101" t="s">
        <v>86</v>
      </c>
      <c r="W1858" s="101" t="s">
        <v>87</v>
      </c>
      <c r="X1858" s="101" t="s">
        <v>88</v>
      </c>
      <c r="Y1858" s="101" t="s">
        <v>89</v>
      </c>
      <c r="Z1858" s="101" t="s">
        <v>90</v>
      </c>
      <c r="AA1858" s="101">
        <v>205</v>
      </c>
      <c r="AB1858" s="101">
        <v>293.14999999999998</v>
      </c>
    </row>
    <row r="1859" spans="18:28" ht="18" customHeight="1" x14ac:dyDescent="0.25">
      <c r="R1859" s="101" t="s">
        <v>84</v>
      </c>
      <c r="S1859" s="101">
        <v>2022</v>
      </c>
      <c r="T1859" s="101" t="s">
        <v>1</v>
      </c>
      <c r="U1859" s="101" t="s">
        <v>97</v>
      </c>
      <c r="V1859" s="101" t="s">
        <v>86</v>
      </c>
      <c r="W1859" s="101" t="s">
        <v>87</v>
      </c>
      <c r="X1859" s="101" t="s">
        <v>88</v>
      </c>
      <c r="Y1859" s="101" t="s">
        <v>89</v>
      </c>
      <c r="Z1859" s="101" t="s">
        <v>90</v>
      </c>
      <c r="AA1859" s="101">
        <v>790</v>
      </c>
      <c r="AB1859" s="101">
        <v>1129.7</v>
      </c>
    </row>
    <row r="1860" spans="18:28" ht="18" customHeight="1" x14ac:dyDescent="0.25">
      <c r="R1860" s="101" t="s">
        <v>91</v>
      </c>
      <c r="S1860" s="101">
        <v>2022</v>
      </c>
      <c r="T1860" s="101" t="s">
        <v>1</v>
      </c>
      <c r="U1860" s="101" t="s">
        <v>97</v>
      </c>
      <c r="V1860" s="101" t="s">
        <v>86</v>
      </c>
      <c r="W1860" s="101" t="s">
        <v>87</v>
      </c>
      <c r="X1860" s="101" t="s">
        <v>88</v>
      </c>
      <c r="Y1860" s="101" t="s">
        <v>89</v>
      </c>
      <c r="Z1860" s="101" t="s">
        <v>90</v>
      </c>
      <c r="AA1860" s="101">
        <v>823</v>
      </c>
      <c r="AB1860" s="101">
        <v>1176.8899999999999</v>
      </c>
    </row>
    <row r="1861" spans="18:28" ht="18" customHeight="1" x14ac:dyDescent="0.25">
      <c r="R1861" s="101" t="s">
        <v>84</v>
      </c>
      <c r="S1861" s="101">
        <v>2022</v>
      </c>
      <c r="T1861" s="101" t="s">
        <v>1</v>
      </c>
      <c r="U1861" s="101" t="s">
        <v>97</v>
      </c>
      <c r="V1861" s="101" t="s">
        <v>86</v>
      </c>
      <c r="W1861" s="101" t="s">
        <v>87</v>
      </c>
      <c r="X1861" s="101" t="s">
        <v>88</v>
      </c>
      <c r="Y1861" s="101" t="s">
        <v>89</v>
      </c>
      <c r="Z1861" s="101" t="s">
        <v>92</v>
      </c>
      <c r="AA1861" s="101">
        <v>215</v>
      </c>
      <c r="AB1861" s="101">
        <v>307.45</v>
      </c>
    </row>
    <row r="1862" spans="18:28" ht="18" customHeight="1" x14ac:dyDescent="0.25">
      <c r="R1862" s="101" t="s">
        <v>93</v>
      </c>
      <c r="S1862" s="101">
        <v>2022</v>
      </c>
      <c r="T1862" s="101" t="s">
        <v>1</v>
      </c>
      <c r="U1862" s="101" t="s">
        <v>97</v>
      </c>
      <c r="V1862" s="101" t="s">
        <v>86</v>
      </c>
      <c r="W1862" s="101" t="s">
        <v>87</v>
      </c>
      <c r="X1862" s="101" t="s">
        <v>88</v>
      </c>
      <c r="Y1862" s="101" t="s">
        <v>89</v>
      </c>
      <c r="Z1862" s="101" t="s">
        <v>92</v>
      </c>
      <c r="AA1862" s="101">
        <v>209</v>
      </c>
      <c r="AB1862" s="101">
        <v>298.87</v>
      </c>
    </row>
    <row r="1863" spans="18:28" ht="18" customHeight="1" x14ac:dyDescent="0.25">
      <c r="R1863" s="101" t="s">
        <v>84</v>
      </c>
      <c r="S1863" s="101">
        <v>2022</v>
      </c>
      <c r="T1863" s="101" t="s">
        <v>1</v>
      </c>
      <c r="U1863" s="101" t="s">
        <v>97</v>
      </c>
      <c r="V1863" s="101" t="s">
        <v>86</v>
      </c>
      <c r="W1863" s="101" t="s">
        <v>87</v>
      </c>
      <c r="X1863" s="101" t="s">
        <v>88</v>
      </c>
      <c r="Y1863" s="101" t="s">
        <v>89</v>
      </c>
      <c r="Z1863" s="101" t="s">
        <v>92</v>
      </c>
      <c r="AA1863" s="101">
        <v>203</v>
      </c>
      <c r="AB1863" s="101">
        <v>290.28999999999996</v>
      </c>
    </row>
    <row r="1864" spans="18:28" ht="18" customHeight="1" x14ac:dyDescent="0.25">
      <c r="R1864" s="101" t="s">
        <v>93</v>
      </c>
      <c r="S1864" s="101">
        <v>2022</v>
      </c>
      <c r="T1864" s="101" t="s">
        <v>1</v>
      </c>
      <c r="U1864" s="101" t="s">
        <v>97</v>
      </c>
      <c r="V1864" s="101" t="s">
        <v>86</v>
      </c>
      <c r="W1864" s="101" t="s">
        <v>87</v>
      </c>
      <c r="X1864" s="101" t="s">
        <v>88</v>
      </c>
      <c r="Y1864" s="101" t="s">
        <v>89</v>
      </c>
      <c r="Z1864" s="101" t="s">
        <v>90</v>
      </c>
      <c r="AA1864" s="101">
        <v>257</v>
      </c>
      <c r="AB1864" s="101">
        <v>367.51</v>
      </c>
    </row>
    <row r="1865" spans="18:28" ht="18" customHeight="1" x14ac:dyDescent="0.25">
      <c r="R1865" s="101" t="s">
        <v>91</v>
      </c>
      <c r="S1865" s="101">
        <v>2022</v>
      </c>
      <c r="T1865" s="101" t="s">
        <v>0</v>
      </c>
      <c r="U1865" s="101" t="s">
        <v>97</v>
      </c>
      <c r="V1865" s="101" t="s">
        <v>86</v>
      </c>
      <c r="W1865" s="101" t="s">
        <v>87</v>
      </c>
      <c r="X1865" s="101" t="s">
        <v>88</v>
      </c>
      <c r="Y1865" s="101" t="s">
        <v>89</v>
      </c>
      <c r="Z1865" s="101" t="s">
        <v>92</v>
      </c>
      <c r="AA1865" s="101">
        <v>230</v>
      </c>
      <c r="AB1865" s="101">
        <v>328.9</v>
      </c>
    </row>
    <row r="1866" spans="18:28" ht="18" customHeight="1" x14ac:dyDescent="0.25">
      <c r="R1866" s="101" t="s">
        <v>84</v>
      </c>
      <c r="S1866" s="101">
        <v>2022</v>
      </c>
      <c r="T1866" s="101" t="s">
        <v>0</v>
      </c>
      <c r="U1866" s="101" t="s">
        <v>97</v>
      </c>
      <c r="V1866" s="101" t="s">
        <v>86</v>
      </c>
      <c r="W1866" s="101" t="s">
        <v>87</v>
      </c>
      <c r="X1866" s="101" t="s">
        <v>88</v>
      </c>
      <c r="Y1866" s="101" t="s">
        <v>89</v>
      </c>
      <c r="Z1866" s="101" t="s">
        <v>92</v>
      </c>
      <c r="AA1866" s="101">
        <v>224</v>
      </c>
      <c r="AB1866" s="101">
        <v>320.32</v>
      </c>
    </row>
    <row r="1867" spans="18:28" ht="18" customHeight="1" x14ac:dyDescent="0.25">
      <c r="R1867" s="101" t="s">
        <v>95</v>
      </c>
      <c r="S1867" s="101">
        <v>2022</v>
      </c>
      <c r="T1867" s="101" t="s">
        <v>0</v>
      </c>
      <c r="U1867" s="101" t="s">
        <v>97</v>
      </c>
      <c r="V1867" s="101" t="s">
        <v>86</v>
      </c>
      <c r="W1867" s="101" t="s">
        <v>87</v>
      </c>
      <c r="X1867" s="101" t="s">
        <v>88</v>
      </c>
      <c r="Y1867" s="101" t="s">
        <v>89</v>
      </c>
      <c r="Z1867" s="101" t="s">
        <v>90</v>
      </c>
      <c r="AA1867" s="101">
        <v>218</v>
      </c>
      <c r="AB1867" s="101">
        <v>311.74</v>
      </c>
    </row>
    <row r="1868" spans="18:28" ht="18" customHeight="1" x14ac:dyDescent="0.25">
      <c r="R1868" s="101" t="s">
        <v>94</v>
      </c>
      <c r="S1868" s="101">
        <v>2022</v>
      </c>
      <c r="T1868" s="101" t="s">
        <v>0</v>
      </c>
      <c r="U1868" s="101" t="s">
        <v>97</v>
      </c>
      <c r="V1868" s="101" t="s">
        <v>86</v>
      </c>
      <c r="W1868" s="101" t="s">
        <v>87</v>
      </c>
      <c r="X1868" s="101" t="s">
        <v>88</v>
      </c>
      <c r="Y1868" s="101" t="s">
        <v>89</v>
      </c>
      <c r="Z1868" s="101" t="s">
        <v>90</v>
      </c>
      <c r="AA1868" s="101">
        <v>266</v>
      </c>
      <c r="AB1868" s="101">
        <v>380.38</v>
      </c>
    </row>
    <row r="1869" spans="18:28" ht="18" customHeight="1" x14ac:dyDescent="0.25">
      <c r="R1869" s="101" t="s">
        <v>91</v>
      </c>
      <c r="S1869" s="101">
        <v>2022</v>
      </c>
      <c r="T1869" s="101" t="s">
        <v>0</v>
      </c>
      <c r="U1869" s="101" t="s">
        <v>97</v>
      </c>
      <c r="V1869" s="101" t="s">
        <v>86</v>
      </c>
      <c r="W1869" s="101" t="s">
        <v>87</v>
      </c>
      <c r="X1869" s="101" t="s">
        <v>88</v>
      </c>
      <c r="Y1869" s="101" t="s">
        <v>89</v>
      </c>
      <c r="Z1869" s="101" t="s">
        <v>90</v>
      </c>
      <c r="AA1869" s="101">
        <v>232</v>
      </c>
      <c r="AB1869" s="101">
        <v>331.76</v>
      </c>
    </row>
    <row r="1870" spans="18:28" ht="18" customHeight="1" x14ac:dyDescent="0.25">
      <c r="R1870" s="101" t="s">
        <v>91</v>
      </c>
      <c r="S1870" s="101">
        <v>2022</v>
      </c>
      <c r="T1870" s="101" t="s">
        <v>0</v>
      </c>
      <c r="U1870" s="101" t="s">
        <v>97</v>
      </c>
      <c r="V1870" s="101" t="s">
        <v>86</v>
      </c>
      <c r="W1870" s="101" t="s">
        <v>87</v>
      </c>
      <c r="X1870" s="101" t="s">
        <v>88</v>
      </c>
      <c r="Y1870" s="101" t="s">
        <v>89</v>
      </c>
      <c r="Z1870" s="101" t="s">
        <v>90</v>
      </c>
      <c r="AA1870" s="101">
        <v>226</v>
      </c>
      <c r="AB1870" s="101">
        <v>323.18</v>
      </c>
    </row>
    <row r="1871" spans="18:28" ht="18" customHeight="1" x14ac:dyDescent="0.25">
      <c r="R1871" s="101" t="s">
        <v>91</v>
      </c>
      <c r="S1871" s="101">
        <v>2022</v>
      </c>
      <c r="T1871" s="101" t="s">
        <v>0</v>
      </c>
      <c r="U1871" s="101" t="s">
        <v>97</v>
      </c>
      <c r="V1871" s="101" t="s">
        <v>86</v>
      </c>
      <c r="W1871" s="101" t="s">
        <v>87</v>
      </c>
      <c r="X1871" s="101" t="s">
        <v>88</v>
      </c>
      <c r="Y1871" s="101" t="s">
        <v>89</v>
      </c>
      <c r="Z1871" s="101" t="s">
        <v>90</v>
      </c>
      <c r="AA1871" s="101">
        <v>220</v>
      </c>
      <c r="AB1871" s="101">
        <v>314.60000000000002</v>
      </c>
    </row>
    <row r="1872" spans="18:28" ht="18" customHeight="1" x14ac:dyDescent="0.25">
      <c r="R1872" s="101" t="s">
        <v>84</v>
      </c>
      <c r="S1872" s="101">
        <v>2022</v>
      </c>
      <c r="T1872" s="101" t="s">
        <v>0</v>
      </c>
      <c r="U1872" s="101" t="s">
        <v>97</v>
      </c>
      <c r="V1872" s="101" t="s">
        <v>86</v>
      </c>
      <c r="W1872" s="101" t="s">
        <v>87</v>
      </c>
      <c r="X1872" s="101" t="s">
        <v>88</v>
      </c>
      <c r="Y1872" s="101" t="s">
        <v>89</v>
      </c>
      <c r="Z1872" s="101" t="s">
        <v>90</v>
      </c>
      <c r="AA1872" s="101">
        <v>262</v>
      </c>
      <c r="AB1872" s="101">
        <v>526.24</v>
      </c>
    </row>
    <row r="1873" spans="18:28" ht="18" customHeight="1" x14ac:dyDescent="0.25">
      <c r="R1873" s="101" t="s">
        <v>84</v>
      </c>
      <c r="S1873" s="101">
        <v>2022</v>
      </c>
      <c r="T1873" s="101" t="s">
        <v>0</v>
      </c>
      <c r="U1873" s="101" t="s">
        <v>97</v>
      </c>
      <c r="V1873" s="101" t="s">
        <v>86</v>
      </c>
      <c r="W1873" s="101" t="s">
        <v>87</v>
      </c>
      <c r="X1873" s="101" t="s">
        <v>88</v>
      </c>
      <c r="Y1873" s="101" t="s">
        <v>89</v>
      </c>
      <c r="Z1873" s="101" t="s">
        <v>90</v>
      </c>
      <c r="AA1873" s="101">
        <v>1008</v>
      </c>
      <c r="AB1873" s="101">
        <v>1441.44</v>
      </c>
    </row>
    <row r="1874" spans="18:28" ht="18" customHeight="1" x14ac:dyDescent="0.25">
      <c r="R1874" s="101" t="s">
        <v>91</v>
      </c>
      <c r="S1874" s="101">
        <v>2022</v>
      </c>
      <c r="T1874" s="101" t="s">
        <v>0</v>
      </c>
      <c r="U1874" s="101" t="s">
        <v>97</v>
      </c>
      <c r="V1874" s="101" t="s">
        <v>86</v>
      </c>
      <c r="W1874" s="101" t="s">
        <v>87</v>
      </c>
      <c r="X1874" s="101" t="s">
        <v>88</v>
      </c>
      <c r="Y1874" s="101" t="s">
        <v>89</v>
      </c>
      <c r="Z1874" s="101" t="s">
        <v>90</v>
      </c>
      <c r="AA1874" s="101">
        <v>1041</v>
      </c>
      <c r="AB1874" s="101">
        <v>1488.63</v>
      </c>
    </row>
    <row r="1875" spans="18:28" ht="18" customHeight="1" x14ac:dyDescent="0.25">
      <c r="R1875" s="101" t="s">
        <v>91</v>
      </c>
      <c r="S1875" s="101">
        <v>2022</v>
      </c>
      <c r="T1875" s="101" t="s">
        <v>0</v>
      </c>
      <c r="U1875" s="101" t="s">
        <v>97</v>
      </c>
      <c r="V1875" s="101" t="s">
        <v>86</v>
      </c>
      <c r="W1875" s="101" t="s">
        <v>87</v>
      </c>
      <c r="X1875" s="101" t="s">
        <v>88</v>
      </c>
      <c r="Y1875" s="101" t="s">
        <v>89</v>
      </c>
      <c r="Z1875" s="101" t="s">
        <v>90</v>
      </c>
      <c r="AA1875" s="101">
        <v>219</v>
      </c>
      <c r="AB1875" s="101">
        <v>313.17</v>
      </c>
    </row>
    <row r="1876" spans="18:28" ht="18" customHeight="1" x14ac:dyDescent="0.25">
      <c r="R1876" s="101" t="s">
        <v>95</v>
      </c>
      <c r="S1876" s="101">
        <v>2022</v>
      </c>
      <c r="T1876" s="101" t="s">
        <v>0</v>
      </c>
      <c r="U1876" s="101" t="s">
        <v>97</v>
      </c>
      <c r="V1876" s="101" t="s">
        <v>86</v>
      </c>
      <c r="W1876" s="101" t="s">
        <v>87</v>
      </c>
      <c r="X1876" s="101" t="s">
        <v>88</v>
      </c>
      <c r="Y1876" s="101" t="s">
        <v>89</v>
      </c>
      <c r="Z1876" s="101" t="s">
        <v>90</v>
      </c>
      <c r="AA1876" s="101">
        <v>229</v>
      </c>
      <c r="AB1876" s="101">
        <v>327.47000000000003</v>
      </c>
    </row>
    <row r="1877" spans="18:28" ht="18" customHeight="1" x14ac:dyDescent="0.25">
      <c r="R1877" s="101" t="s">
        <v>84</v>
      </c>
      <c r="S1877" s="101">
        <v>2022</v>
      </c>
      <c r="T1877" s="101" t="s">
        <v>0</v>
      </c>
      <c r="U1877" s="101" t="s">
        <v>97</v>
      </c>
      <c r="V1877" s="101" t="s">
        <v>86</v>
      </c>
      <c r="W1877" s="101" t="s">
        <v>87</v>
      </c>
      <c r="X1877" s="101" t="s">
        <v>88</v>
      </c>
      <c r="Y1877" s="101" t="s">
        <v>89</v>
      </c>
      <c r="Z1877" s="101" t="s">
        <v>90</v>
      </c>
      <c r="AA1877" s="101">
        <v>223</v>
      </c>
      <c r="AB1877" s="101">
        <v>318.89</v>
      </c>
    </row>
    <row r="1878" spans="18:28" ht="18" customHeight="1" x14ac:dyDescent="0.25">
      <c r="R1878" s="101" t="s">
        <v>91</v>
      </c>
      <c r="S1878" s="101">
        <v>2022</v>
      </c>
      <c r="T1878" s="101" t="s">
        <v>0</v>
      </c>
      <c r="U1878" s="101" t="s">
        <v>97</v>
      </c>
      <c r="V1878" s="101" t="s">
        <v>86</v>
      </c>
      <c r="W1878" s="101" t="s">
        <v>87</v>
      </c>
      <c r="X1878" s="101" t="s">
        <v>88</v>
      </c>
      <c r="Y1878" s="101" t="s">
        <v>89</v>
      </c>
      <c r="Z1878" s="101" t="s">
        <v>90</v>
      </c>
      <c r="AA1878" s="101">
        <v>789</v>
      </c>
      <c r="AB1878" s="101">
        <v>1128.27</v>
      </c>
    </row>
    <row r="1879" spans="18:28" ht="18" customHeight="1" x14ac:dyDescent="0.25">
      <c r="R1879" s="101" t="s">
        <v>91</v>
      </c>
      <c r="S1879" s="101">
        <v>2022</v>
      </c>
      <c r="T1879" s="101" t="s">
        <v>0</v>
      </c>
      <c r="U1879" s="101" t="s">
        <v>97</v>
      </c>
      <c r="V1879" s="101" t="s">
        <v>86</v>
      </c>
      <c r="W1879" s="101" t="s">
        <v>87</v>
      </c>
      <c r="X1879" s="101" t="s">
        <v>88</v>
      </c>
      <c r="Y1879" s="101" t="s">
        <v>89</v>
      </c>
      <c r="Z1879" s="101" t="s">
        <v>90</v>
      </c>
      <c r="AA1879" s="101">
        <v>822</v>
      </c>
      <c r="AB1879" s="101">
        <v>1175.46</v>
      </c>
    </row>
    <row r="1880" spans="18:28" ht="18" customHeight="1" x14ac:dyDescent="0.25">
      <c r="R1880" s="101" t="s">
        <v>91</v>
      </c>
      <c r="S1880" s="101">
        <v>2022</v>
      </c>
      <c r="T1880" s="101" t="s">
        <v>0</v>
      </c>
      <c r="U1880" s="101" t="s">
        <v>97</v>
      </c>
      <c r="V1880" s="101" t="s">
        <v>86</v>
      </c>
      <c r="W1880" s="101" t="s">
        <v>87</v>
      </c>
      <c r="X1880" s="101" t="s">
        <v>88</v>
      </c>
      <c r="Y1880" s="101" t="s">
        <v>89</v>
      </c>
      <c r="Z1880" s="101" t="s">
        <v>92</v>
      </c>
      <c r="AA1880" s="101">
        <v>233</v>
      </c>
      <c r="AB1880" s="101">
        <v>333.19</v>
      </c>
    </row>
    <row r="1881" spans="18:28" ht="18" customHeight="1" x14ac:dyDescent="0.25">
      <c r="R1881" s="101" t="s">
        <v>91</v>
      </c>
      <c r="S1881" s="101">
        <v>2022</v>
      </c>
      <c r="T1881" s="101" t="s">
        <v>0</v>
      </c>
      <c r="U1881" s="101" t="s">
        <v>97</v>
      </c>
      <c r="V1881" s="101" t="s">
        <v>86</v>
      </c>
      <c r="W1881" s="101" t="s">
        <v>87</v>
      </c>
      <c r="X1881" s="101" t="s">
        <v>88</v>
      </c>
      <c r="Y1881" s="101" t="s">
        <v>89</v>
      </c>
      <c r="Z1881" s="101" t="s">
        <v>92</v>
      </c>
      <c r="AA1881" s="101">
        <v>227</v>
      </c>
      <c r="AB1881" s="101">
        <v>324.61</v>
      </c>
    </row>
    <row r="1882" spans="18:28" ht="18" customHeight="1" x14ac:dyDescent="0.25">
      <c r="R1882" s="101" t="s">
        <v>84</v>
      </c>
      <c r="S1882" s="101">
        <v>2022</v>
      </c>
      <c r="T1882" s="101" t="s">
        <v>0</v>
      </c>
      <c r="U1882" s="101" t="s">
        <v>97</v>
      </c>
      <c r="V1882" s="101" t="s">
        <v>86</v>
      </c>
      <c r="W1882" s="101" t="s">
        <v>87</v>
      </c>
      <c r="X1882" s="101" t="s">
        <v>88</v>
      </c>
      <c r="Y1882" s="101" t="s">
        <v>89</v>
      </c>
      <c r="Z1882" s="101" t="s">
        <v>92</v>
      </c>
      <c r="AA1882" s="101">
        <v>221</v>
      </c>
      <c r="AB1882" s="101">
        <v>316.02999999999997</v>
      </c>
    </row>
    <row r="1883" spans="18:28" ht="18" customHeight="1" x14ac:dyDescent="0.25">
      <c r="R1883" s="101" t="s">
        <v>91</v>
      </c>
      <c r="S1883" s="101">
        <v>2022</v>
      </c>
      <c r="T1883" s="101" t="s">
        <v>0</v>
      </c>
      <c r="U1883" s="101" t="s">
        <v>97</v>
      </c>
      <c r="V1883" s="101" t="s">
        <v>86</v>
      </c>
      <c r="W1883" s="101" t="s">
        <v>87</v>
      </c>
      <c r="X1883" s="101" t="s">
        <v>88</v>
      </c>
      <c r="Y1883" s="101" t="s">
        <v>89</v>
      </c>
      <c r="Z1883" s="101" t="s">
        <v>90</v>
      </c>
      <c r="AA1883" s="101">
        <v>215</v>
      </c>
      <c r="AB1883" s="101">
        <v>307.45</v>
      </c>
    </row>
    <row r="1884" spans="18:28" ht="18" customHeight="1" x14ac:dyDescent="0.25">
      <c r="R1884" s="101" t="s">
        <v>93</v>
      </c>
      <c r="S1884" s="101">
        <v>2022</v>
      </c>
      <c r="T1884" s="101" t="s">
        <v>0</v>
      </c>
      <c r="U1884" s="101" t="s">
        <v>97</v>
      </c>
      <c r="V1884" s="101" t="s">
        <v>86</v>
      </c>
      <c r="W1884" s="101" t="s">
        <v>87</v>
      </c>
      <c r="X1884" s="101" t="s">
        <v>88</v>
      </c>
      <c r="Y1884" s="101" t="s">
        <v>89</v>
      </c>
      <c r="Z1884" s="101" t="s">
        <v>90</v>
      </c>
      <c r="AA1884" s="101">
        <v>263</v>
      </c>
      <c r="AB1884" s="101">
        <v>376.09000000000003</v>
      </c>
    </row>
    <row r="1885" spans="18:28" ht="18" customHeight="1" x14ac:dyDescent="0.25">
      <c r="R1885" s="101" t="s">
        <v>84</v>
      </c>
      <c r="S1885" s="101">
        <v>2022</v>
      </c>
      <c r="T1885" s="101" t="s">
        <v>6</v>
      </c>
      <c r="U1885" s="101" t="s">
        <v>97</v>
      </c>
      <c r="V1885" s="101" t="s">
        <v>86</v>
      </c>
      <c r="W1885" s="101" t="s">
        <v>87</v>
      </c>
      <c r="X1885" s="101" t="s">
        <v>88</v>
      </c>
      <c r="Y1885" s="101" t="s">
        <v>89</v>
      </c>
      <c r="Z1885" s="101" t="s">
        <v>92</v>
      </c>
      <c r="AA1885" s="101">
        <v>134</v>
      </c>
      <c r="AB1885" s="101">
        <v>191.62</v>
      </c>
    </row>
    <row r="1886" spans="18:28" ht="18" customHeight="1" x14ac:dyDescent="0.25">
      <c r="R1886" s="101" t="s">
        <v>84</v>
      </c>
      <c r="S1886" s="101">
        <v>2022</v>
      </c>
      <c r="T1886" s="101" t="s">
        <v>6</v>
      </c>
      <c r="U1886" s="101" t="s">
        <v>97</v>
      </c>
      <c r="V1886" s="101" t="s">
        <v>86</v>
      </c>
      <c r="W1886" s="101" t="s">
        <v>87</v>
      </c>
      <c r="X1886" s="101" t="s">
        <v>88</v>
      </c>
      <c r="Y1886" s="101" t="s">
        <v>89</v>
      </c>
      <c r="Z1886" s="101" t="s">
        <v>92</v>
      </c>
      <c r="AA1886" s="101">
        <v>128</v>
      </c>
      <c r="AB1886" s="101">
        <v>183.04</v>
      </c>
    </row>
    <row r="1887" spans="18:28" ht="18" customHeight="1" x14ac:dyDescent="0.25">
      <c r="R1887" s="101" t="s">
        <v>91</v>
      </c>
      <c r="S1887" s="101">
        <v>2022</v>
      </c>
      <c r="T1887" s="101" t="s">
        <v>6</v>
      </c>
      <c r="U1887" s="101" t="s">
        <v>97</v>
      </c>
      <c r="V1887" s="101" t="s">
        <v>86</v>
      </c>
      <c r="W1887" s="101" t="s">
        <v>87</v>
      </c>
      <c r="X1887" s="101" t="s">
        <v>88</v>
      </c>
      <c r="Y1887" s="101" t="s">
        <v>89</v>
      </c>
      <c r="Z1887" s="101" t="s">
        <v>90</v>
      </c>
      <c r="AA1887" s="101">
        <v>230</v>
      </c>
      <c r="AB1887" s="101">
        <v>328.9</v>
      </c>
    </row>
    <row r="1888" spans="18:28" ht="18" customHeight="1" x14ac:dyDescent="0.25">
      <c r="R1888" s="101" t="s">
        <v>91</v>
      </c>
      <c r="S1888" s="101">
        <v>2022</v>
      </c>
      <c r="T1888" s="101" t="s">
        <v>6</v>
      </c>
      <c r="U1888" s="101" t="s">
        <v>97</v>
      </c>
      <c r="V1888" s="101" t="s">
        <v>86</v>
      </c>
      <c r="W1888" s="101" t="s">
        <v>87</v>
      </c>
      <c r="X1888" s="101" t="s">
        <v>88</v>
      </c>
      <c r="Y1888" s="101" t="s">
        <v>89</v>
      </c>
      <c r="Z1888" s="101" t="s">
        <v>90</v>
      </c>
      <c r="AA1888" s="101">
        <v>136</v>
      </c>
      <c r="AB1888" s="101">
        <v>194.48</v>
      </c>
    </row>
    <row r="1889" spans="18:28" ht="18" customHeight="1" x14ac:dyDescent="0.25">
      <c r="R1889" s="101" t="s">
        <v>84</v>
      </c>
      <c r="S1889" s="101">
        <v>2022</v>
      </c>
      <c r="T1889" s="101" t="s">
        <v>6</v>
      </c>
      <c r="U1889" s="101" t="s">
        <v>97</v>
      </c>
      <c r="V1889" s="101" t="s">
        <v>86</v>
      </c>
      <c r="W1889" s="101" t="s">
        <v>87</v>
      </c>
      <c r="X1889" s="101" t="s">
        <v>88</v>
      </c>
      <c r="Y1889" s="101" t="s">
        <v>89</v>
      </c>
      <c r="Z1889" s="101" t="s">
        <v>90</v>
      </c>
      <c r="AA1889" s="101">
        <v>130</v>
      </c>
      <c r="AB1889" s="101">
        <v>185.9</v>
      </c>
    </row>
    <row r="1890" spans="18:28" ht="18" customHeight="1" x14ac:dyDescent="0.25">
      <c r="R1890" s="101" t="s">
        <v>93</v>
      </c>
      <c r="S1890" s="101">
        <v>2022</v>
      </c>
      <c r="T1890" s="101" t="s">
        <v>6</v>
      </c>
      <c r="U1890" s="101" t="s">
        <v>97</v>
      </c>
      <c r="V1890" s="101" t="s">
        <v>86</v>
      </c>
      <c r="W1890" s="101" t="s">
        <v>87</v>
      </c>
      <c r="X1890" s="101" t="s">
        <v>88</v>
      </c>
      <c r="Y1890" s="101" t="s">
        <v>89</v>
      </c>
      <c r="Z1890" s="101" t="s">
        <v>90</v>
      </c>
      <c r="AA1890" s="101">
        <v>370</v>
      </c>
      <c r="AB1890" s="101">
        <v>529.1</v>
      </c>
    </row>
    <row r="1891" spans="18:28" ht="18" customHeight="1" x14ac:dyDescent="0.25">
      <c r="R1891" s="101" t="s">
        <v>91</v>
      </c>
      <c r="S1891" s="101">
        <v>2022</v>
      </c>
      <c r="T1891" s="101" t="s">
        <v>6</v>
      </c>
      <c r="U1891" s="101" t="s">
        <v>97</v>
      </c>
      <c r="V1891" s="101" t="s">
        <v>86</v>
      </c>
      <c r="W1891" s="101" t="s">
        <v>87</v>
      </c>
      <c r="X1891" s="101" t="s">
        <v>88</v>
      </c>
      <c r="Y1891" s="101" t="s">
        <v>89</v>
      </c>
      <c r="Z1891" s="101" t="s">
        <v>90</v>
      </c>
      <c r="AA1891" s="101">
        <v>184</v>
      </c>
      <c r="AB1891" s="101">
        <v>526.24</v>
      </c>
    </row>
    <row r="1892" spans="18:28" ht="18" customHeight="1" x14ac:dyDescent="0.25">
      <c r="R1892" s="101" t="s">
        <v>91</v>
      </c>
      <c r="S1892" s="101">
        <v>2022</v>
      </c>
      <c r="T1892" s="101" t="s">
        <v>6</v>
      </c>
      <c r="U1892" s="101" t="s">
        <v>97</v>
      </c>
      <c r="V1892" s="101" t="s">
        <v>86</v>
      </c>
      <c r="W1892" s="101" t="s">
        <v>87</v>
      </c>
      <c r="X1892" s="101" t="s">
        <v>88</v>
      </c>
      <c r="Y1892" s="101" t="s">
        <v>89</v>
      </c>
      <c r="Z1892" s="101" t="s">
        <v>90</v>
      </c>
      <c r="AA1892" s="101">
        <v>232</v>
      </c>
      <c r="AB1892" s="101">
        <v>526.24</v>
      </c>
    </row>
    <row r="1893" spans="18:28" ht="18" customHeight="1" x14ac:dyDescent="0.25">
      <c r="R1893" s="101" t="s">
        <v>93</v>
      </c>
      <c r="S1893" s="101">
        <v>2022</v>
      </c>
      <c r="T1893" s="101" t="s">
        <v>6</v>
      </c>
      <c r="U1893" s="101" t="s">
        <v>97</v>
      </c>
      <c r="V1893" s="101" t="s">
        <v>86</v>
      </c>
      <c r="W1893" s="101" t="s">
        <v>87</v>
      </c>
      <c r="X1893" s="101" t="s">
        <v>88</v>
      </c>
      <c r="Y1893" s="101" t="s">
        <v>89</v>
      </c>
      <c r="Z1893" s="101" t="s">
        <v>90</v>
      </c>
      <c r="AA1893" s="101">
        <v>1013</v>
      </c>
      <c r="AB1893" s="101">
        <v>1448.59</v>
      </c>
    </row>
    <row r="1894" spans="18:28" ht="18" customHeight="1" x14ac:dyDescent="0.25">
      <c r="R1894" s="101" t="s">
        <v>94</v>
      </c>
      <c r="S1894" s="101">
        <v>2022</v>
      </c>
      <c r="T1894" s="101" t="s">
        <v>6</v>
      </c>
      <c r="U1894" s="101" t="s">
        <v>97</v>
      </c>
      <c r="V1894" s="101" t="s">
        <v>86</v>
      </c>
      <c r="W1894" s="101" t="s">
        <v>87</v>
      </c>
      <c r="X1894" s="101" t="s">
        <v>88</v>
      </c>
      <c r="Y1894" s="101" t="s">
        <v>89</v>
      </c>
      <c r="Z1894" s="101" t="s">
        <v>90</v>
      </c>
      <c r="AA1894" s="101">
        <v>234</v>
      </c>
      <c r="AB1894" s="101">
        <v>334.62</v>
      </c>
    </row>
    <row r="1895" spans="18:28" ht="18" customHeight="1" x14ac:dyDescent="0.25">
      <c r="R1895" s="101" t="s">
        <v>93</v>
      </c>
      <c r="S1895" s="101">
        <v>2022</v>
      </c>
      <c r="T1895" s="101" t="s">
        <v>6</v>
      </c>
      <c r="U1895" s="101" t="s">
        <v>97</v>
      </c>
      <c r="V1895" s="101" t="s">
        <v>86</v>
      </c>
      <c r="W1895" s="101" t="s">
        <v>87</v>
      </c>
      <c r="X1895" s="101" t="s">
        <v>88</v>
      </c>
      <c r="Y1895" s="101" t="s">
        <v>89</v>
      </c>
      <c r="Z1895" s="101" t="s">
        <v>90</v>
      </c>
      <c r="AA1895" s="101">
        <v>183</v>
      </c>
      <c r="AB1895" s="101">
        <v>261.69</v>
      </c>
    </row>
    <row r="1896" spans="18:28" ht="18" customHeight="1" x14ac:dyDescent="0.25">
      <c r="R1896" s="101" t="s">
        <v>91</v>
      </c>
      <c r="S1896" s="101">
        <v>2022</v>
      </c>
      <c r="T1896" s="101" t="s">
        <v>6</v>
      </c>
      <c r="U1896" s="101" t="s">
        <v>97</v>
      </c>
      <c r="V1896" s="101" t="s">
        <v>86</v>
      </c>
      <c r="W1896" s="101" t="s">
        <v>87</v>
      </c>
      <c r="X1896" s="101" t="s">
        <v>88</v>
      </c>
      <c r="Y1896" s="101" t="s">
        <v>89</v>
      </c>
      <c r="Z1896" s="101" t="s">
        <v>90</v>
      </c>
      <c r="AA1896" s="101">
        <v>231</v>
      </c>
      <c r="AB1896" s="101">
        <v>330.33</v>
      </c>
    </row>
    <row r="1897" spans="18:28" ht="18" customHeight="1" x14ac:dyDescent="0.25">
      <c r="R1897" s="101" t="s">
        <v>93</v>
      </c>
      <c r="S1897" s="101">
        <v>2022</v>
      </c>
      <c r="T1897" s="101" t="s">
        <v>6</v>
      </c>
      <c r="U1897" s="101" t="s">
        <v>97</v>
      </c>
      <c r="V1897" s="101" t="s">
        <v>86</v>
      </c>
      <c r="W1897" s="101" t="s">
        <v>87</v>
      </c>
      <c r="X1897" s="101" t="s">
        <v>88</v>
      </c>
      <c r="Y1897" s="101" t="s">
        <v>89</v>
      </c>
      <c r="Z1897" s="101" t="s">
        <v>90</v>
      </c>
      <c r="AA1897" s="101">
        <v>133</v>
      </c>
      <c r="AB1897" s="101">
        <v>190.19</v>
      </c>
    </row>
    <row r="1898" spans="18:28" ht="18" customHeight="1" x14ac:dyDescent="0.25">
      <c r="R1898" s="101" t="s">
        <v>91</v>
      </c>
      <c r="S1898" s="101">
        <v>2022</v>
      </c>
      <c r="T1898" s="101" t="s">
        <v>6</v>
      </c>
      <c r="U1898" s="101" t="s">
        <v>97</v>
      </c>
      <c r="V1898" s="101" t="s">
        <v>86</v>
      </c>
      <c r="W1898" s="101" t="s">
        <v>87</v>
      </c>
      <c r="X1898" s="101" t="s">
        <v>88</v>
      </c>
      <c r="Y1898" s="101" t="s">
        <v>89</v>
      </c>
      <c r="Z1898" s="101" t="s">
        <v>90</v>
      </c>
      <c r="AA1898" s="101">
        <v>127</v>
      </c>
      <c r="AB1898" s="101">
        <v>181.61</v>
      </c>
    </row>
    <row r="1899" spans="18:28" ht="18" customHeight="1" x14ac:dyDescent="0.25">
      <c r="R1899" s="101" t="s">
        <v>91</v>
      </c>
      <c r="S1899" s="101">
        <v>2022</v>
      </c>
      <c r="T1899" s="101" t="s">
        <v>6</v>
      </c>
      <c r="U1899" s="101" t="s">
        <v>97</v>
      </c>
      <c r="V1899" s="101" t="s">
        <v>86</v>
      </c>
      <c r="W1899" s="101" t="s">
        <v>87</v>
      </c>
      <c r="X1899" s="101" t="s">
        <v>88</v>
      </c>
      <c r="Y1899" s="101" t="s">
        <v>89</v>
      </c>
      <c r="Z1899" s="101" t="s">
        <v>90</v>
      </c>
      <c r="AA1899" s="101">
        <v>794</v>
      </c>
      <c r="AB1899" s="101">
        <v>1135.42</v>
      </c>
    </row>
    <row r="1900" spans="18:28" ht="18" customHeight="1" x14ac:dyDescent="0.25">
      <c r="R1900" s="101" t="s">
        <v>91</v>
      </c>
      <c r="S1900" s="101">
        <v>2022</v>
      </c>
      <c r="T1900" s="101" t="s">
        <v>6</v>
      </c>
      <c r="U1900" s="101" t="s">
        <v>97</v>
      </c>
      <c r="V1900" s="101" t="s">
        <v>86</v>
      </c>
      <c r="W1900" s="101" t="s">
        <v>87</v>
      </c>
      <c r="X1900" s="101" t="s">
        <v>88</v>
      </c>
      <c r="Y1900" s="101" t="s">
        <v>89</v>
      </c>
      <c r="Z1900" s="101" t="s">
        <v>92</v>
      </c>
      <c r="AA1900" s="101">
        <v>137</v>
      </c>
      <c r="AB1900" s="101">
        <v>195.91</v>
      </c>
    </row>
    <row r="1901" spans="18:28" ht="18" customHeight="1" x14ac:dyDescent="0.25">
      <c r="R1901" s="101" t="s">
        <v>84</v>
      </c>
      <c r="S1901" s="101">
        <v>2022</v>
      </c>
      <c r="T1901" s="101" t="s">
        <v>6</v>
      </c>
      <c r="U1901" s="101" t="s">
        <v>97</v>
      </c>
      <c r="V1901" s="101" t="s">
        <v>86</v>
      </c>
      <c r="W1901" s="101" t="s">
        <v>87</v>
      </c>
      <c r="X1901" s="101" t="s">
        <v>88</v>
      </c>
      <c r="Y1901" s="101" t="s">
        <v>89</v>
      </c>
      <c r="Z1901" s="101" t="s">
        <v>92</v>
      </c>
      <c r="AA1901" s="101">
        <v>131</v>
      </c>
      <c r="AB1901" s="101">
        <v>187.32999999999998</v>
      </c>
    </row>
    <row r="1902" spans="18:28" ht="18" customHeight="1" x14ac:dyDescent="0.25">
      <c r="R1902" s="101" t="s">
        <v>84</v>
      </c>
      <c r="S1902" s="101">
        <v>2022</v>
      </c>
      <c r="T1902" s="101" t="s">
        <v>6</v>
      </c>
      <c r="U1902" s="101" t="s">
        <v>97</v>
      </c>
      <c r="V1902" s="101" t="s">
        <v>86</v>
      </c>
      <c r="W1902" s="101" t="s">
        <v>87</v>
      </c>
      <c r="X1902" s="101" t="s">
        <v>88</v>
      </c>
      <c r="Y1902" s="101" t="s">
        <v>89</v>
      </c>
      <c r="Z1902" s="101" t="s">
        <v>92</v>
      </c>
      <c r="AA1902" s="101">
        <v>371</v>
      </c>
      <c r="AB1902" s="101">
        <v>530.53</v>
      </c>
    </row>
    <row r="1903" spans="18:28" ht="18" customHeight="1" x14ac:dyDescent="0.25">
      <c r="R1903" s="101" t="s">
        <v>84</v>
      </c>
      <c r="S1903" s="101">
        <v>2022</v>
      </c>
      <c r="T1903" s="101" t="s">
        <v>6</v>
      </c>
      <c r="U1903" s="101" t="s">
        <v>97</v>
      </c>
      <c r="V1903" s="101" t="s">
        <v>86</v>
      </c>
      <c r="W1903" s="101" t="s">
        <v>87</v>
      </c>
      <c r="X1903" s="101" t="s">
        <v>88</v>
      </c>
      <c r="Y1903" s="101" t="s">
        <v>89</v>
      </c>
      <c r="Z1903" s="101" t="s">
        <v>90</v>
      </c>
      <c r="AA1903" s="101">
        <v>185</v>
      </c>
      <c r="AB1903" s="101">
        <v>264.55</v>
      </c>
    </row>
    <row r="1904" spans="18:28" ht="18" customHeight="1" x14ac:dyDescent="0.25">
      <c r="R1904" s="101" t="s">
        <v>91</v>
      </c>
      <c r="S1904" s="101">
        <v>2022</v>
      </c>
      <c r="T1904" s="101" t="s">
        <v>6</v>
      </c>
      <c r="U1904" s="101" t="s">
        <v>97</v>
      </c>
      <c r="V1904" s="101" t="s">
        <v>86</v>
      </c>
      <c r="W1904" s="101" t="s">
        <v>87</v>
      </c>
      <c r="X1904" s="101" t="s">
        <v>88</v>
      </c>
      <c r="Y1904" s="101" t="s">
        <v>89</v>
      </c>
      <c r="Z1904" s="101" t="s">
        <v>90</v>
      </c>
      <c r="AA1904" s="101">
        <v>233</v>
      </c>
      <c r="AB1904" s="101">
        <v>333.19</v>
      </c>
    </row>
    <row r="1905" spans="18:28" ht="18" customHeight="1" x14ac:dyDescent="0.25">
      <c r="R1905" s="101" t="s">
        <v>91</v>
      </c>
      <c r="S1905" s="101">
        <v>2022</v>
      </c>
      <c r="T1905" s="101" t="s">
        <v>5</v>
      </c>
      <c r="U1905" s="101" t="s">
        <v>97</v>
      </c>
      <c r="V1905" s="101" t="s">
        <v>86</v>
      </c>
      <c r="W1905" s="101" t="s">
        <v>87</v>
      </c>
      <c r="X1905" s="101" t="s">
        <v>88</v>
      </c>
      <c r="Y1905" s="101" t="s">
        <v>89</v>
      </c>
      <c r="Z1905" s="101" t="s">
        <v>92</v>
      </c>
      <c r="AA1905" s="101">
        <v>152</v>
      </c>
      <c r="AB1905" s="101">
        <v>217.36</v>
      </c>
    </row>
    <row r="1906" spans="18:28" ht="18" customHeight="1" x14ac:dyDescent="0.25">
      <c r="R1906" s="101" t="s">
        <v>91</v>
      </c>
      <c r="S1906" s="101">
        <v>2022</v>
      </c>
      <c r="T1906" s="101" t="s">
        <v>5</v>
      </c>
      <c r="U1906" s="101" t="s">
        <v>97</v>
      </c>
      <c r="V1906" s="101" t="s">
        <v>86</v>
      </c>
      <c r="W1906" s="101" t="s">
        <v>87</v>
      </c>
      <c r="X1906" s="101" t="s">
        <v>88</v>
      </c>
      <c r="Y1906" s="101" t="s">
        <v>89</v>
      </c>
      <c r="Z1906" s="101" t="s">
        <v>92</v>
      </c>
      <c r="AA1906" s="101">
        <v>146</v>
      </c>
      <c r="AB1906" s="101">
        <v>208.78</v>
      </c>
    </row>
    <row r="1907" spans="18:28" ht="18" customHeight="1" x14ac:dyDescent="0.25">
      <c r="R1907" s="101" t="s">
        <v>91</v>
      </c>
      <c r="S1907" s="101">
        <v>2022</v>
      </c>
      <c r="T1907" s="101" t="s">
        <v>5</v>
      </c>
      <c r="U1907" s="101" t="s">
        <v>97</v>
      </c>
      <c r="V1907" s="101" t="s">
        <v>86</v>
      </c>
      <c r="W1907" s="101" t="s">
        <v>87</v>
      </c>
      <c r="X1907" s="101" t="s">
        <v>88</v>
      </c>
      <c r="Y1907" s="101" t="s">
        <v>89</v>
      </c>
      <c r="Z1907" s="101" t="s">
        <v>92</v>
      </c>
      <c r="AA1907" s="101">
        <v>140</v>
      </c>
      <c r="AB1907" s="101">
        <v>200.2</v>
      </c>
    </row>
    <row r="1908" spans="18:28" ht="18" customHeight="1" x14ac:dyDescent="0.25">
      <c r="R1908" s="101" t="s">
        <v>95</v>
      </c>
      <c r="S1908" s="101">
        <v>2022</v>
      </c>
      <c r="T1908" s="101" t="s">
        <v>5</v>
      </c>
      <c r="U1908" s="101" t="s">
        <v>97</v>
      </c>
      <c r="V1908" s="101" t="s">
        <v>86</v>
      </c>
      <c r="W1908" s="101" t="s">
        <v>87</v>
      </c>
      <c r="X1908" s="101" t="s">
        <v>88</v>
      </c>
      <c r="Y1908" s="101" t="s">
        <v>89</v>
      </c>
      <c r="Z1908" s="101" t="s">
        <v>90</v>
      </c>
      <c r="AA1908" s="101">
        <v>188</v>
      </c>
      <c r="AB1908" s="101">
        <v>268.84000000000003</v>
      </c>
    </row>
    <row r="1909" spans="18:28" ht="18" customHeight="1" x14ac:dyDescent="0.25">
      <c r="R1909" s="101" t="s">
        <v>84</v>
      </c>
      <c r="S1909" s="101">
        <v>2022</v>
      </c>
      <c r="T1909" s="101" t="s">
        <v>5</v>
      </c>
      <c r="U1909" s="101" t="s">
        <v>97</v>
      </c>
      <c r="V1909" s="101" t="s">
        <v>86</v>
      </c>
      <c r="W1909" s="101" t="s">
        <v>87</v>
      </c>
      <c r="X1909" s="101" t="s">
        <v>88</v>
      </c>
      <c r="Y1909" s="101" t="s">
        <v>89</v>
      </c>
      <c r="Z1909" s="101" t="s">
        <v>90</v>
      </c>
      <c r="AA1909" s="101">
        <v>236</v>
      </c>
      <c r="AB1909" s="101">
        <v>337.48</v>
      </c>
    </row>
    <row r="1910" spans="18:28" ht="18" customHeight="1" x14ac:dyDescent="0.25">
      <c r="R1910" s="101" t="s">
        <v>91</v>
      </c>
      <c r="S1910" s="101">
        <v>2022</v>
      </c>
      <c r="T1910" s="101" t="s">
        <v>5</v>
      </c>
      <c r="U1910" s="101" t="s">
        <v>97</v>
      </c>
      <c r="V1910" s="101" t="s">
        <v>86</v>
      </c>
      <c r="W1910" s="101" t="s">
        <v>87</v>
      </c>
      <c r="X1910" s="101" t="s">
        <v>88</v>
      </c>
      <c r="Y1910" s="101" t="s">
        <v>89</v>
      </c>
      <c r="Z1910" s="101" t="s">
        <v>90</v>
      </c>
      <c r="AA1910" s="101">
        <v>154</v>
      </c>
      <c r="AB1910" s="101">
        <v>220.22</v>
      </c>
    </row>
    <row r="1911" spans="18:28" ht="18" customHeight="1" x14ac:dyDescent="0.25">
      <c r="R1911" s="101" t="s">
        <v>84</v>
      </c>
      <c r="S1911" s="101">
        <v>2022</v>
      </c>
      <c r="T1911" s="101" t="s">
        <v>5</v>
      </c>
      <c r="U1911" s="101" t="s">
        <v>97</v>
      </c>
      <c r="V1911" s="101" t="s">
        <v>86</v>
      </c>
      <c r="W1911" s="101" t="s">
        <v>87</v>
      </c>
      <c r="X1911" s="101" t="s">
        <v>88</v>
      </c>
      <c r="Y1911" s="101" t="s">
        <v>89</v>
      </c>
      <c r="Z1911" s="101" t="s">
        <v>90</v>
      </c>
      <c r="AA1911" s="101">
        <v>148</v>
      </c>
      <c r="AB1911" s="101">
        <v>211.64</v>
      </c>
    </row>
    <row r="1912" spans="18:28" ht="18" customHeight="1" x14ac:dyDescent="0.25">
      <c r="R1912" s="101" t="s">
        <v>93</v>
      </c>
      <c r="S1912" s="101">
        <v>2022</v>
      </c>
      <c r="T1912" s="101" t="s">
        <v>5</v>
      </c>
      <c r="U1912" s="101" t="s">
        <v>97</v>
      </c>
      <c r="V1912" s="101" t="s">
        <v>86</v>
      </c>
      <c r="W1912" s="101" t="s">
        <v>87</v>
      </c>
      <c r="X1912" s="101" t="s">
        <v>88</v>
      </c>
      <c r="Y1912" s="101" t="s">
        <v>89</v>
      </c>
      <c r="Z1912" s="101" t="s">
        <v>90</v>
      </c>
      <c r="AA1912" s="101">
        <v>142</v>
      </c>
      <c r="AB1912" s="101">
        <v>203.06</v>
      </c>
    </row>
    <row r="1913" spans="18:28" ht="18" customHeight="1" x14ac:dyDescent="0.25">
      <c r="R1913" s="101" t="s">
        <v>84</v>
      </c>
      <c r="S1913" s="101">
        <v>2022</v>
      </c>
      <c r="T1913" s="101" t="s">
        <v>5</v>
      </c>
      <c r="U1913" s="101" t="s">
        <v>97</v>
      </c>
      <c r="V1913" s="101" t="s">
        <v>86</v>
      </c>
      <c r="W1913" s="101" t="s">
        <v>87</v>
      </c>
      <c r="X1913" s="101" t="s">
        <v>88</v>
      </c>
      <c r="Y1913" s="101" t="s">
        <v>89</v>
      </c>
      <c r="Z1913" s="101" t="s">
        <v>90</v>
      </c>
      <c r="AA1913" s="101">
        <v>190</v>
      </c>
      <c r="AB1913" s="101">
        <v>526.24</v>
      </c>
    </row>
    <row r="1914" spans="18:28" ht="18" customHeight="1" x14ac:dyDescent="0.25">
      <c r="R1914" s="101" t="s">
        <v>94</v>
      </c>
      <c r="S1914" s="101">
        <v>2022</v>
      </c>
      <c r="T1914" s="101" t="s">
        <v>5</v>
      </c>
      <c r="U1914" s="101" t="s">
        <v>97</v>
      </c>
      <c r="V1914" s="101" t="s">
        <v>86</v>
      </c>
      <c r="W1914" s="101" t="s">
        <v>87</v>
      </c>
      <c r="X1914" s="101" t="s">
        <v>88</v>
      </c>
      <c r="Y1914" s="101" t="s">
        <v>89</v>
      </c>
      <c r="Z1914" s="101" t="s">
        <v>90</v>
      </c>
      <c r="AA1914" s="101">
        <v>238</v>
      </c>
      <c r="AB1914" s="101">
        <v>526.24</v>
      </c>
    </row>
    <row r="1915" spans="18:28" ht="18" customHeight="1" x14ac:dyDescent="0.25">
      <c r="R1915" s="101" t="s">
        <v>93</v>
      </c>
      <c r="S1915" s="101">
        <v>2022</v>
      </c>
      <c r="T1915" s="101" t="s">
        <v>5</v>
      </c>
      <c r="U1915" s="101" t="s">
        <v>97</v>
      </c>
      <c r="V1915" s="101" t="s">
        <v>86</v>
      </c>
      <c r="W1915" s="101" t="s">
        <v>87</v>
      </c>
      <c r="X1915" s="101" t="s">
        <v>88</v>
      </c>
      <c r="Y1915" s="101" t="s">
        <v>89</v>
      </c>
      <c r="Z1915" s="101" t="s">
        <v>90</v>
      </c>
      <c r="AA1915" s="101">
        <v>1012</v>
      </c>
      <c r="AB1915" s="101">
        <v>1447.1599999999999</v>
      </c>
    </row>
    <row r="1916" spans="18:28" ht="18" customHeight="1" x14ac:dyDescent="0.25">
      <c r="R1916" s="101" t="s">
        <v>93</v>
      </c>
      <c r="S1916" s="101">
        <v>2022</v>
      </c>
      <c r="T1916" s="101" t="s">
        <v>5</v>
      </c>
      <c r="U1916" s="101" t="s">
        <v>97</v>
      </c>
      <c r="V1916" s="101" t="s">
        <v>86</v>
      </c>
      <c r="W1916" s="101" t="s">
        <v>87</v>
      </c>
      <c r="X1916" s="101" t="s">
        <v>88</v>
      </c>
      <c r="Y1916" s="101" t="s">
        <v>89</v>
      </c>
      <c r="Z1916" s="101" t="s">
        <v>90</v>
      </c>
      <c r="AA1916" s="101">
        <v>189</v>
      </c>
      <c r="AB1916" s="101">
        <v>270.27</v>
      </c>
    </row>
    <row r="1917" spans="18:28" ht="18" customHeight="1" x14ac:dyDescent="0.25">
      <c r="R1917" s="101" t="s">
        <v>91</v>
      </c>
      <c r="S1917" s="101">
        <v>2022</v>
      </c>
      <c r="T1917" s="101" t="s">
        <v>5</v>
      </c>
      <c r="U1917" s="101" t="s">
        <v>97</v>
      </c>
      <c r="V1917" s="101" t="s">
        <v>86</v>
      </c>
      <c r="W1917" s="101" t="s">
        <v>87</v>
      </c>
      <c r="X1917" s="101" t="s">
        <v>88</v>
      </c>
      <c r="Y1917" s="101" t="s">
        <v>89</v>
      </c>
      <c r="Z1917" s="101" t="s">
        <v>90</v>
      </c>
      <c r="AA1917" s="101">
        <v>237</v>
      </c>
      <c r="AB1917" s="101">
        <v>338.90999999999997</v>
      </c>
    </row>
    <row r="1918" spans="18:28" ht="18" customHeight="1" x14ac:dyDescent="0.25">
      <c r="R1918" s="101" t="s">
        <v>93</v>
      </c>
      <c r="S1918" s="101">
        <v>2022</v>
      </c>
      <c r="T1918" s="101" t="s">
        <v>5</v>
      </c>
      <c r="U1918" s="101" t="s">
        <v>97</v>
      </c>
      <c r="V1918" s="101" t="s">
        <v>86</v>
      </c>
      <c r="W1918" s="101" t="s">
        <v>87</v>
      </c>
      <c r="X1918" s="101" t="s">
        <v>88</v>
      </c>
      <c r="Y1918" s="101" t="s">
        <v>89</v>
      </c>
      <c r="Z1918" s="101" t="s">
        <v>90</v>
      </c>
      <c r="AA1918" s="101">
        <v>151</v>
      </c>
      <c r="AB1918" s="101">
        <v>215.93</v>
      </c>
    </row>
    <row r="1919" spans="18:28" ht="18" customHeight="1" x14ac:dyDescent="0.25">
      <c r="R1919" s="101" t="s">
        <v>84</v>
      </c>
      <c r="S1919" s="101">
        <v>2022</v>
      </c>
      <c r="T1919" s="101" t="s">
        <v>5</v>
      </c>
      <c r="U1919" s="101" t="s">
        <v>97</v>
      </c>
      <c r="V1919" s="101" t="s">
        <v>86</v>
      </c>
      <c r="W1919" s="101" t="s">
        <v>87</v>
      </c>
      <c r="X1919" s="101" t="s">
        <v>88</v>
      </c>
      <c r="Y1919" s="101" t="s">
        <v>89</v>
      </c>
      <c r="Z1919" s="101" t="s">
        <v>90</v>
      </c>
      <c r="AA1919" s="101">
        <v>145</v>
      </c>
      <c r="AB1919" s="101">
        <v>207.35</v>
      </c>
    </row>
    <row r="1920" spans="18:28" ht="18" customHeight="1" x14ac:dyDescent="0.25">
      <c r="R1920" s="101" t="s">
        <v>95</v>
      </c>
      <c r="S1920" s="101">
        <v>2022</v>
      </c>
      <c r="T1920" s="101" t="s">
        <v>5</v>
      </c>
      <c r="U1920" s="101" t="s">
        <v>97</v>
      </c>
      <c r="V1920" s="101" t="s">
        <v>86</v>
      </c>
      <c r="W1920" s="101" t="s">
        <v>87</v>
      </c>
      <c r="X1920" s="101" t="s">
        <v>88</v>
      </c>
      <c r="Y1920" s="101" t="s">
        <v>89</v>
      </c>
      <c r="Z1920" s="101" t="s">
        <v>90</v>
      </c>
      <c r="AA1920" s="101">
        <v>139</v>
      </c>
      <c r="AB1920" s="101">
        <v>198.76999999999998</v>
      </c>
    </row>
    <row r="1921" spans="18:28" ht="18" customHeight="1" x14ac:dyDescent="0.25">
      <c r="R1921" s="101" t="s">
        <v>91</v>
      </c>
      <c r="S1921" s="101">
        <v>2022</v>
      </c>
      <c r="T1921" s="101" t="s">
        <v>5</v>
      </c>
      <c r="U1921" s="101" t="s">
        <v>97</v>
      </c>
      <c r="V1921" s="101" t="s">
        <v>86</v>
      </c>
      <c r="W1921" s="101" t="s">
        <v>87</v>
      </c>
      <c r="X1921" s="101" t="s">
        <v>88</v>
      </c>
      <c r="Y1921" s="101" t="s">
        <v>89</v>
      </c>
      <c r="Z1921" s="101" t="s">
        <v>90</v>
      </c>
      <c r="AA1921" s="101">
        <v>793</v>
      </c>
      <c r="AB1921" s="101">
        <v>1133.99</v>
      </c>
    </row>
    <row r="1922" spans="18:28" ht="18" customHeight="1" x14ac:dyDescent="0.25">
      <c r="R1922" s="101" t="s">
        <v>91</v>
      </c>
      <c r="S1922" s="101">
        <v>2022</v>
      </c>
      <c r="T1922" s="101" t="s">
        <v>5</v>
      </c>
      <c r="U1922" s="101" t="s">
        <v>97</v>
      </c>
      <c r="V1922" s="101" t="s">
        <v>86</v>
      </c>
      <c r="W1922" s="101" t="s">
        <v>87</v>
      </c>
      <c r="X1922" s="101" t="s">
        <v>88</v>
      </c>
      <c r="Y1922" s="101" t="s">
        <v>89</v>
      </c>
      <c r="Z1922" s="101" t="s">
        <v>90</v>
      </c>
      <c r="AA1922" s="101">
        <v>827</v>
      </c>
      <c r="AB1922" s="101">
        <v>1182.6100000000001</v>
      </c>
    </row>
    <row r="1923" spans="18:28" ht="18" customHeight="1" x14ac:dyDescent="0.25">
      <c r="R1923" s="101" t="s">
        <v>95</v>
      </c>
      <c r="S1923" s="101">
        <v>2022</v>
      </c>
      <c r="T1923" s="101" t="s">
        <v>5</v>
      </c>
      <c r="U1923" s="101" t="s">
        <v>97</v>
      </c>
      <c r="V1923" s="101" t="s">
        <v>86</v>
      </c>
      <c r="W1923" s="101" t="s">
        <v>87</v>
      </c>
      <c r="X1923" s="101" t="s">
        <v>88</v>
      </c>
      <c r="Y1923" s="101" t="s">
        <v>89</v>
      </c>
      <c r="Z1923" s="101" t="s">
        <v>92</v>
      </c>
      <c r="AA1923" s="101">
        <v>149</v>
      </c>
      <c r="AB1923" s="101">
        <v>213.07</v>
      </c>
    </row>
    <row r="1924" spans="18:28" ht="18" customHeight="1" x14ac:dyDescent="0.25">
      <c r="R1924" s="101" t="s">
        <v>84</v>
      </c>
      <c r="S1924" s="101">
        <v>2022</v>
      </c>
      <c r="T1924" s="101" t="s">
        <v>5</v>
      </c>
      <c r="U1924" s="101" t="s">
        <v>97</v>
      </c>
      <c r="V1924" s="101" t="s">
        <v>86</v>
      </c>
      <c r="W1924" s="101" t="s">
        <v>87</v>
      </c>
      <c r="X1924" s="101" t="s">
        <v>88</v>
      </c>
      <c r="Y1924" s="101" t="s">
        <v>89</v>
      </c>
      <c r="Z1924" s="101" t="s">
        <v>92</v>
      </c>
      <c r="AA1924" s="101">
        <v>143</v>
      </c>
      <c r="AB1924" s="101">
        <v>204.49</v>
      </c>
    </row>
    <row r="1925" spans="18:28" ht="18" customHeight="1" x14ac:dyDescent="0.25">
      <c r="R1925" s="101" t="s">
        <v>84</v>
      </c>
      <c r="S1925" s="101">
        <v>2022</v>
      </c>
      <c r="T1925" s="101" t="s">
        <v>5</v>
      </c>
      <c r="U1925" s="101" t="s">
        <v>97</v>
      </c>
      <c r="V1925" s="101" t="s">
        <v>86</v>
      </c>
      <c r="W1925" s="101" t="s">
        <v>87</v>
      </c>
      <c r="X1925" s="101" t="s">
        <v>88</v>
      </c>
      <c r="Y1925" s="101" t="s">
        <v>89</v>
      </c>
      <c r="Z1925" s="101" t="s">
        <v>90</v>
      </c>
      <c r="AA1925" s="101">
        <v>191</v>
      </c>
      <c r="AB1925" s="101">
        <v>273.13</v>
      </c>
    </row>
    <row r="1926" spans="18:28" ht="18" customHeight="1" x14ac:dyDescent="0.25">
      <c r="R1926" s="101" t="s">
        <v>91</v>
      </c>
      <c r="S1926" s="101">
        <v>2022</v>
      </c>
      <c r="T1926" s="101" t="s">
        <v>5</v>
      </c>
      <c r="U1926" s="101" t="s">
        <v>97</v>
      </c>
      <c r="V1926" s="101" t="s">
        <v>86</v>
      </c>
      <c r="W1926" s="101" t="s">
        <v>87</v>
      </c>
      <c r="X1926" s="101" t="s">
        <v>88</v>
      </c>
      <c r="Y1926" s="101" t="s">
        <v>89</v>
      </c>
      <c r="Z1926" s="101" t="s">
        <v>90</v>
      </c>
      <c r="AA1926" s="101">
        <v>239</v>
      </c>
      <c r="AB1926" s="101">
        <v>341.77</v>
      </c>
    </row>
    <row r="1927" spans="18:28" ht="18" customHeight="1" x14ac:dyDescent="0.25">
      <c r="R1927" s="101" t="s">
        <v>91</v>
      </c>
      <c r="S1927" s="101">
        <v>2022</v>
      </c>
      <c r="T1927" s="101" t="s">
        <v>2</v>
      </c>
      <c r="U1927" s="101" t="s">
        <v>97</v>
      </c>
      <c r="V1927" s="101" t="s">
        <v>86</v>
      </c>
      <c r="W1927" s="101" t="s">
        <v>87</v>
      </c>
      <c r="X1927" s="101" t="s">
        <v>88</v>
      </c>
      <c r="Y1927" s="101" t="s">
        <v>89</v>
      </c>
      <c r="Z1927" s="101" t="s">
        <v>92</v>
      </c>
      <c r="AA1927" s="101">
        <v>200</v>
      </c>
      <c r="AB1927" s="101">
        <v>286</v>
      </c>
    </row>
    <row r="1928" spans="18:28" ht="18" customHeight="1" x14ac:dyDescent="0.25">
      <c r="R1928" s="101" t="s">
        <v>91</v>
      </c>
      <c r="S1928" s="101">
        <v>2022</v>
      </c>
      <c r="T1928" s="101" t="s">
        <v>2</v>
      </c>
      <c r="U1928" s="101" t="s">
        <v>97</v>
      </c>
      <c r="V1928" s="101" t="s">
        <v>86</v>
      </c>
      <c r="W1928" s="101" t="s">
        <v>87</v>
      </c>
      <c r="X1928" s="101" t="s">
        <v>88</v>
      </c>
      <c r="Y1928" s="101" t="s">
        <v>89</v>
      </c>
      <c r="Z1928" s="101" t="s">
        <v>92</v>
      </c>
      <c r="AA1928" s="101">
        <v>194</v>
      </c>
      <c r="AB1928" s="101">
        <v>277.42</v>
      </c>
    </row>
    <row r="1929" spans="18:28" ht="18" customHeight="1" x14ac:dyDescent="0.25">
      <c r="R1929" s="101" t="s">
        <v>84</v>
      </c>
      <c r="S1929" s="101">
        <v>2022</v>
      </c>
      <c r="T1929" s="101" t="s">
        <v>2</v>
      </c>
      <c r="U1929" s="101" t="s">
        <v>97</v>
      </c>
      <c r="V1929" s="101" t="s">
        <v>86</v>
      </c>
      <c r="W1929" s="101" t="s">
        <v>87</v>
      </c>
      <c r="X1929" s="101" t="s">
        <v>88</v>
      </c>
      <c r="Y1929" s="101" t="s">
        <v>89</v>
      </c>
      <c r="Z1929" s="101" t="s">
        <v>92</v>
      </c>
      <c r="AA1929" s="101">
        <v>188</v>
      </c>
      <c r="AB1929" s="101">
        <v>268.84000000000003</v>
      </c>
    </row>
    <row r="1930" spans="18:28" ht="18" customHeight="1" x14ac:dyDescent="0.25">
      <c r="R1930" s="101" t="s">
        <v>91</v>
      </c>
      <c r="S1930" s="101">
        <v>2022</v>
      </c>
      <c r="T1930" s="101" t="s">
        <v>2</v>
      </c>
      <c r="U1930" s="101" t="s">
        <v>97</v>
      </c>
      <c r="V1930" s="101" t="s">
        <v>86</v>
      </c>
      <c r="W1930" s="101" t="s">
        <v>87</v>
      </c>
      <c r="X1930" s="101" t="s">
        <v>88</v>
      </c>
      <c r="Y1930" s="101" t="s">
        <v>89</v>
      </c>
      <c r="Z1930" s="101" t="s">
        <v>90</v>
      </c>
      <c r="AA1930" s="101">
        <v>206</v>
      </c>
      <c r="AB1930" s="101">
        <v>294.58</v>
      </c>
    </row>
    <row r="1931" spans="18:28" ht="18" customHeight="1" x14ac:dyDescent="0.25">
      <c r="R1931" s="101" t="s">
        <v>84</v>
      </c>
      <c r="S1931" s="101">
        <v>2022</v>
      </c>
      <c r="T1931" s="101" t="s">
        <v>2</v>
      </c>
      <c r="U1931" s="101" t="s">
        <v>97</v>
      </c>
      <c r="V1931" s="101" t="s">
        <v>86</v>
      </c>
      <c r="W1931" s="101" t="s">
        <v>87</v>
      </c>
      <c r="X1931" s="101" t="s">
        <v>88</v>
      </c>
      <c r="Y1931" s="101" t="s">
        <v>89</v>
      </c>
      <c r="Z1931" s="101" t="s">
        <v>90</v>
      </c>
      <c r="AA1931" s="101">
        <v>254</v>
      </c>
      <c r="AB1931" s="101">
        <v>363.22</v>
      </c>
    </row>
    <row r="1932" spans="18:28" ht="18" customHeight="1" x14ac:dyDescent="0.25">
      <c r="R1932" s="101" t="s">
        <v>94</v>
      </c>
      <c r="S1932" s="101">
        <v>2022</v>
      </c>
      <c r="T1932" s="101" t="s">
        <v>2</v>
      </c>
      <c r="U1932" s="101" t="s">
        <v>97</v>
      </c>
      <c r="V1932" s="101" t="s">
        <v>86</v>
      </c>
      <c r="W1932" s="101" t="s">
        <v>87</v>
      </c>
      <c r="X1932" s="101" t="s">
        <v>88</v>
      </c>
      <c r="Y1932" s="101" t="s">
        <v>89</v>
      </c>
      <c r="Z1932" s="101" t="s">
        <v>90</v>
      </c>
      <c r="AA1932" s="101">
        <v>202</v>
      </c>
      <c r="AB1932" s="101">
        <v>288.86</v>
      </c>
    </row>
    <row r="1933" spans="18:28" ht="18" customHeight="1" x14ac:dyDescent="0.25">
      <c r="R1933" s="101" t="s">
        <v>91</v>
      </c>
      <c r="S1933" s="101">
        <v>2022</v>
      </c>
      <c r="T1933" s="101" t="s">
        <v>2</v>
      </c>
      <c r="U1933" s="101" t="s">
        <v>97</v>
      </c>
      <c r="V1933" s="101" t="s">
        <v>86</v>
      </c>
      <c r="W1933" s="101" t="s">
        <v>87</v>
      </c>
      <c r="X1933" s="101" t="s">
        <v>88</v>
      </c>
      <c r="Y1933" s="101" t="s">
        <v>89</v>
      </c>
      <c r="Z1933" s="101" t="s">
        <v>90</v>
      </c>
      <c r="AA1933" s="101">
        <v>196</v>
      </c>
      <c r="AB1933" s="101">
        <v>280.27999999999997</v>
      </c>
    </row>
    <row r="1934" spans="18:28" ht="18" customHeight="1" x14ac:dyDescent="0.25">
      <c r="R1934" s="101" t="s">
        <v>91</v>
      </c>
      <c r="S1934" s="101">
        <v>2022</v>
      </c>
      <c r="T1934" s="101" t="s">
        <v>2</v>
      </c>
      <c r="U1934" s="101" t="s">
        <v>97</v>
      </c>
      <c r="V1934" s="101" t="s">
        <v>86</v>
      </c>
      <c r="W1934" s="101" t="s">
        <v>87</v>
      </c>
      <c r="X1934" s="101" t="s">
        <v>88</v>
      </c>
      <c r="Y1934" s="101" t="s">
        <v>89</v>
      </c>
      <c r="Z1934" s="101" t="s">
        <v>90</v>
      </c>
      <c r="AA1934" s="101">
        <v>190</v>
      </c>
      <c r="AB1934" s="101">
        <v>271.7</v>
      </c>
    </row>
    <row r="1935" spans="18:28" ht="18" customHeight="1" x14ac:dyDescent="0.25">
      <c r="R1935" s="101" t="s">
        <v>84</v>
      </c>
      <c r="S1935" s="101">
        <v>2022</v>
      </c>
      <c r="T1935" s="101" t="s">
        <v>2</v>
      </c>
      <c r="U1935" s="101" t="s">
        <v>97</v>
      </c>
      <c r="V1935" s="101" t="s">
        <v>86</v>
      </c>
      <c r="W1935" s="101" t="s">
        <v>87</v>
      </c>
      <c r="X1935" s="101" t="s">
        <v>88</v>
      </c>
      <c r="Y1935" s="101" t="s">
        <v>89</v>
      </c>
      <c r="Z1935" s="101" t="s">
        <v>90</v>
      </c>
      <c r="AA1935" s="101">
        <v>208</v>
      </c>
      <c r="AB1935" s="101">
        <v>526.24</v>
      </c>
    </row>
    <row r="1936" spans="18:28" ht="18" customHeight="1" x14ac:dyDescent="0.25">
      <c r="R1936" s="101" t="s">
        <v>91</v>
      </c>
      <c r="S1936" s="101">
        <v>2022</v>
      </c>
      <c r="T1936" s="101" t="s">
        <v>2</v>
      </c>
      <c r="U1936" s="101" t="s">
        <v>97</v>
      </c>
      <c r="V1936" s="101" t="s">
        <v>86</v>
      </c>
      <c r="W1936" s="101" t="s">
        <v>87</v>
      </c>
      <c r="X1936" s="101" t="s">
        <v>88</v>
      </c>
      <c r="Y1936" s="101" t="s">
        <v>89</v>
      </c>
      <c r="Z1936" s="101" t="s">
        <v>90</v>
      </c>
      <c r="AA1936" s="101">
        <v>1010</v>
      </c>
      <c r="AB1936" s="101">
        <v>1444.3</v>
      </c>
    </row>
    <row r="1937" spans="18:28" ht="18" customHeight="1" x14ac:dyDescent="0.25">
      <c r="R1937" s="101" t="s">
        <v>84</v>
      </c>
      <c r="S1937" s="101">
        <v>2022</v>
      </c>
      <c r="T1937" s="101" t="s">
        <v>2</v>
      </c>
      <c r="U1937" s="101" t="s">
        <v>97</v>
      </c>
      <c r="V1937" s="101" t="s">
        <v>86</v>
      </c>
      <c r="W1937" s="101" t="s">
        <v>87</v>
      </c>
      <c r="X1937" s="101" t="s">
        <v>88</v>
      </c>
      <c r="Y1937" s="101" t="s">
        <v>89</v>
      </c>
      <c r="Z1937" s="101" t="s">
        <v>90</v>
      </c>
      <c r="AA1937" s="101">
        <v>252</v>
      </c>
      <c r="AB1937" s="101">
        <v>360.36</v>
      </c>
    </row>
    <row r="1938" spans="18:28" ht="18" customHeight="1" x14ac:dyDescent="0.25">
      <c r="R1938" s="101" t="s">
        <v>91</v>
      </c>
      <c r="S1938" s="101">
        <v>2022</v>
      </c>
      <c r="T1938" s="101" t="s">
        <v>2</v>
      </c>
      <c r="U1938" s="101" t="s">
        <v>97</v>
      </c>
      <c r="V1938" s="101" t="s">
        <v>86</v>
      </c>
      <c r="W1938" s="101" t="s">
        <v>87</v>
      </c>
      <c r="X1938" s="101" t="s">
        <v>88</v>
      </c>
      <c r="Y1938" s="101" t="s">
        <v>89</v>
      </c>
      <c r="Z1938" s="101" t="s">
        <v>90</v>
      </c>
      <c r="AA1938" s="101">
        <v>207</v>
      </c>
      <c r="AB1938" s="101">
        <v>296.01</v>
      </c>
    </row>
    <row r="1939" spans="18:28" ht="18" customHeight="1" x14ac:dyDescent="0.25">
      <c r="R1939" s="101" t="s">
        <v>84</v>
      </c>
      <c r="S1939" s="101">
        <v>2022</v>
      </c>
      <c r="T1939" s="101" t="s">
        <v>2</v>
      </c>
      <c r="U1939" s="101" t="s">
        <v>97</v>
      </c>
      <c r="V1939" s="101" t="s">
        <v>86</v>
      </c>
      <c r="W1939" s="101" t="s">
        <v>87</v>
      </c>
      <c r="X1939" s="101" t="s">
        <v>88</v>
      </c>
      <c r="Y1939" s="101" t="s">
        <v>89</v>
      </c>
      <c r="Z1939" s="101" t="s">
        <v>90</v>
      </c>
      <c r="AA1939" s="101">
        <v>255</v>
      </c>
      <c r="AB1939" s="101">
        <v>364.65</v>
      </c>
    </row>
    <row r="1940" spans="18:28" ht="18" customHeight="1" x14ac:dyDescent="0.25">
      <c r="R1940" s="101" t="s">
        <v>84</v>
      </c>
      <c r="S1940" s="101">
        <v>2022</v>
      </c>
      <c r="T1940" s="101" t="s">
        <v>2</v>
      </c>
      <c r="U1940" s="101" t="s">
        <v>97</v>
      </c>
      <c r="V1940" s="101" t="s">
        <v>86</v>
      </c>
      <c r="W1940" s="101" t="s">
        <v>87</v>
      </c>
      <c r="X1940" s="101" t="s">
        <v>88</v>
      </c>
      <c r="Y1940" s="101" t="s">
        <v>89</v>
      </c>
      <c r="Z1940" s="101" t="s">
        <v>90</v>
      </c>
      <c r="AA1940" s="101">
        <v>199</v>
      </c>
      <c r="AB1940" s="101">
        <v>284.57</v>
      </c>
    </row>
    <row r="1941" spans="18:28" ht="18" customHeight="1" x14ac:dyDescent="0.25">
      <c r="R1941" s="101" t="s">
        <v>91</v>
      </c>
      <c r="S1941" s="101">
        <v>2022</v>
      </c>
      <c r="T1941" s="101" t="s">
        <v>2</v>
      </c>
      <c r="U1941" s="101" t="s">
        <v>97</v>
      </c>
      <c r="V1941" s="101" t="s">
        <v>86</v>
      </c>
      <c r="W1941" s="101" t="s">
        <v>87</v>
      </c>
      <c r="X1941" s="101" t="s">
        <v>88</v>
      </c>
      <c r="Y1941" s="101" t="s">
        <v>89</v>
      </c>
      <c r="Z1941" s="101" t="s">
        <v>90</v>
      </c>
      <c r="AA1941" s="101">
        <v>193</v>
      </c>
      <c r="AB1941" s="101">
        <v>275.99</v>
      </c>
    </row>
    <row r="1942" spans="18:28" ht="18" customHeight="1" x14ac:dyDescent="0.25">
      <c r="R1942" s="101" t="s">
        <v>91</v>
      </c>
      <c r="S1942" s="101">
        <v>2022</v>
      </c>
      <c r="T1942" s="101" t="s">
        <v>2</v>
      </c>
      <c r="U1942" s="101" t="s">
        <v>97</v>
      </c>
      <c r="V1942" s="101" t="s">
        <v>86</v>
      </c>
      <c r="W1942" s="101" t="s">
        <v>87</v>
      </c>
      <c r="X1942" s="101" t="s">
        <v>88</v>
      </c>
      <c r="Y1942" s="101" t="s">
        <v>89</v>
      </c>
      <c r="Z1942" s="101" t="s">
        <v>90</v>
      </c>
      <c r="AA1942" s="101">
        <v>187</v>
      </c>
      <c r="AB1942" s="101">
        <v>267.40999999999997</v>
      </c>
    </row>
    <row r="1943" spans="18:28" ht="18" customHeight="1" x14ac:dyDescent="0.25">
      <c r="R1943" s="101" t="s">
        <v>91</v>
      </c>
      <c r="S1943" s="101">
        <v>2022</v>
      </c>
      <c r="T1943" s="101" t="s">
        <v>2</v>
      </c>
      <c r="U1943" s="101" t="s">
        <v>97</v>
      </c>
      <c r="V1943" s="101" t="s">
        <v>86</v>
      </c>
      <c r="W1943" s="101" t="s">
        <v>87</v>
      </c>
      <c r="X1943" s="101" t="s">
        <v>88</v>
      </c>
      <c r="Y1943" s="101" t="s">
        <v>89</v>
      </c>
      <c r="Z1943" s="101" t="s">
        <v>90</v>
      </c>
      <c r="AA1943" s="101">
        <v>791</v>
      </c>
      <c r="AB1943" s="101">
        <v>1131.1300000000001</v>
      </c>
    </row>
    <row r="1944" spans="18:28" ht="18" customHeight="1" x14ac:dyDescent="0.25">
      <c r="R1944" s="101" t="s">
        <v>91</v>
      </c>
      <c r="S1944" s="101">
        <v>2022</v>
      </c>
      <c r="T1944" s="101" t="s">
        <v>2</v>
      </c>
      <c r="U1944" s="101" t="s">
        <v>97</v>
      </c>
      <c r="V1944" s="101" t="s">
        <v>86</v>
      </c>
      <c r="W1944" s="101" t="s">
        <v>87</v>
      </c>
      <c r="X1944" s="101" t="s">
        <v>88</v>
      </c>
      <c r="Y1944" s="101" t="s">
        <v>89</v>
      </c>
      <c r="Z1944" s="101" t="s">
        <v>90</v>
      </c>
      <c r="AA1944" s="101">
        <v>824</v>
      </c>
      <c r="AB1944" s="101">
        <v>1178.32</v>
      </c>
    </row>
    <row r="1945" spans="18:28" ht="18" customHeight="1" x14ac:dyDescent="0.25">
      <c r="R1945" s="101" t="s">
        <v>94</v>
      </c>
      <c r="S1945" s="101">
        <v>2022</v>
      </c>
      <c r="T1945" s="101" t="s">
        <v>2</v>
      </c>
      <c r="U1945" s="101" t="s">
        <v>97</v>
      </c>
      <c r="V1945" s="101" t="s">
        <v>86</v>
      </c>
      <c r="W1945" s="101" t="s">
        <v>87</v>
      </c>
      <c r="X1945" s="101" t="s">
        <v>88</v>
      </c>
      <c r="Y1945" s="101" t="s">
        <v>89</v>
      </c>
      <c r="Z1945" s="101" t="s">
        <v>92</v>
      </c>
      <c r="AA1945" s="101">
        <v>197</v>
      </c>
      <c r="AB1945" s="101">
        <v>281.70999999999998</v>
      </c>
    </row>
    <row r="1946" spans="18:28" ht="18" customHeight="1" x14ac:dyDescent="0.25">
      <c r="R1946" s="101" t="s">
        <v>93</v>
      </c>
      <c r="S1946" s="101">
        <v>2022</v>
      </c>
      <c r="T1946" s="101" t="s">
        <v>2</v>
      </c>
      <c r="U1946" s="101" t="s">
        <v>97</v>
      </c>
      <c r="V1946" s="101" t="s">
        <v>86</v>
      </c>
      <c r="W1946" s="101" t="s">
        <v>87</v>
      </c>
      <c r="X1946" s="101" t="s">
        <v>88</v>
      </c>
      <c r="Y1946" s="101" t="s">
        <v>89</v>
      </c>
      <c r="Z1946" s="101" t="s">
        <v>92</v>
      </c>
      <c r="AA1946" s="101">
        <v>191</v>
      </c>
      <c r="AB1946" s="101">
        <v>273.13</v>
      </c>
    </row>
    <row r="1947" spans="18:28" ht="18" customHeight="1" x14ac:dyDescent="0.25">
      <c r="R1947" s="101" t="s">
        <v>94</v>
      </c>
      <c r="S1947" s="101">
        <v>2022</v>
      </c>
      <c r="T1947" s="101" t="s">
        <v>2</v>
      </c>
      <c r="U1947" s="101" t="s">
        <v>97</v>
      </c>
      <c r="V1947" s="101" t="s">
        <v>86</v>
      </c>
      <c r="W1947" s="101" t="s">
        <v>87</v>
      </c>
      <c r="X1947" s="101" t="s">
        <v>88</v>
      </c>
      <c r="Y1947" s="101" t="s">
        <v>89</v>
      </c>
      <c r="Z1947" s="101" t="s">
        <v>90</v>
      </c>
      <c r="AA1947" s="101">
        <v>209</v>
      </c>
      <c r="AB1947" s="101">
        <v>298.87</v>
      </c>
    </row>
    <row r="1948" spans="18:28" ht="18" customHeight="1" x14ac:dyDescent="0.25">
      <c r="R1948" s="101" t="s">
        <v>94</v>
      </c>
      <c r="S1948" s="101">
        <v>2022</v>
      </c>
      <c r="T1948" s="101" t="s">
        <v>2</v>
      </c>
      <c r="U1948" s="101" t="s">
        <v>97</v>
      </c>
      <c r="V1948" s="101" t="s">
        <v>86</v>
      </c>
      <c r="W1948" s="101" t="s">
        <v>87</v>
      </c>
      <c r="X1948" s="101" t="s">
        <v>88</v>
      </c>
      <c r="Y1948" s="101" t="s">
        <v>89</v>
      </c>
      <c r="Z1948" s="101" t="s">
        <v>90</v>
      </c>
      <c r="AA1948" s="101">
        <v>251</v>
      </c>
      <c r="AB1948" s="101">
        <v>358.93</v>
      </c>
    </row>
    <row r="1949" spans="18:28" ht="18" customHeight="1" x14ac:dyDescent="0.25">
      <c r="R1949" s="101" t="s">
        <v>84</v>
      </c>
      <c r="S1949" s="101">
        <v>2022</v>
      </c>
      <c r="T1949" s="101" t="s">
        <v>4</v>
      </c>
      <c r="U1949" s="101" t="s">
        <v>97</v>
      </c>
      <c r="V1949" s="101" t="s">
        <v>86</v>
      </c>
      <c r="W1949" s="101" t="s">
        <v>87</v>
      </c>
      <c r="X1949" s="101" t="s">
        <v>88</v>
      </c>
      <c r="Y1949" s="101" t="s">
        <v>89</v>
      </c>
      <c r="Z1949" s="101" t="s">
        <v>92</v>
      </c>
      <c r="AA1949" s="101">
        <v>170</v>
      </c>
      <c r="AB1949" s="101">
        <v>243.1</v>
      </c>
    </row>
    <row r="1950" spans="18:28" ht="18" customHeight="1" x14ac:dyDescent="0.25">
      <c r="R1950" s="101" t="s">
        <v>93</v>
      </c>
      <c r="S1950" s="101">
        <v>2022</v>
      </c>
      <c r="T1950" s="101" t="s">
        <v>4</v>
      </c>
      <c r="U1950" s="101" t="s">
        <v>97</v>
      </c>
      <c r="V1950" s="101" t="s">
        <v>86</v>
      </c>
      <c r="W1950" s="101" t="s">
        <v>87</v>
      </c>
      <c r="X1950" s="101" t="s">
        <v>88</v>
      </c>
      <c r="Y1950" s="101" t="s">
        <v>89</v>
      </c>
      <c r="Z1950" s="101" t="s">
        <v>92</v>
      </c>
      <c r="AA1950" s="101">
        <v>164</v>
      </c>
      <c r="AB1950" s="101">
        <v>234.51999999999998</v>
      </c>
    </row>
    <row r="1951" spans="18:28" ht="18" customHeight="1" x14ac:dyDescent="0.25">
      <c r="R1951" s="101" t="s">
        <v>93</v>
      </c>
      <c r="S1951" s="101">
        <v>2022</v>
      </c>
      <c r="T1951" s="101" t="s">
        <v>4</v>
      </c>
      <c r="U1951" s="101" t="s">
        <v>97</v>
      </c>
      <c r="V1951" s="101" t="s">
        <v>86</v>
      </c>
      <c r="W1951" s="101" t="s">
        <v>87</v>
      </c>
      <c r="X1951" s="101" t="s">
        <v>88</v>
      </c>
      <c r="Y1951" s="101" t="s">
        <v>89</v>
      </c>
      <c r="Z1951" s="101" t="s">
        <v>92</v>
      </c>
      <c r="AA1951" s="101">
        <v>158</v>
      </c>
      <c r="AB1951" s="101">
        <v>225.94</v>
      </c>
    </row>
    <row r="1952" spans="18:28" ht="18" customHeight="1" x14ac:dyDescent="0.25">
      <c r="R1952" s="101" t="s">
        <v>94</v>
      </c>
      <c r="S1952" s="101">
        <v>2022</v>
      </c>
      <c r="T1952" s="101" t="s">
        <v>4</v>
      </c>
      <c r="U1952" s="101" t="s">
        <v>97</v>
      </c>
      <c r="V1952" s="101" t="s">
        <v>86</v>
      </c>
      <c r="W1952" s="101" t="s">
        <v>87</v>
      </c>
      <c r="X1952" s="101" t="s">
        <v>88</v>
      </c>
      <c r="Y1952" s="101" t="s">
        <v>89</v>
      </c>
      <c r="Z1952" s="101" t="s">
        <v>90</v>
      </c>
      <c r="AA1952" s="101">
        <v>194</v>
      </c>
      <c r="AB1952" s="101">
        <v>277.42</v>
      </c>
    </row>
    <row r="1953" spans="18:28" ht="18" customHeight="1" x14ac:dyDescent="0.25">
      <c r="R1953" s="101" t="s">
        <v>93</v>
      </c>
      <c r="S1953" s="101">
        <v>2022</v>
      </c>
      <c r="T1953" s="101" t="s">
        <v>4</v>
      </c>
      <c r="U1953" s="101" t="s">
        <v>97</v>
      </c>
      <c r="V1953" s="101" t="s">
        <v>86</v>
      </c>
      <c r="W1953" s="101" t="s">
        <v>87</v>
      </c>
      <c r="X1953" s="101" t="s">
        <v>88</v>
      </c>
      <c r="Y1953" s="101" t="s">
        <v>89</v>
      </c>
      <c r="Z1953" s="101" t="s">
        <v>90</v>
      </c>
      <c r="AA1953" s="101">
        <v>242</v>
      </c>
      <c r="AB1953" s="101">
        <v>346.06</v>
      </c>
    </row>
    <row r="1954" spans="18:28" ht="18" customHeight="1" x14ac:dyDescent="0.25">
      <c r="R1954" s="101" t="s">
        <v>93</v>
      </c>
      <c r="S1954" s="101">
        <v>2022</v>
      </c>
      <c r="T1954" s="101" t="s">
        <v>4</v>
      </c>
      <c r="U1954" s="101" t="s">
        <v>97</v>
      </c>
      <c r="V1954" s="101" t="s">
        <v>86</v>
      </c>
      <c r="W1954" s="101" t="s">
        <v>87</v>
      </c>
      <c r="X1954" s="101" t="s">
        <v>88</v>
      </c>
      <c r="Y1954" s="101" t="s">
        <v>89</v>
      </c>
      <c r="Z1954" s="101" t="s">
        <v>90</v>
      </c>
      <c r="AA1954" s="101">
        <v>166</v>
      </c>
      <c r="AB1954" s="101">
        <v>237.38</v>
      </c>
    </row>
    <row r="1955" spans="18:28" ht="18" customHeight="1" x14ac:dyDescent="0.25">
      <c r="R1955" s="101" t="s">
        <v>91</v>
      </c>
      <c r="S1955" s="101">
        <v>2022</v>
      </c>
      <c r="T1955" s="101" t="s">
        <v>4</v>
      </c>
      <c r="U1955" s="101" t="s">
        <v>97</v>
      </c>
      <c r="V1955" s="101" t="s">
        <v>86</v>
      </c>
      <c r="W1955" s="101" t="s">
        <v>87</v>
      </c>
      <c r="X1955" s="101" t="s">
        <v>88</v>
      </c>
      <c r="Y1955" s="101" t="s">
        <v>89</v>
      </c>
      <c r="Z1955" s="101" t="s">
        <v>90</v>
      </c>
      <c r="AA1955" s="101">
        <v>160</v>
      </c>
      <c r="AB1955" s="101">
        <v>228.8</v>
      </c>
    </row>
    <row r="1956" spans="18:28" ht="18" customHeight="1" x14ac:dyDescent="0.25">
      <c r="R1956" s="101" t="s">
        <v>84</v>
      </c>
      <c r="S1956" s="101">
        <v>2022</v>
      </c>
      <c r="T1956" s="101" t="s">
        <v>4</v>
      </c>
      <c r="U1956" s="101" t="s">
        <v>97</v>
      </c>
      <c r="V1956" s="101" t="s">
        <v>86</v>
      </c>
      <c r="W1956" s="101" t="s">
        <v>87</v>
      </c>
      <c r="X1956" s="101" t="s">
        <v>88</v>
      </c>
      <c r="Y1956" s="101" t="s">
        <v>89</v>
      </c>
      <c r="Z1956" s="101" t="s">
        <v>90</v>
      </c>
      <c r="AA1956" s="101">
        <v>196</v>
      </c>
      <c r="AB1956" s="101">
        <v>526.24</v>
      </c>
    </row>
    <row r="1957" spans="18:28" ht="18" customHeight="1" x14ac:dyDescent="0.25">
      <c r="R1957" s="101" t="s">
        <v>93</v>
      </c>
      <c r="S1957" s="101">
        <v>2022</v>
      </c>
      <c r="T1957" s="101" t="s">
        <v>4</v>
      </c>
      <c r="U1957" s="101" t="s">
        <v>97</v>
      </c>
      <c r="V1957" s="101" t="s">
        <v>86</v>
      </c>
      <c r="W1957" s="101" t="s">
        <v>87</v>
      </c>
      <c r="X1957" s="101" t="s">
        <v>88</v>
      </c>
      <c r="Y1957" s="101" t="s">
        <v>89</v>
      </c>
      <c r="Z1957" s="101" t="s">
        <v>90</v>
      </c>
      <c r="AA1957" s="101">
        <v>244</v>
      </c>
      <c r="AB1957" s="101">
        <v>526.24</v>
      </c>
    </row>
    <row r="1958" spans="18:28" ht="18" customHeight="1" x14ac:dyDescent="0.25">
      <c r="R1958" s="101" t="s">
        <v>93</v>
      </c>
      <c r="S1958" s="101">
        <v>2022</v>
      </c>
      <c r="T1958" s="101" t="s">
        <v>4</v>
      </c>
      <c r="U1958" s="101" t="s">
        <v>97</v>
      </c>
      <c r="V1958" s="101" t="s">
        <v>86</v>
      </c>
      <c r="W1958" s="101" t="s">
        <v>87</v>
      </c>
      <c r="X1958" s="101" t="s">
        <v>88</v>
      </c>
      <c r="Y1958" s="101" t="s">
        <v>89</v>
      </c>
      <c r="Z1958" s="101" t="s">
        <v>90</v>
      </c>
      <c r="AA1958" s="101">
        <v>1011</v>
      </c>
      <c r="AB1958" s="101">
        <v>1445.73</v>
      </c>
    </row>
    <row r="1959" spans="18:28" ht="18" customHeight="1" x14ac:dyDescent="0.25">
      <c r="R1959" s="101" t="s">
        <v>93</v>
      </c>
      <c r="S1959" s="101">
        <v>2022</v>
      </c>
      <c r="T1959" s="101" t="s">
        <v>4</v>
      </c>
      <c r="U1959" s="101" t="s">
        <v>97</v>
      </c>
      <c r="V1959" s="101" t="s">
        <v>86</v>
      </c>
      <c r="W1959" s="101" t="s">
        <v>87</v>
      </c>
      <c r="X1959" s="101" t="s">
        <v>88</v>
      </c>
      <c r="Y1959" s="101" t="s">
        <v>89</v>
      </c>
      <c r="Z1959" s="101" t="s">
        <v>90</v>
      </c>
      <c r="AA1959" s="101">
        <v>240</v>
      </c>
      <c r="AB1959" s="101">
        <v>343.2</v>
      </c>
    </row>
    <row r="1960" spans="18:28" ht="18" customHeight="1" x14ac:dyDescent="0.25">
      <c r="R1960" s="101" t="s">
        <v>91</v>
      </c>
      <c r="S1960" s="101">
        <v>2022</v>
      </c>
      <c r="T1960" s="101" t="s">
        <v>4</v>
      </c>
      <c r="U1960" s="101" t="s">
        <v>97</v>
      </c>
      <c r="V1960" s="101" t="s">
        <v>86</v>
      </c>
      <c r="W1960" s="101" t="s">
        <v>87</v>
      </c>
      <c r="X1960" s="101" t="s">
        <v>88</v>
      </c>
      <c r="Y1960" s="101" t="s">
        <v>89</v>
      </c>
      <c r="Z1960" s="101" t="s">
        <v>90</v>
      </c>
      <c r="AA1960" s="101">
        <v>195</v>
      </c>
      <c r="AB1960" s="101">
        <v>278.85000000000002</v>
      </c>
    </row>
    <row r="1961" spans="18:28" ht="18" customHeight="1" x14ac:dyDescent="0.25">
      <c r="R1961" s="101" t="s">
        <v>91</v>
      </c>
      <c r="S1961" s="101">
        <v>2022</v>
      </c>
      <c r="T1961" s="101" t="s">
        <v>4</v>
      </c>
      <c r="U1961" s="101" t="s">
        <v>97</v>
      </c>
      <c r="V1961" s="101" t="s">
        <v>86</v>
      </c>
      <c r="W1961" s="101" t="s">
        <v>87</v>
      </c>
      <c r="X1961" s="101" t="s">
        <v>88</v>
      </c>
      <c r="Y1961" s="101" t="s">
        <v>89</v>
      </c>
      <c r="Z1961" s="101" t="s">
        <v>90</v>
      </c>
      <c r="AA1961" s="101">
        <v>243</v>
      </c>
      <c r="AB1961" s="101">
        <v>347.49</v>
      </c>
    </row>
    <row r="1962" spans="18:28" ht="18" customHeight="1" x14ac:dyDescent="0.25">
      <c r="R1962" s="101" t="s">
        <v>93</v>
      </c>
      <c r="S1962" s="101">
        <v>2022</v>
      </c>
      <c r="T1962" s="101" t="s">
        <v>4</v>
      </c>
      <c r="U1962" s="101" t="s">
        <v>97</v>
      </c>
      <c r="V1962" s="101" t="s">
        <v>86</v>
      </c>
      <c r="W1962" s="101" t="s">
        <v>87</v>
      </c>
      <c r="X1962" s="101" t="s">
        <v>88</v>
      </c>
      <c r="Y1962" s="101" t="s">
        <v>89</v>
      </c>
      <c r="Z1962" s="101" t="s">
        <v>90</v>
      </c>
      <c r="AA1962" s="101">
        <v>169</v>
      </c>
      <c r="AB1962" s="101">
        <v>241.67000000000002</v>
      </c>
    </row>
    <row r="1963" spans="18:28" ht="18" customHeight="1" x14ac:dyDescent="0.25">
      <c r="R1963" s="101" t="s">
        <v>84</v>
      </c>
      <c r="S1963" s="101">
        <v>2022</v>
      </c>
      <c r="T1963" s="101" t="s">
        <v>4</v>
      </c>
      <c r="U1963" s="101" t="s">
        <v>97</v>
      </c>
      <c r="V1963" s="101" t="s">
        <v>86</v>
      </c>
      <c r="W1963" s="101" t="s">
        <v>87</v>
      </c>
      <c r="X1963" s="101" t="s">
        <v>88</v>
      </c>
      <c r="Y1963" s="101" t="s">
        <v>89</v>
      </c>
      <c r="Z1963" s="101" t="s">
        <v>90</v>
      </c>
      <c r="AA1963" s="101">
        <v>163</v>
      </c>
      <c r="AB1963" s="101">
        <v>233.09</v>
      </c>
    </row>
    <row r="1964" spans="18:28" ht="18" customHeight="1" x14ac:dyDescent="0.25">
      <c r="R1964" s="101" t="s">
        <v>94</v>
      </c>
      <c r="S1964" s="101">
        <v>2022</v>
      </c>
      <c r="T1964" s="101" t="s">
        <v>4</v>
      </c>
      <c r="U1964" s="101" t="s">
        <v>97</v>
      </c>
      <c r="V1964" s="101" t="s">
        <v>86</v>
      </c>
      <c r="W1964" s="101" t="s">
        <v>87</v>
      </c>
      <c r="X1964" s="101" t="s">
        <v>88</v>
      </c>
      <c r="Y1964" s="101" t="s">
        <v>89</v>
      </c>
      <c r="Z1964" s="101" t="s">
        <v>90</v>
      </c>
      <c r="AA1964" s="101">
        <v>157</v>
      </c>
      <c r="AB1964" s="101">
        <v>224.51</v>
      </c>
    </row>
    <row r="1965" spans="18:28" ht="18" customHeight="1" x14ac:dyDescent="0.25">
      <c r="R1965" s="101" t="s">
        <v>91</v>
      </c>
      <c r="S1965" s="101">
        <v>2022</v>
      </c>
      <c r="T1965" s="101" t="s">
        <v>4</v>
      </c>
      <c r="U1965" s="101" t="s">
        <v>97</v>
      </c>
      <c r="V1965" s="101" t="s">
        <v>86</v>
      </c>
      <c r="W1965" s="101" t="s">
        <v>87</v>
      </c>
      <c r="X1965" s="101" t="s">
        <v>88</v>
      </c>
      <c r="Y1965" s="101" t="s">
        <v>89</v>
      </c>
      <c r="Z1965" s="101" t="s">
        <v>90</v>
      </c>
      <c r="AA1965" s="101">
        <v>826</v>
      </c>
      <c r="AB1965" s="101">
        <v>1181.18</v>
      </c>
    </row>
    <row r="1966" spans="18:28" ht="18" customHeight="1" x14ac:dyDescent="0.25">
      <c r="R1966" s="101" t="s">
        <v>91</v>
      </c>
      <c r="S1966" s="101">
        <v>2022</v>
      </c>
      <c r="T1966" s="101" t="s">
        <v>4</v>
      </c>
      <c r="U1966" s="101" t="s">
        <v>97</v>
      </c>
      <c r="V1966" s="101" t="s">
        <v>86</v>
      </c>
      <c r="W1966" s="101" t="s">
        <v>87</v>
      </c>
      <c r="X1966" s="101" t="s">
        <v>88</v>
      </c>
      <c r="Y1966" s="101" t="s">
        <v>89</v>
      </c>
      <c r="Z1966" s="101" t="s">
        <v>92</v>
      </c>
      <c r="AA1966" s="101">
        <v>167</v>
      </c>
      <c r="AB1966" s="101">
        <v>238.81</v>
      </c>
    </row>
    <row r="1967" spans="18:28" ht="18" customHeight="1" x14ac:dyDescent="0.25">
      <c r="R1967" s="101" t="s">
        <v>91</v>
      </c>
      <c r="S1967" s="101">
        <v>2022</v>
      </c>
      <c r="T1967" s="101" t="s">
        <v>4</v>
      </c>
      <c r="U1967" s="101" t="s">
        <v>97</v>
      </c>
      <c r="V1967" s="101" t="s">
        <v>86</v>
      </c>
      <c r="W1967" s="101" t="s">
        <v>87</v>
      </c>
      <c r="X1967" s="101" t="s">
        <v>88</v>
      </c>
      <c r="Y1967" s="101" t="s">
        <v>89</v>
      </c>
      <c r="Z1967" s="101" t="s">
        <v>92</v>
      </c>
      <c r="AA1967" s="101">
        <v>161</v>
      </c>
      <c r="AB1967" s="101">
        <v>230.23000000000002</v>
      </c>
    </row>
    <row r="1968" spans="18:28" ht="18" customHeight="1" x14ac:dyDescent="0.25">
      <c r="R1968" s="101" t="s">
        <v>91</v>
      </c>
      <c r="S1968" s="101">
        <v>2022</v>
      </c>
      <c r="T1968" s="101" t="s">
        <v>4</v>
      </c>
      <c r="U1968" s="101" t="s">
        <v>97</v>
      </c>
      <c r="V1968" s="101" t="s">
        <v>86</v>
      </c>
      <c r="W1968" s="101" t="s">
        <v>87</v>
      </c>
      <c r="X1968" s="101" t="s">
        <v>88</v>
      </c>
      <c r="Y1968" s="101" t="s">
        <v>89</v>
      </c>
      <c r="Z1968" s="101" t="s">
        <v>92</v>
      </c>
      <c r="AA1968" s="101">
        <v>155</v>
      </c>
      <c r="AB1968" s="101">
        <v>221.65</v>
      </c>
    </row>
    <row r="1969" spans="18:28" ht="18" customHeight="1" x14ac:dyDescent="0.25">
      <c r="R1969" s="101" t="s">
        <v>93</v>
      </c>
      <c r="S1969" s="101">
        <v>2022</v>
      </c>
      <c r="T1969" s="101" t="s">
        <v>4</v>
      </c>
      <c r="U1969" s="101" t="s">
        <v>97</v>
      </c>
      <c r="V1969" s="101" t="s">
        <v>86</v>
      </c>
      <c r="W1969" s="101" t="s">
        <v>87</v>
      </c>
      <c r="X1969" s="101" t="s">
        <v>88</v>
      </c>
      <c r="Y1969" s="101" t="s">
        <v>89</v>
      </c>
      <c r="Z1969" s="101" t="s">
        <v>90</v>
      </c>
      <c r="AA1969" s="101">
        <v>197</v>
      </c>
      <c r="AB1969" s="101">
        <v>281.70999999999998</v>
      </c>
    </row>
    <row r="1970" spans="18:28" ht="18" customHeight="1" x14ac:dyDescent="0.25">
      <c r="R1970" s="101" t="s">
        <v>84</v>
      </c>
      <c r="S1970" s="101">
        <v>2022</v>
      </c>
      <c r="T1970" s="101" t="s">
        <v>4</v>
      </c>
      <c r="U1970" s="101" t="s">
        <v>97</v>
      </c>
      <c r="V1970" s="101" t="s">
        <v>86</v>
      </c>
      <c r="W1970" s="101" t="s">
        <v>87</v>
      </c>
      <c r="X1970" s="101" t="s">
        <v>88</v>
      </c>
      <c r="Y1970" s="101" t="s">
        <v>89</v>
      </c>
      <c r="Z1970" s="101" t="s">
        <v>90</v>
      </c>
      <c r="AA1970" s="101">
        <v>245</v>
      </c>
      <c r="AB1970" s="101">
        <v>350.35</v>
      </c>
    </row>
    <row r="1971" spans="18:28" ht="18" customHeight="1" x14ac:dyDescent="0.25">
      <c r="R1971" s="101" t="s">
        <v>91</v>
      </c>
      <c r="S1971" s="101">
        <v>2022</v>
      </c>
      <c r="T1971" s="101" t="s">
        <v>10</v>
      </c>
      <c r="U1971" s="101" t="s">
        <v>97</v>
      </c>
      <c r="V1971" s="101" t="s">
        <v>86</v>
      </c>
      <c r="W1971" s="101" t="s">
        <v>87</v>
      </c>
      <c r="X1971" s="101" t="s">
        <v>88</v>
      </c>
      <c r="Y1971" s="101" t="s">
        <v>89</v>
      </c>
      <c r="Z1971" s="101" t="s">
        <v>92</v>
      </c>
      <c r="AA1971" s="101">
        <v>320</v>
      </c>
      <c r="AB1971" s="101">
        <v>457.6</v>
      </c>
    </row>
    <row r="1972" spans="18:28" ht="18" customHeight="1" x14ac:dyDescent="0.25">
      <c r="R1972" s="101" t="s">
        <v>84</v>
      </c>
      <c r="S1972" s="101">
        <v>2022</v>
      </c>
      <c r="T1972" s="101" t="s">
        <v>10</v>
      </c>
      <c r="U1972" s="101" t="s">
        <v>97</v>
      </c>
      <c r="V1972" s="101" t="s">
        <v>86</v>
      </c>
      <c r="W1972" s="101" t="s">
        <v>87</v>
      </c>
      <c r="X1972" s="101" t="s">
        <v>88</v>
      </c>
      <c r="Y1972" s="101" t="s">
        <v>89</v>
      </c>
      <c r="Z1972" s="101" t="s">
        <v>92</v>
      </c>
      <c r="AA1972" s="101">
        <v>314</v>
      </c>
      <c r="AB1972" s="101">
        <v>449.02</v>
      </c>
    </row>
    <row r="1973" spans="18:28" ht="18" customHeight="1" x14ac:dyDescent="0.25">
      <c r="R1973" s="101" t="s">
        <v>93</v>
      </c>
      <c r="S1973" s="101">
        <v>2022</v>
      </c>
      <c r="T1973" s="101" t="s">
        <v>10</v>
      </c>
      <c r="U1973" s="101" t="s">
        <v>97</v>
      </c>
      <c r="V1973" s="101" t="s">
        <v>86</v>
      </c>
      <c r="W1973" s="101" t="s">
        <v>87</v>
      </c>
      <c r="X1973" s="101" t="s">
        <v>88</v>
      </c>
      <c r="Y1973" s="101" t="s">
        <v>89</v>
      </c>
      <c r="Z1973" s="101" t="s">
        <v>92</v>
      </c>
      <c r="AA1973" s="101">
        <v>308</v>
      </c>
      <c r="AB1973" s="101">
        <v>440.44</v>
      </c>
    </row>
    <row r="1974" spans="18:28" ht="18" customHeight="1" x14ac:dyDescent="0.25">
      <c r="R1974" s="101" t="s">
        <v>84</v>
      </c>
      <c r="S1974" s="101">
        <v>2022</v>
      </c>
      <c r="T1974" s="101" t="s">
        <v>10</v>
      </c>
      <c r="U1974" s="101" t="s">
        <v>97</v>
      </c>
      <c r="V1974" s="101" t="s">
        <v>86</v>
      </c>
      <c r="W1974" s="101" t="s">
        <v>87</v>
      </c>
      <c r="X1974" s="101" t="s">
        <v>88</v>
      </c>
      <c r="Y1974" s="101" t="s">
        <v>89</v>
      </c>
      <c r="Z1974" s="101" t="s">
        <v>90</v>
      </c>
      <c r="AA1974" s="101">
        <v>236</v>
      </c>
      <c r="AB1974" s="101">
        <v>337.48</v>
      </c>
    </row>
    <row r="1975" spans="18:28" ht="18" customHeight="1" x14ac:dyDescent="0.25">
      <c r="R1975" s="101" t="s">
        <v>91</v>
      </c>
      <c r="S1975" s="101">
        <v>2022</v>
      </c>
      <c r="T1975" s="101" t="s">
        <v>10</v>
      </c>
      <c r="U1975" s="101" t="s">
        <v>97</v>
      </c>
      <c r="V1975" s="101" t="s">
        <v>86</v>
      </c>
      <c r="W1975" s="101" t="s">
        <v>87</v>
      </c>
      <c r="X1975" s="101" t="s">
        <v>88</v>
      </c>
      <c r="Y1975" s="101" t="s">
        <v>89</v>
      </c>
      <c r="Z1975" s="101" t="s">
        <v>90</v>
      </c>
      <c r="AA1975" s="101">
        <v>164</v>
      </c>
      <c r="AB1975" s="101">
        <v>234.51999999999998</v>
      </c>
    </row>
    <row r="1976" spans="18:28" ht="18" customHeight="1" x14ac:dyDescent="0.25">
      <c r="R1976" s="101" t="s">
        <v>84</v>
      </c>
      <c r="S1976" s="101">
        <v>2022</v>
      </c>
      <c r="T1976" s="101" t="s">
        <v>10</v>
      </c>
      <c r="U1976" s="101" t="s">
        <v>97</v>
      </c>
      <c r="V1976" s="101" t="s">
        <v>86</v>
      </c>
      <c r="W1976" s="101" t="s">
        <v>87</v>
      </c>
      <c r="X1976" s="101" t="s">
        <v>88</v>
      </c>
      <c r="Y1976" s="101" t="s">
        <v>89</v>
      </c>
      <c r="Z1976" s="101" t="s">
        <v>90</v>
      </c>
      <c r="AA1976" s="101">
        <v>212</v>
      </c>
      <c r="AB1976" s="101">
        <v>303.15999999999997</v>
      </c>
    </row>
    <row r="1977" spans="18:28" ht="18" customHeight="1" x14ac:dyDescent="0.25">
      <c r="R1977" s="101" t="s">
        <v>91</v>
      </c>
      <c r="S1977" s="101">
        <v>2022</v>
      </c>
      <c r="T1977" s="101" t="s">
        <v>10</v>
      </c>
      <c r="U1977" s="101" t="s">
        <v>97</v>
      </c>
      <c r="V1977" s="101" t="s">
        <v>86</v>
      </c>
      <c r="W1977" s="101" t="s">
        <v>87</v>
      </c>
      <c r="X1977" s="101" t="s">
        <v>88</v>
      </c>
      <c r="Y1977" s="101" t="s">
        <v>89</v>
      </c>
      <c r="Z1977" s="101" t="s">
        <v>90</v>
      </c>
      <c r="AA1977" s="101">
        <v>316</v>
      </c>
      <c r="AB1977" s="101">
        <v>451.88</v>
      </c>
    </row>
    <row r="1978" spans="18:28" ht="18" customHeight="1" x14ac:dyDescent="0.25">
      <c r="R1978" s="101" t="s">
        <v>84</v>
      </c>
      <c r="S1978" s="101">
        <v>2022</v>
      </c>
      <c r="T1978" s="101" t="s">
        <v>10</v>
      </c>
      <c r="U1978" s="101" t="s">
        <v>97</v>
      </c>
      <c r="V1978" s="101" t="s">
        <v>86</v>
      </c>
      <c r="W1978" s="101" t="s">
        <v>87</v>
      </c>
      <c r="X1978" s="101" t="s">
        <v>88</v>
      </c>
      <c r="Y1978" s="101" t="s">
        <v>89</v>
      </c>
      <c r="Z1978" s="101" t="s">
        <v>90</v>
      </c>
      <c r="AA1978" s="101">
        <v>310</v>
      </c>
      <c r="AB1978" s="101">
        <v>443.3</v>
      </c>
    </row>
    <row r="1979" spans="18:28" ht="18" customHeight="1" x14ac:dyDescent="0.25">
      <c r="R1979" s="101" t="s">
        <v>91</v>
      </c>
      <c r="S1979" s="101">
        <v>2022</v>
      </c>
      <c r="T1979" s="101" t="s">
        <v>10</v>
      </c>
      <c r="U1979" s="101" t="s">
        <v>97</v>
      </c>
      <c r="V1979" s="101" t="s">
        <v>86</v>
      </c>
      <c r="W1979" s="101" t="s">
        <v>87</v>
      </c>
      <c r="X1979" s="101" t="s">
        <v>88</v>
      </c>
      <c r="Y1979" s="101" t="s">
        <v>89</v>
      </c>
      <c r="Z1979" s="101" t="s">
        <v>90</v>
      </c>
      <c r="AA1979" s="101">
        <v>238</v>
      </c>
      <c r="AB1979" s="101">
        <v>526.24</v>
      </c>
    </row>
    <row r="1980" spans="18:28" ht="18" customHeight="1" x14ac:dyDescent="0.25">
      <c r="R1980" s="101" t="s">
        <v>91</v>
      </c>
      <c r="S1980" s="101">
        <v>2022</v>
      </c>
      <c r="T1980" s="101" t="s">
        <v>10</v>
      </c>
      <c r="U1980" s="101" t="s">
        <v>97</v>
      </c>
      <c r="V1980" s="101" t="s">
        <v>86</v>
      </c>
      <c r="W1980" s="101" t="s">
        <v>87</v>
      </c>
      <c r="X1980" s="101" t="s">
        <v>88</v>
      </c>
      <c r="Y1980" s="101" t="s">
        <v>89</v>
      </c>
      <c r="Z1980" s="101" t="s">
        <v>90</v>
      </c>
      <c r="AA1980" s="101">
        <v>166</v>
      </c>
      <c r="AB1980" s="101">
        <v>526.24</v>
      </c>
    </row>
    <row r="1981" spans="18:28" ht="18" customHeight="1" x14ac:dyDescent="0.25">
      <c r="R1981" s="101" t="s">
        <v>84</v>
      </c>
      <c r="S1981" s="101">
        <v>2022</v>
      </c>
      <c r="T1981" s="101" t="s">
        <v>10</v>
      </c>
      <c r="U1981" s="101" t="s">
        <v>97</v>
      </c>
      <c r="V1981" s="101" t="s">
        <v>86</v>
      </c>
      <c r="W1981" s="101" t="s">
        <v>87</v>
      </c>
      <c r="X1981" s="101" t="s">
        <v>88</v>
      </c>
      <c r="Y1981" s="101" t="s">
        <v>89</v>
      </c>
      <c r="Z1981" s="101" t="s">
        <v>90</v>
      </c>
      <c r="AA1981" s="101">
        <v>208</v>
      </c>
      <c r="AB1981" s="101">
        <v>526.24</v>
      </c>
    </row>
    <row r="1982" spans="18:28" ht="18" customHeight="1" x14ac:dyDescent="0.25">
      <c r="R1982" s="101" t="s">
        <v>93</v>
      </c>
      <c r="S1982" s="101">
        <v>2022</v>
      </c>
      <c r="T1982" s="101" t="s">
        <v>10</v>
      </c>
      <c r="U1982" s="101" t="s">
        <v>97</v>
      </c>
      <c r="V1982" s="101" t="s">
        <v>86</v>
      </c>
      <c r="W1982" s="101" t="s">
        <v>87</v>
      </c>
      <c r="X1982" s="101" t="s">
        <v>88</v>
      </c>
      <c r="Y1982" s="101" t="s">
        <v>89</v>
      </c>
      <c r="Z1982" s="101" t="s">
        <v>90</v>
      </c>
      <c r="AA1982" s="101">
        <v>963</v>
      </c>
      <c r="AB1982" s="101">
        <v>1377.09</v>
      </c>
    </row>
    <row r="1983" spans="18:28" ht="18" customHeight="1" x14ac:dyDescent="0.25">
      <c r="R1983" s="101" t="s">
        <v>84</v>
      </c>
      <c r="S1983" s="101">
        <v>2022</v>
      </c>
      <c r="T1983" s="101" t="s">
        <v>10</v>
      </c>
      <c r="U1983" s="101" t="s">
        <v>97</v>
      </c>
      <c r="V1983" s="101" t="s">
        <v>86</v>
      </c>
      <c r="W1983" s="101" t="s">
        <v>87</v>
      </c>
      <c r="X1983" s="101" t="s">
        <v>88</v>
      </c>
      <c r="Y1983" s="101" t="s">
        <v>89</v>
      </c>
      <c r="Z1983" s="101" t="s">
        <v>90</v>
      </c>
      <c r="AA1983" s="101">
        <v>1017</v>
      </c>
      <c r="AB1983" s="101">
        <v>1454.31</v>
      </c>
    </row>
    <row r="1984" spans="18:28" ht="18" customHeight="1" x14ac:dyDescent="0.25">
      <c r="R1984" s="101" t="s">
        <v>84</v>
      </c>
      <c r="S1984" s="101">
        <v>2022</v>
      </c>
      <c r="T1984" s="101" t="s">
        <v>10</v>
      </c>
      <c r="U1984" s="101" t="s">
        <v>97</v>
      </c>
      <c r="V1984" s="101" t="s">
        <v>86</v>
      </c>
      <c r="W1984" s="101" t="s">
        <v>87</v>
      </c>
      <c r="X1984" s="101" t="s">
        <v>88</v>
      </c>
      <c r="Y1984" s="101" t="s">
        <v>89</v>
      </c>
      <c r="Z1984" s="101" t="s">
        <v>90</v>
      </c>
      <c r="AA1984" s="101">
        <v>210</v>
      </c>
      <c r="AB1984" s="101">
        <v>300.3</v>
      </c>
    </row>
    <row r="1985" spans="18:28" ht="18" customHeight="1" x14ac:dyDescent="0.25">
      <c r="R1985" s="101" t="s">
        <v>84</v>
      </c>
      <c r="S1985" s="101">
        <v>2022</v>
      </c>
      <c r="T1985" s="101" t="s">
        <v>10</v>
      </c>
      <c r="U1985" s="101" t="s">
        <v>97</v>
      </c>
      <c r="V1985" s="101" t="s">
        <v>86</v>
      </c>
      <c r="W1985" s="101" t="s">
        <v>87</v>
      </c>
      <c r="X1985" s="101" t="s">
        <v>88</v>
      </c>
      <c r="Y1985" s="101" t="s">
        <v>89</v>
      </c>
      <c r="Z1985" s="101" t="s">
        <v>90</v>
      </c>
      <c r="AA1985" s="101">
        <v>237</v>
      </c>
      <c r="AB1985" s="101">
        <v>338.90999999999997</v>
      </c>
    </row>
    <row r="1986" spans="18:28" ht="18" customHeight="1" x14ac:dyDescent="0.25">
      <c r="R1986" s="101" t="s">
        <v>91</v>
      </c>
      <c r="S1986" s="101">
        <v>2022</v>
      </c>
      <c r="T1986" s="101" t="s">
        <v>10</v>
      </c>
      <c r="U1986" s="101" t="s">
        <v>97</v>
      </c>
      <c r="V1986" s="101" t="s">
        <v>86</v>
      </c>
      <c r="W1986" s="101" t="s">
        <v>87</v>
      </c>
      <c r="X1986" s="101" t="s">
        <v>88</v>
      </c>
      <c r="Y1986" s="101" t="s">
        <v>89</v>
      </c>
      <c r="Z1986" s="101" t="s">
        <v>90</v>
      </c>
      <c r="AA1986" s="101">
        <v>165</v>
      </c>
      <c r="AB1986" s="101">
        <v>235.95</v>
      </c>
    </row>
    <row r="1987" spans="18:28" ht="18" customHeight="1" x14ac:dyDescent="0.25">
      <c r="R1987" s="101" t="s">
        <v>93</v>
      </c>
      <c r="S1987" s="101">
        <v>2022</v>
      </c>
      <c r="T1987" s="101" t="s">
        <v>10</v>
      </c>
      <c r="U1987" s="101" t="s">
        <v>97</v>
      </c>
      <c r="V1987" s="101" t="s">
        <v>86</v>
      </c>
      <c r="W1987" s="101" t="s">
        <v>87</v>
      </c>
      <c r="X1987" s="101" t="s">
        <v>88</v>
      </c>
      <c r="Y1987" s="101" t="s">
        <v>89</v>
      </c>
      <c r="Z1987" s="101" t="s">
        <v>90</v>
      </c>
      <c r="AA1987" s="101">
        <v>213</v>
      </c>
      <c r="AB1987" s="101">
        <v>304.59000000000003</v>
      </c>
    </row>
    <row r="1988" spans="18:28" ht="18" customHeight="1" x14ac:dyDescent="0.25">
      <c r="R1988" s="101" t="s">
        <v>91</v>
      </c>
      <c r="S1988" s="101">
        <v>2022</v>
      </c>
      <c r="T1988" s="101" t="s">
        <v>10</v>
      </c>
      <c r="U1988" s="101" t="s">
        <v>97</v>
      </c>
      <c r="V1988" s="101" t="s">
        <v>86</v>
      </c>
      <c r="W1988" s="101" t="s">
        <v>87</v>
      </c>
      <c r="X1988" s="101" t="s">
        <v>88</v>
      </c>
      <c r="Y1988" s="101" t="s">
        <v>89</v>
      </c>
      <c r="Z1988" s="101" t="s">
        <v>90</v>
      </c>
      <c r="AA1988" s="101">
        <v>319</v>
      </c>
      <c r="AB1988" s="101">
        <v>456.16999999999996</v>
      </c>
    </row>
    <row r="1989" spans="18:28" ht="18" customHeight="1" x14ac:dyDescent="0.25">
      <c r="R1989" s="101" t="s">
        <v>91</v>
      </c>
      <c r="S1989" s="101">
        <v>2022</v>
      </c>
      <c r="T1989" s="101" t="s">
        <v>10</v>
      </c>
      <c r="U1989" s="101" t="s">
        <v>97</v>
      </c>
      <c r="V1989" s="101" t="s">
        <v>86</v>
      </c>
      <c r="W1989" s="101" t="s">
        <v>87</v>
      </c>
      <c r="X1989" s="101" t="s">
        <v>88</v>
      </c>
      <c r="Y1989" s="101" t="s">
        <v>89</v>
      </c>
      <c r="Z1989" s="101" t="s">
        <v>90</v>
      </c>
      <c r="AA1989" s="101">
        <v>313</v>
      </c>
      <c r="AB1989" s="101">
        <v>447.59000000000003</v>
      </c>
    </row>
    <row r="1990" spans="18:28" ht="18" customHeight="1" x14ac:dyDescent="0.25">
      <c r="R1990" s="101" t="s">
        <v>84</v>
      </c>
      <c r="S1990" s="101">
        <v>2022</v>
      </c>
      <c r="T1990" s="101" t="s">
        <v>10</v>
      </c>
      <c r="U1990" s="101" t="s">
        <v>97</v>
      </c>
      <c r="V1990" s="101" t="s">
        <v>86</v>
      </c>
      <c r="W1990" s="101" t="s">
        <v>87</v>
      </c>
      <c r="X1990" s="101" t="s">
        <v>88</v>
      </c>
      <c r="Y1990" s="101" t="s">
        <v>89</v>
      </c>
      <c r="Z1990" s="101" t="s">
        <v>90</v>
      </c>
      <c r="AA1990" s="101">
        <v>307</v>
      </c>
      <c r="AB1990" s="101">
        <v>439.01</v>
      </c>
    </row>
    <row r="1991" spans="18:28" ht="18" customHeight="1" x14ac:dyDescent="0.25">
      <c r="R1991" s="101" t="s">
        <v>84</v>
      </c>
      <c r="S1991" s="101">
        <v>2022</v>
      </c>
      <c r="T1991" s="101" t="s">
        <v>10</v>
      </c>
      <c r="U1991" s="101" t="s">
        <v>97</v>
      </c>
      <c r="V1991" s="101" t="s">
        <v>86</v>
      </c>
      <c r="W1991" s="101" t="s">
        <v>87</v>
      </c>
      <c r="X1991" s="101" t="s">
        <v>88</v>
      </c>
      <c r="Y1991" s="101" t="s">
        <v>89</v>
      </c>
      <c r="Z1991" s="101" t="s">
        <v>90</v>
      </c>
      <c r="AA1991" s="101">
        <v>235</v>
      </c>
      <c r="AB1991" s="101">
        <v>336.05</v>
      </c>
    </row>
    <row r="1992" spans="18:28" ht="18" customHeight="1" x14ac:dyDescent="0.25">
      <c r="R1992" s="101" t="s">
        <v>84</v>
      </c>
      <c r="S1992" s="101">
        <v>2022</v>
      </c>
      <c r="T1992" s="101" t="s">
        <v>10</v>
      </c>
      <c r="U1992" s="101" t="s">
        <v>97</v>
      </c>
      <c r="V1992" s="101" t="s">
        <v>86</v>
      </c>
      <c r="W1992" s="101" t="s">
        <v>87</v>
      </c>
      <c r="X1992" s="101" t="s">
        <v>88</v>
      </c>
      <c r="Y1992" s="101" t="s">
        <v>89</v>
      </c>
      <c r="Z1992" s="101" t="s">
        <v>90</v>
      </c>
      <c r="AA1992" s="101">
        <v>798</v>
      </c>
      <c r="AB1992" s="101">
        <v>1141.1399999999999</v>
      </c>
    </row>
    <row r="1993" spans="18:28" ht="18" customHeight="1" x14ac:dyDescent="0.25">
      <c r="R1993" s="101" t="s">
        <v>91</v>
      </c>
      <c r="S1993" s="101">
        <v>2022</v>
      </c>
      <c r="T1993" s="101" t="s">
        <v>10</v>
      </c>
      <c r="U1993" s="101" t="s">
        <v>97</v>
      </c>
      <c r="V1993" s="101" t="s">
        <v>86</v>
      </c>
      <c r="W1993" s="101" t="s">
        <v>87</v>
      </c>
      <c r="X1993" s="101" t="s">
        <v>88</v>
      </c>
      <c r="Y1993" s="101" t="s">
        <v>89</v>
      </c>
      <c r="Z1993" s="101" t="s">
        <v>90</v>
      </c>
      <c r="AA1993" s="101">
        <v>831</v>
      </c>
      <c r="AB1993" s="101">
        <v>1188.33</v>
      </c>
    </row>
    <row r="1994" spans="18:28" ht="18" customHeight="1" x14ac:dyDescent="0.25">
      <c r="R1994" s="101" t="s">
        <v>93</v>
      </c>
      <c r="S1994" s="101">
        <v>2022</v>
      </c>
      <c r="T1994" s="101" t="s">
        <v>10</v>
      </c>
      <c r="U1994" s="101" t="s">
        <v>97</v>
      </c>
      <c r="V1994" s="101" t="s">
        <v>86</v>
      </c>
      <c r="W1994" s="101" t="s">
        <v>87</v>
      </c>
      <c r="X1994" s="101" t="s">
        <v>88</v>
      </c>
      <c r="Y1994" s="101" t="s">
        <v>89</v>
      </c>
      <c r="Z1994" s="101" t="s">
        <v>92</v>
      </c>
      <c r="AA1994" s="101">
        <v>317</v>
      </c>
      <c r="AB1994" s="101">
        <v>453.31</v>
      </c>
    </row>
    <row r="1995" spans="18:28" ht="18" customHeight="1" x14ac:dyDescent="0.25">
      <c r="R1995" s="101" t="s">
        <v>84</v>
      </c>
      <c r="S1995" s="101">
        <v>2022</v>
      </c>
      <c r="T1995" s="101" t="s">
        <v>10</v>
      </c>
      <c r="U1995" s="101" t="s">
        <v>97</v>
      </c>
      <c r="V1995" s="101" t="s">
        <v>86</v>
      </c>
      <c r="W1995" s="101" t="s">
        <v>87</v>
      </c>
      <c r="X1995" s="101" t="s">
        <v>88</v>
      </c>
      <c r="Y1995" s="101" t="s">
        <v>89</v>
      </c>
      <c r="Z1995" s="101" t="s">
        <v>92</v>
      </c>
      <c r="AA1995" s="101">
        <v>311</v>
      </c>
      <c r="AB1995" s="101">
        <v>444.73</v>
      </c>
    </row>
    <row r="1996" spans="18:28" ht="18" customHeight="1" x14ac:dyDescent="0.25">
      <c r="R1996" s="101" t="s">
        <v>95</v>
      </c>
      <c r="S1996" s="101">
        <v>2022</v>
      </c>
      <c r="T1996" s="101" t="s">
        <v>10</v>
      </c>
      <c r="U1996" s="101" t="s">
        <v>97</v>
      </c>
      <c r="V1996" s="101" t="s">
        <v>86</v>
      </c>
      <c r="W1996" s="101" t="s">
        <v>87</v>
      </c>
      <c r="X1996" s="101" t="s">
        <v>88</v>
      </c>
      <c r="Y1996" s="101" t="s">
        <v>89</v>
      </c>
      <c r="Z1996" s="101" t="s">
        <v>92</v>
      </c>
      <c r="AA1996" s="101">
        <v>305</v>
      </c>
      <c r="AB1996" s="101">
        <v>436.15</v>
      </c>
    </row>
    <row r="1997" spans="18:28" ht="18" customHeight="1" x14ac:dyDescent="0.25">
      <c r="R1997" s="101" t="s">
        <v>84</v>
      </c>
      <c r="S1997" s="101">
        <v>2022</v>
      </c>
      <c r="T1997" s="101" t="s">
        <v>10</v>
      </c>
      <c r="U1997" s="101" t="s">
        <v>97</v>
      </c>
      <c r="V1997" s="101" t="s">
        <v>86</v>
      </c>
      <c r="W1997" s="101" t="s">
        <v>87</v>
      </c>
      <c r="X1997" s="101" t="s">
        <v>88</v>
      </c>
      <c r="Y1997" s="101" t="s">
        <v>89</v>
      </c>
      <c r="Z1997" s="101" t="s">
        <v>90</v>
      </c>
      <c r="AA1997" s="101">
        <v>239</v>
      </c>
      <c r="AB1997" s="101">
        <v>341.77</v>
      </c>
    </row>
    <row r="1998" spans="18:28" ht="18" customHeight="1" x14ac:dyDescent="0.25">
      <c r="R1998" s="101" t="s">
        <v>84</v>
      </c>
      <c r="S1998" s="101">
        <v>2022</v>
      </c>
      <c r="T1998" s="101" t="s">
        <v>10</v>
      </c>
      <c r="U1998" s="101" t="s">
        <v>97</v>
      </c>
      <c r="V1998" s="101" t="s">
        <v>86</v>
      </c>
      <c r="W1998" s="101" t="s">
        <v>87</v>
      </c>
      <c r="X1998" s="101" t="s">
        <v>88</v>
      </c>
      <c r="Y1998" s="101" t="s">
        <v>89</v>
      </c>
      <c r="Z1998" s="101" t="s">
        <v>90</v>
      </c>
      <c r="AA1998" s="101">
        <v>209</v>
      </c>
      <c r="AB1998" s="101">
        <v>298.87</v>
      </c>
    </row>
    <row r="1999" spans="18:28" ht="18" customHeight="1" x14ac:dyDescent="0.25">
      <c r="R1999" s="101" t="s">
        <v>93</v>
      </c>
      <c r="S1999" s="101">
        <v>2022</v>
      </c>
      <c r="T1999" s="101" t="s">
        <v>9</v>
      </c>
      <c r="U1999" s="101" t="s">
        <v>97</v>
      </c>
      <c r="V1999" s="101" t="s">
        <v>86</v>
      </c>
      <c r="W1999" s="101" t="s">
        <v>87</v>
      </c>
      <c r="X1999" s="101" t="s">
        <v>88</v>
      </c>
      <c r="Y1999" s="101" t="s">
        <v>89</v>
      </c>
      <c r="Z1999" s="101" t="s">
        <v>92</v>
      </c>
      <c r="AA1999" s="101">
        <v>332</v>
      </c>
      <c r="AB1999" s="101">
        <v>474.76</v>
      </c>
    </row>
    <row r="2000" spans="18:28" ht="18" customHeight="1" x14ac:dyDescent="0.25">
      <c r="R2000" s="101" t="s">
        <v>91</v>
      </c>
      <c r="S2000" s="101">
        <v>2022</v>
      </c>
      <c r="T2000" s="101" t="s">
        <v>9</v>
      </c>
      <c r="U2000" s="101" t="s">
        <v>97</v>
      </c>
      <c r="V2000" s="101" t="s">
        <v>86</v>
      </c>
      <c r="W2000" s="101" t="s">
        <v>87</v>
      </c>
      <c r="X2000" s="101" t="s">
        <v>88</v>
      </c>
      <c r="Y2000" s="101" t="s">
        <v>89</v>
      </c>
      <c r="Z2000" s="101" t="s">
        <v>92</v>
      </c>
      <c r="AA2000" s="101">
        <v>326</v>
      </c>
      <c r="AB2000" s="101">
        <v>466.18</v>
      </c>
    </row>
    <row r="2001" spans="18:28" ht="18" customHeight="1" x14ac:dyDescent="0.25">
      <c r="R2001" s="101" t="s">
        <v>84</v>
      </c>
      <c r="S2001" s="101">
        <v>2022</v>
      </c>
      <c r="T2001" s="101" t="s">
        <v>9</v>
      </c>
      <c r="U2001" s="101" t="s">
        <v>97</v>
      </c>
      <c r="V2001" s="101" t="s">
        <v>86</v>
      </c>
      <c r="W2001" s="101" t="s">
        <v>87</v>
      </c>
      <c r="X2001" s="101" t="s">
        <v>88</v>
      </c>
      <c r="Y2001" s="101" t="s">
        <v>89</v>
      </c>
      <c r="Z2001" s="101" t="s">
        <v>90</v>
      </c>
      <c r="AA2001" s="101">
        <v>242</v>
      </c>
      <c r="AB2001" s="101">
        <v>346.06</v>
      </c>
    </row>
    <row r="2002" spans="18:28" ht="18" customHeight="1" x14ac:dyDescent="0.25">
      <c r="R2002" s="101" t="s">
        <v>84</v>
      </c>
      <c r="S2002" s="101">
        <v>2022</v>
      </c>
      <c r="T2002" s="101" t="s">
        <v>9</v>
      </c>
      <c r="U2002" s="101" t="s">
        <v>97</v>
      </c>
      <c r="V2002" s="101" t="s">
        <v>86</v>
      </c>
      <c r="W2002" s="101" t="s">
        <v>87</v>
      </c>
      <c r="X2002" s="101" t="s">
        <v>88</v>
      </c>
      <c r="Y2002" s="101" t="s">
        <v>89</v>
      </c>
      <c r="Z2002" s="101" t="s">
        <v>90</v>
      </c>
      <c r="AA2002" s="101">
        <v>170</v>
      </c>
      <c r="AB2002" s="101">
        <v>243.1</v>
      </c>
    </row>
    <row r="2003" spans="18:28" ht="18" customHeight="1" x14ac:dyDescent="0.25">
      <c r="R2003" s="101" t="s">
        <v>84</v>
      </c>
      <c r="S2003" s="101">
        <v>2022</v>
      </c>
      <c r="T2003" s="101" t="s">
        <v>9</v>
      </c>
      <c r="U2003" s="101" t="s">
        <v>97</v>
      </c>
      <c r="V2003" s="101" t="s">
        <v>86</v>
      </c>
      <c r="W2003" s="101" t="s">
        <v>87</v>
      </c>
      <c r="X2003" s="101" t="s">
        <v>88</v>
      </c>
      <c r="Y2003" s="101" t="s">
        <v>89</v>
      </c>
      <c r="Z2003" s="101" t="s">
        <v>90</v>
      </c>
      <c r="AA2003" s="101">
        <v>218</v>
      </c>
      <c r="AB2003" s="101">
        <v>311.74</v>
      </c>
    </row>
    <row r="2004" spans="18:28" ht="18" customHeight="1" x14ac:dyDescent="0.25">
      <c r="R2004" s="101" t="s">
        <v>84</v>
      </c>
      <c r="S2004" s="101">
        <v>2022</v>
      </c>
      <c r="T2004" s="101" t="s">
        <v>9</v>
      </c>
      <c r="U2004" s="101" t="s">
        <v>97</v>
      </c>
      <c r="V2004" s="101" t="s">
        <v>86</v>
      </c>
      <c r="W2004" s="101" t="s">
        <v>87</v>
      </c>
      <c r="X2004" s="101" t="s">
        <v>88</v>
      </c>
      <c r="Y2004" s="101" t="s">
        <v>89</v>
      </c>
      <c r="Z2004" s="101" t="s">
        <v>90</v>
      </c>
      <c r="AA2004" s="101">
        <v>334</v>
      </c>
      <c r="AB2004" s="101">
        <v>477.62</v>
      </c>
    </row>
    <row r="2005" spans="18:28" ht="18" customHeight="1" x14ac:dyDescent="0.25">
      <c r="R2005" s="101" t="s">
        <v>94</v>
      </c>
      <c r="S2005" s="101">
        <v>2022</v>
      </c>
      <c r="T2005" s="101" t="s">
        <v>9</v>
      </c>
      <c r="U2005" s="101" t="s">
        <v>97</v>
      </c>
      <c r="V2005" s="101" t="s">
        <v>86</v>
      </c>
      <c r="W2005" s="101" t="s">
        <v>87</v>
      </c>
      <c r="X2005" s="101" t="s">
        <v>88</v>
      </c>
      <c r="Y2005" s="101" t="s">
        <v>89</v>
      </c>
      <c r="Z2005" s="101" t="s">
        <v>90</v>
      </c>
      <c r="AA2005" s="101">
        <v>328</v>
      </c>
      <c r="AB2005" s="101">
        <v>469.03999999999996</v>
      </c>
    </row>
    <row r="2006" spans="18:28" ht="18" customHeight="1" x14ac:dyDescent="0.25">
      <c r="R2006" s="101" t="s">
        <v>91</v>
      </c>
      <c r="S2006" s="101">
        <v>2022</v>
      </c>
      <c r="T2006" s="101" t="s">
        <v>9</v>
      </c>
      <c r="U2006" s="101" t="s">
        <v>97</v>
      </c>
      <c r="V2006" s="101" t="s">
        <v>86</v>
      </c>
      <c r="W2006" s="101" t="s">
        <v>87</v>
      </c>
      <c r="X2006" s="101" t="s">
        <v>88</v>
      </c>
      <c r="Y2006" s="101" t="s">
        <v>89</v>
      </c>
      <c r="Z2006" s="101" t="s">
        <v>90</v>
      </c>
      <c r="AA2006" s="101">
        <v>322</v>
      </c>
      <c r="AB2006" s="101">
        <v>460.46000000000004</v>
      </c>
    </row>
    <row r="2007" spans="18:28" ht="18" customHeight="1" x14ac:dyDescent="0.25">
      <c r="R2007" s="101" t="s">
        <v>91</v>
      </c>
      <c r="S2007" s="101">
        <v>2022</v>
      </c>
      <c r="T2007" s="101" t="s">
        <v>9</v>
      </c>
      <c r="U2007" s="101" t="s">
        <v>97</v>
      </c>
      <c r="V2007" s="101" t="s">
        <v>86</v>
      </c>
      <c r="W2007" s="101" t="s">
        <v>87</v>
      </c>
      <c r="X2007" s="101" t="s">
        <v>88</v>
      </c>
      <c r="Y2007" s="101" t="s">
        <v>89</v>
      </c>
      <c r="Z2007" s="101" t="s">
        <v>90</v>
      </c>
      <c r="AA2007" s="101">
        <v>244</v>
      </c>
      <c r="AB2007" s="101">
        <v>526.24</v>
      </c>
    </row>
    <row r="2008" spans="18:28" ht="18" customHeight="1" x14ac:dyDescent="0.25">
      <c r="R2008" s="101" t="s">
        <v>91</v>
      </c>
      <c r="S2008" s="101">
        <v>2022</v>
      </c>
      <c r="T2008" s="101" t="s">
        <v>9</v>
      </c>
      <c r="U2008" s="101" t="s">
        <v>97</v>
      </c>
      <c r="V2008" s="101" t="s">
        <v>86</v>
      </c>
      <c r="W2008" s="101" t="s">
        <v>87</v>
      </c>
      <c r="X2008" s="101" t="s">
        <v>88</v>
      </c>
      <c r="Y2008" s="101" t="s">
        <v>89</v>
      </c>
      <c r="Z2008" s="101" t="s">
        <v>90</v>
      </c>
      <c r="AA2008" s="101">
        <v>214</v>
      </c>
      <c r="AB2008" s="101">
        <v>526.24</v>
      </c>
    </row>
    <row r="2009" spans="18:28" ht="18" customHeight="1" x14ac:dyDescent="0.25">
      <c r="R2009" s="101" t="s">
        <v>84</v>
      </c>
      <c r="S2009" s="101">
        <v>2022</v>
      </c>
      <c r="T2009" s="101" t="s">
        <v>9</v>
      </c>
      <c r="U2009" s="101" t="s">
        <v>97</v>
      </c>
      <c r="V2009" s="101" t="s">
        <v>86</v>
      </c>
      <c r="W2009" s="101" t="s">
        <v>87</v>
      </c>
      <c r="X2009" s="101" t="s">
        <v>88</v>
      </c>
      <c r="Y2009" s="101" t="s">
        <v>89</v>
      </c>
      <c r="Z2009" s="101" t="s">
        <v>90</v>
      </c>
      <c r="AA2009" s="101">
        <v>1016</v>
      </c>
      <c r="AB2009" s="101">
        <v>1452.88</v>
      </c>
    </row>
    <row r="2010" spans="18:28" ht="18" customHeight="1" x14ac:dyDescent="0.25">
      <c r="R2010" s="101" t="s">
        <v>91</v>
      </c>
      <c r="S2010" s="101">
        <v>2022</v>
      </c>
      <c r="T2010" s="101" t="s">
        <v>9</v>
      </c>
      <c r="U2010" s="101" t="s">
        <v>97</v>
      </c>
      <c r="V2010" s="101" t="s">
        <v>86</v>
      </c>
      <c r="W2010" s="101" t="s">
        <v>87</v>
      </c>
      <c r="X2010" s="101" t="s">
        <v>88</v>
      </c>
      <c r="Y2010" s="101" t="s">
        <v>89</v>
      </c>
      <c r="Z2010" s="101" t="s">
        <v>90</v>
      </c>
      <c r="AA2010" s="101">
        <v>216</v>
      </c>
      <c r="AB2010" s="101">
        <v>308.88</v>
      </c>
    </row>
    <row r="2011" spans="18:28" ht="18" customHeight="1" x14ac:dyDescent="0.25">
      <c r="R2011" s="101" t="s">
        <v>91</v>
      </c>
      <c r="S2011" s="101">
        <v>2022</v>
      </c>
      <c r="T2011" s="101" t="s">
        <v>9</v>
      </c>
      <c r="U2011" s="101" t="s">
        <v>97</v>
      </c>
      <c r="V2011" s="101" t="s">
        <v>86</v>
      </c>
      <c r="W2011" s="101" t="s">
        <v>87</v>
      </c>
      <c r="X2011" s="101" t="s">
        <v>88</v>
      </c>
      <c r="Y2011" s="101" t="s">
        <v>89</v>
      </c>
      <c r="Z2011" s="101" t="s">
        <v>90</v>
      </c>
      <c r="AA2011" s="101">
        <v>243</v>
      </c>
      <c r="AB2011" s="101">
        <v>347.49</v>
      </c>
    </row>
    <row r="2012" spans="18:28" ht="18" customHeight="1" x14ac:dyDescent="0.25">
      <c r="R2012" s="101" t="s">
        <v>84</v>
      </c>
      <c r="S2012" s="101">
        <v>2022</v>
      </c>
      <c r="T2012" s="101" t="s">
        <v>9</v>
      </c>
      <c r="U2012" s="101" t="s">
        <v>97</v>
      </c>
      <c r="V2012" s="101" t="s">
        <v>86</v>
      </c>
      <c r="W2012" s="101" t="s">
        <v>87</v>
      </c>
      <c r="X2012" s="101" t="s">
        <v>88</v>
      </c>
      <c r="Y2012" s="101" t="s">
        <v>89</v>
      </c>
      <c r="Z2012" s="101" t="s">
        <v>90</v>
      </c>
      <c r="AA2012" s="101">
        <v>171</v>
      </c>
      <c r="AB2012" s="101">
        <v>244.53</v>
      </c>
    </row>
    <row r="2013" spans="18:28" ht="18" customHeight="1" x14ac:dyDescent="0.25">
      <c r="R2013" s="101" t="s">
        <v>84</v>
      </c>
      <c r="S2013" s="101">
        <v>2022</v>
      </c>
      <c r="T2013" s="101" t="s">
        <v>9</v>
      </c>
      <c r="U2013" s="101" t="s">
        <v>97</v>
      </c>
      <c r="V2013" s="101" t="s">
        <v>86</v>
      </c>
      <c r="W2013" s="101" t="s">
        <v>87</v>
      </c>
      <c r="X2013" s="101" t="s">
        <v>88</v>
      </c>
      <c r="Y2013" s="101" t="s">
        <v>89</v>
      </c>
      <c r="Z2013" s="101" t="s">
        <v>90</v>
      </c>
      <c r="AA2013" s="101">
        <v>331</v>
      </c>
      <c r="AB2013" s="101">
        <v>473.33</v>
      </c>
    </row>
    <row r="2014" spans="18:28" ht="18" customHeight="1" x14ac:dyDescent="0.25">
      <c r="R2014" s="101" t="s">
        <v>84</v>
      </c>
      <c r="S2014" s="101">
        <v>2022</v>
      </c>
      <c r="T2014" s="101" t="s">
        <v>9</v>
      </c>
      <c r="U2014" s="101" t="s">
        <v>97</v>
      </c>
      <c r="V2014" s="101" t="s">
        <v>86</v>
      </c>
      <c r="W2014" s="101" t="s">
        <v>87</v>
      </c>
      <c r="X2014" s="101" t="s">
        <v>88</v>
      </c>
      <c r="Y2014" s="101" t="s">
        <v>89</v>
      </c>
      <c r="Z2014" s="101" t="s">
        <v>90</v>
      </c>
      <c r="AA2014" s="101">
        <v>325</v>
      </c>
      <c r="AB2014" s="101">
        <v>464.75</v>
      </c>
    </row>
    <row r="2015" spans="18:28" ht="18" customHeight="1" x14ac:dyDescent="0.25">
      <c r="R2015" s="101" t="s">
        <v>91</v>
      </c>
      <c r="S2015" s="101">
        <v>2022</v>
      </c>
      <c r="T2015" s="101" t="s">
        <v>9</v>
      </c>
      <c r="U2015" s="101" t="s">
        <v>97</v>
      </c>
      <c r="V2015" s="101" t="s">
        <v>86</v>
      </c>
      <c r="W2015" s="101" t="s">
        <v>87</v>
      </c>
      <c r="X2015" s="101" t="s">
        <v>88</v>
      </c>
      <c r="Y2015" s="101" t="s">
        <v>89</v>
      </c>
      <c r="Z2015" s="101" t="s">
        <v>90</v>
      </c>
      <c r="AA2015" s="101">
        <v>241</v>
      </c>
      <c r="AB2015" s="101">
        <v>344.63</v>
      </c>
    </row>
    <row r="2016" spans="18:28" ht="18" customHeight="1" x14ac:dyDescent="0.25">
      <c r="R2016" s="101" t="s">
        <v>94</v>
      </c>
      <c r="S2016" s="101">
        <v>2022</v>
      </c>
      <c r="T2016" s="101" t="s">
        <v>9</v>
      </c>
      <c r="U2016" s="101" t="s">
        <v>97</v>
      </c>
      <c r="V2016" s="101" t="s">
        <v>86</v>
      </c>
      <c r="W2016" s="101" t="s">
        <v>87</v>
      </c>
      <c r="X2016" s="101" t="s">
        <v>88</v>
      </c>
      <c r="Y2016" s="101" t="s">
        <v>89</v>
      </c>
      <c r="Z2016" s="101" t="s">
        <v>90</v>
      </c>
      <c r="AA2016" s="101">
        <v>797</v>
      </c>
      <c r="AB2016" s="101">
        <v>1139.71</v>
      </c>
    </row>
    <row r="2017" spans="18:28" ht="18" customHeight="1" x14ac:dyDescent="0.25">
      <c r="R2017" s="101" t="s">
        <v>91</v>
      </c>
      <c r="S2017" s="101">
        <v>2022</v>
      </c>
      <c r="T2017" s="101" t="s">
        <v>9</v>
      </c>
      <c r="U2017" s="101" t="s">
        <v>97</v>
      </c>
      <c r="V2017" s="101" t="s">
        <v>86</v>
      </c>
      <c r="W2017" s="101" t="s">
        <v>87</v>
      </c>
      <c r="X2017" s="101" t="s">
        <v>88</v>
      </c>
      <c r="Y2017" s="101" t="s">
        <v>89</v>
      </c>
      <c r="Z2017" s="101" t="s">
        <v>90</v>
      </c>
      <c r="AA2017" s="101">
        <v>830</v>
      </c>
      <c r="AB2017" s="101">
        <v>1186.9000000000001</v>
      </c>
    </row>
    <row r="2018" spans="18:28" ht="18" customHeight="1" x14ac:dyDescent="0.25">
      <c r="R2018" s="101" t="s">
        <v>93</v>
      </c>
      <c r="S2018" s="101">
        <v>2022</v>
      </c>
      <c r="T2018" s="101" t="s">
        <v>9</v>
      </c>
      <c r="U2018" s="101" t="s">
        <v>97</v>
      </c>
      <c r="V2018" s="101" t="s">
        <v>86</v>
      </c>
      <c r="W2018" s="101" t="s">
        <v>87</v>
      </c>
      <c r="X2018" s="101" t="s">
        <v>88</v>
      </c>
      <c r="Y2018" s="101" t="s">
        <v>89</v>
      </c>
      <c r="Z2018" s="101" t="s">
        <v>92</v>
      </c>
      <c r="AA2018" s="101">
        <v>335</v>
      </c>
      <c r="AB2018" s="101">
        <v>479.05</v>
      </c>
    </row>
    <row r="2019" spans="18:28" ht="18" customHeight="1" x14ac:dyDescent="0.25">
      <c r="R2019" s="101" t="s">
        <v>84</v>
      </c>
      <c r="S2019" s="101">
        <v>2022</v>
      </c>
      <c r="T2019" s="101" t="s">
        <v>9</v>
      </c>
      <c r="U2019" s="101" t="s">
        <v>97</v>
      </c>
      <c r="V2019" s="101" t="s">
        <v>86</v>
      </c>
      <c r="W2019" s="101" t="s">
        <v>87</v>
      </c>
      <c r="X2019" s="101" t="s">
        <v>88</v>
      </c>
      <c r="Y2019" s="101" t="s">
        <v>89</v>
      </c>
      <c r="Z2019" s="101" t="s">
        <v>92</v>
      </c>
      <c r="AA2019" s="101">
        <v>329</v>
      </c>
      <c r="AB2019" s="101">
        <v>470.47</v>
      </c>
    </row>
    <row r="2020" spans="18:28" ht="18" customHeight="1" x14ac:dyDescent="0.25">
      <c r="R2020" s="101" t="s">
        <v>94</v>
      </c>
      <c r="S2020" s="101">
        <v>2022</v>
      </c>
      <c r="T2020" s="101" t="s">
        <v>9</v>
      </c>
      <c r="U2020" s="101" t="s">
        <v>97</v>
      </c>
      <c r="V2020" s="101" t="s">
        <v>86</v>
      </c>
      <c r="W2020" s="101" t="s">
        <v>87</v>
      </c>
      <c r="X2020" s="101" t="s">
        <v>88</v>
      </c>
      <c r="Y2020" s="101" t="s">
        <v>89</v>
      </c>
      <c r="Z2020" s="101" t="s">
        <v>92</v>
      </c>
      <c r="AA2020" s="101">
        <v>323</v>
      </c>
      <c r="AB2020" s="101">
        <v>461.89</v>
      </c>
    </row>
    <row r="2021" spans="18:28" ht="18" customHeight="1" x14ac:dyDescent="0.25">
      <c r="R2021" s="101" t="s">
        <v>84</v>
      </c>
      <c r="S2021" s="101">
        <v>2022</v>
      </c>
      <c r="T2021" s="101" t="s">
        <v>9</v>
      </c>
      <c r="U2021" s="101" t="s">
        <v>97</v>
      </c>
      <c r="V2021" s="101" t="s">
        <v>86</v>
      </c>
      <c r="W2021" s="101" t="s">
        <v>87</v>
      </c>
      <c r="X2021" s="101" t="s">
        <v>88</v>
      </c>
      <c r="Y2021" s="101" t="s">
        <v>89</v>
      </c>
      <c r="Z2021" s="101" t="s">
        <v>90</v>
      </c>
      <c r="AA2021" s="101">
        <v>245</v>
      </c>
      <c r="AB2021" s="101">
        <v>350.35</v>
      </c>
    </row>
    <row r="2022" spans="18:28" ht="18" customHeight="1" x14ac:dyDescent="0.25">
      <c r="R2022" s="101" t="s">
        <v>91</v>
      </c>
      <c r="S2022" s="101">
        <v>2022</v>
      </c>
      <c r="T2022" s="101" t="s">
        <v>9</v>
      </c>
      <c r="U2022" s="101" t="s">
        <v>97</v>
      </c>
      <c r="V2022" s="101" t="s">
        <v>86</v>
      </c>
      <c r="W2022" s="101" t="s">
        <v>87</v>
      </c>
      <c r="X2022" s="101" t="s">
        <v>88</v>
      </c>
      <c r="Y2022" s="101" t="s">
        <v>89</v>
      </c>
      <c r="Z2022" s="101" t="s">
        <v>90</v>
      </c>
      <c r="AA2022" s="101">
        <v>167</v>
      </c>
      <c r="AB2022" s="101">
        <v>238.81</v>
      </c>
    </row>
    <row r="2023" spans="18:28" ht="18" customHeight="1" x14ac:dyDescent="0.25">
      <c r="R2023" s="101" t="s">
        <v>84</v>
      </c>
      <c r="S2023" s="101">
        <v>2022</v>
      </c>
      <c r="T2023" s="101" t="s">
        <v>9</v>
      </c>
      <c r="U2023" s="101" t="s">
        <v>97</v>
      </c>
      <c r="V2023" s="101" t="s">
        <v>86</v>
      </c>
      <c r="W2023" s="101" t="s">
        <v>87</v>
      </c>
      <c r="X2023" s="101" t="s">
        <v>88</v>
      </c>
      <c r="Y2023" s="101" t="s">
        <v>89</v>
      </c>
      <c r="Z2023" s="101" t="s">
        <v>90</v>
      </c>
      <c r="AA2023" s="101">
        <v>215</v>
      </c>
      <c r="AB2023" s="101">
        <v>307.45</v>
      </c>
    </row>
    <row r="2024" spans="18:28" ht="18" customHeight="1" x14ac:dyDescent="0.25">
      <c r="R2024" s="101" t="s">
        <v>84</v>
      </c>
      <c r="S2024" s="101">
        <v>2022</v>
      </c>
      <c r="T2024" s="101" t="s">
        <v>8</v>
      </c>
      <c r="U2024" s="101" t="s">
        <v>97</v>
      </c>
      <c r="V2024" s="101" t="s">
        <v>86</v>
      </c>
      <c r="W2024" s="101" t="s">
        <v>87</v>
      </c>
      <c r="X2024" s="101" t="s">
        <v>88</v>
      </c>
      <c r="Y2024" s="101" t="s">
        <v>89</v>
      </c>
      <c r="Z2024" s="101" t="s">
        <v>92</v>
      </c>
      <c r="AA2024" s="101">
        <v>350</v>
      </c>
      <c r="AB2024" s="101">
        <v>500.5</v>
      </c>
    </row>
    <row r="2025" spans="18:28" ht="18" customHeight="1" x14ac:dyDescent="0.25">
      <c r="R2025" s="101" t="s">
        <v>84</v>
      </c>
      <c r="S2025" s="101">
        <v>2022</v>
      </c>
      <c r="T2025" s="101" t="s">
        <v>8</v>
      </c>
      <c r="U2025" s="101" t="s">
        <v>97</v>
      </c>
      <c r="V2025" s="101" t="s">
        <v>86</v>
      </c>
      <c r="W2025" s="101" t="s">
        <v>87</v>
      </c>
      <c r="X2025" s="101" t="s">
        <v>88</v>
      </c>
      <c r="Y2025" s="101" t="s">
        <v>89</v>
      </c>
      <c r="Z2025" s="101" t="s">
        <v>92</v>
      </c>
      <c r="AA2025" s="101">
        <v>344</v>
      </c>
      <c r="AB2025" s="101">
        <v>491.91999999999996</v>
      </c>
    </row>
    <row r="2026" spans="18:28" ht="18" customHeight="1" x14ac:dyDescent="0.25">
      <c r="R2026" s="101" t="s">
        <v>91</v>
      </c>
      <c r="S2026" s="101">
        <v>2022</v>
      </c>
      <c r="T2026" s="101" t="s">
        <v>8</v>
      </c>
      <c r="U2026" s="101" t="s">
        <v>97</v>
      </c>
      <c r="V2026" s="101" t="s">
        <v>86</v>
      </c>
      <c r="W2026" s="101" t="s">
        <v>87</v>
      </c>
      <c r="X2026" s="101" t="s">
        <v>88</v>
      </c>
      <c r="Y2026" s="101" t="s">
        <v>89</v>
      </c>
      <c r="Z2026" s="101" t="s">
        <v>92</v>
      </c>
      <c r="AA2026" s="101">
        <v>338</v>
      </c>
      <c r="AB2026" s="101">
        <v>483.34000000000003</v>
      </c>
    </row>
    <row r="2027" spans="18:28" ht="18" customHeight="1" x14ac:dyDescent="0.25">
      <c r="R2027" s="101" t="s">
        <v>84</v>
      </c>
      <c r="S2027" s="101">
        <v>2022</v>
      </c>
      <c r="T2027" s="101" t="s">
        <v>8</v>
      </c>
      <c r="U2027" s="101" t="s">
        <v>97</v>
      </c>
      <c r="V2027" s="101" t="s">
        <v>86</v>
      </c>
      <c r="W2027" s="101" t="s">
        <v>87</v>
      </c>
      <c r="X2027" s="101" t="s">
        <v>88</v>
      </c>
      <c r="Y2027" s="101" t="s">
        <v>89</v>
      </c>
      <c r="Z2027" s="101" t="s">
        <v>90</v>
      </c>
      <c r="AA2027" s="101">
        <v>176</v>
      </c>
      <c r="AB2027" s="101">
        <v>251.68</v>
      </c>
    </row>
    <row r="2028" spans="18:28" ht="18" customHeight="1" x14ac:dyDescent="0.25">
      <c r="R2028" s="101" t="s">
        <v>91</v>
      </c>
      <c r="S2028" s="101">
        <v>2022</v>
      </c>
      <c r="T2028" s="101" t="s">
        <v>8</v>
      </c>
      <c r="U2028" s="101" t="s">
        <v>97</v>
      </c>
      <c r="V2028" s="101" t="s">
        <v>86</v>
      </c>
      <c r="W2028" s="101" t="s">
        <v>87</v>
      </c>
      <c r="X2028" s="101" t="s">
        <v>88</v>
      </c>
      <c r="Y2028" s="101" t="s">
        <v>89</v>
      </c>
      <c r="Z2028" s="101" t="s">
        <v>90</v>
      </c>
      <c r="AA2028" s="101">
        <v>352</v>
      </c>
      <c r="AB2028" s="101">
        <v>503.36</v>
      </c>
    </row>
    <row r="2029" spans="18:28" ht="18" customHeight="1" x14ac:dyDescent="0.25">
      <c r="R2029" s="101" t="s">
        <v>91</v>
      </c>
      <c r="S2029" s="101">
        <v>2022</v>
      </c>
      <c r="T2029" s="101" t="s">
        <v>8</v>
      </c>
      <c r="U2029" s="101" t="s">
        <v>97</v>
      </c>
      <c r="V2029" s="101" t="s">
        <v>86</v>
      </c>
      <c r="W2029" s="101" t="s">
        <v>87</v>
      </c>
      <c r="X2029" s="101" t="s">
        <v>88</v>
      </c>
      <c r="Y2029" s="101" t="s">
        <v>89</v>
      </c>
      <c r="Z2029" s="101" t="s">
        <v>90</v>
      </c>
      <c r="AA2029" s="101">
        <v>346</v>
      </c>
      <c r="AB2029" s="101">
        <v>494.78</v>
      </c>
    </row>
    <row r="2030" spans="18:28" ht="18" customHeight="1" x14ac:dyDescent="0.25">
      <c r="R2030" s="101" t="s">
        <v>84</v>
      </c>
      <c r="S2030" s="101">
        <v>2022</v>
      </c>
      <c r="T2030" s="101" t="s">
        <v>8</v>
      </c>
      <c r="U2030" s="101" t="s">
        <v>97</v>
      </c>
      <c r="V2030" s="101" t="s">
        <v>86</v>
      </c>
      <c r="W2030" s="101" t="s">
        <v>87</v>
      </c>
      <c r="X2030" s="101" t="s">
        <v>88</v>
      </c>
      <c r="Y2030" s="101" t="s">
        <v>89</v>
      </c>
      <c r="Z2030" s="101" t="s">
        <v>90</v>
      </c>
      <c r="AA2030" s="101">
        <v>340</v>
      </c>
      <c r="AB2030" s="101">
        <v>486.2</v>
      </c>
    </row>
    <row r="2031" spans="18:28" ht="18" customHeight="1" x14ac:dyDescent="0.25">
      <c r="R2031" s="101" t="s">
        <v>84</v>
      </c>
      <c r="S2031" s="101">
        <v>2022</v>
      </c>
      <c r="T2031" s="101" t="s">
        <v>8</v>
      </c>
      <c r="U2031" s="101" t="s">
        <v>97</v>
      </c>
      <c r="V2031" s="101" t="s">
        <v>86</v>
      </c>
      <c r="W2031" s="101" t="s">
        <v>87</v>
      </c>
      <c r="X2031" s="101" t="s">
        <v>88</v>
      </c>
      <c r="Y2031" s="101" t="s">
        <v>89</v>
      </c>
      <c r="Z2031" s="101" t="s">
        <v>90</v>
      </c>
      <c r="AA2031" s="101">
        <v>172</v>
      </c>
      <c r="AB2031" s="101">
        <v>526.24</v>
      </c>
    </row>
    <row r="2032" spans="18:28" ht="18" customHeight="1" x14ac:dyDescent="0.25">
      <c r="R2032" s="101" t="s">
        <v>84</v>
      </c>
      <c r="S2032" s="101">
        <v>2022</v>
      </c>
      <c r="T2032" s="101" t="s">
        <v>8</v>
      </c>
      <c r="U2032" s="101" t="s">
        <v>97</v>
      </c>
      <c r="V2032" s="101" t="s">
        <v>86</v>
      </c>
      <c r="W2032" s="101" t="s">
        <v>87</v>
      </c>
      <c r="X2032" s="101" t="s">
        <v>88</v>
      </c>
      <c r="Y2032" s="101" t="s">
        <v>89</v>
      </c>
      <c r="Z2032" s="101" t="s">
        <v>90</v>
      </c>
      <c r="AA2032" s="101">
        <v>220</v>
      </c>
      <c r="AB2032" s="101">
        <v>526.24</v>
      </c>
    </row>
    <row r="2033" spans="18:28" ht="18" customHeight="1" x14ac:dyDescent="0.25">
      <c r="R2033" s="101" t="s">
        <v>91</v>
      </c>
      <c r="S2033" s="101">
        <v>2022</v>
      </c>
      <c r="T2033" s="101" t="s">
        <v>8</v>
      </c>
      <c r="U2033" s="101" t="s">
        <v>97</v>
      </c>
      <c r="V2033" s="101" t="s">
        <v>86</v>
      </c>
      <c r="W2033" s="101" t="s">
        <v>87</v>
      </c>
      <c r="X2033" s="101" t="s">
        <v>88</v>
      </c>
      <c r="Y2033" s="101" t="s">
        <v>89</v>
      </c>
      <c r="Z2033" s="101" t="s">
        <v>90</v>
      </c>
      <c r="AA2033" s="101">
        <v>962</v>
      </c>
      <c r="AB2033" s="101">
        <v>1375.6599999999999</v>
      </c>
    </row>
    <row r="2034" spans="18:28" ht="18" customHeight="1" x14ac:dyDescent="0.25">
      <c r="R2034" s="101" t="s">
        <v>91</v>
      </c>
      <c r="S2034" s="101">
        <v>2022</v>
      </c>
      <c r="T2034" s="101" t="s">
        <v>8</v>
      </c>
      <c r="U2034" s="101" t="s">
        <v>97</v>
      </c>
      <c r="V2034" s="101" t="s">
        <v>86</v>
      </c>
      <c r="W2034" s="101" t="s">
        <v>87</v>
      </c>
      <c r="X2034" s="101" t="s">
        <v>88</v>
      </c>
      <c r="Y2034" s="101" t="s">
        <v>89</v>
      </c>
      <c r="Z2034" s="101" t="s">
        <v>90</v>
      </c>
      <c r="AA2034" s="101">
        <v>1015</v>
      </c>
      <c r="AB2034" s="101">
        <v>1451.45</v>
      </c>
    </row>
    <row r="2035" spans="18:28" ht="18" customHeight="1" x14ac:dyDescent="0.25">
      <c r="R2035" s="101" t="s">
        <v>91</v>
      </c>
      <c r="S2035" s="101">
        <v>2022</v>
      </c>
      <c r="T2035" s="101" t="s">
        <v>8</v>
      </c>
      <c r="U2035" s="101" t="s">
        <v>97</v>
      </c>
      <c r="V2035" s="101" t="s">
        <v>86</v>
      </c>
      <c r="W2035" s="101" t="s">
        <v>87</v>
      </c>
      <c r="X2035" s="101" t="s">
        <v>88</v>
      </c>
      <c r="Y2035" s="101" t="s">
        <v>89</v>
      </c>
      <c r="Z2035" s="101" t="s">
        <v>90</v>
      </c>
      <c r="AA2035" s="101">
        <v>222</v>
      </c>
      <c r="AB2035" s="101">
        <v>317.45999999999998</v>
      </c>
    </row>
    <row r="2036" spans="18:28" ht="18" customHeight="1" x14ac:dyDescent="0.25">
      <c r="R2036" s="101" t="s">
        <v>91</v>
      </c>
      <c r="S2036" s="101">
        <v>2022</v>
      </c>
      <c r="T2036" s="101" t="s">
        <v>8</v>
      </c>
      <c r="U2036" s="101" t="s">
        <v>97</v>
      </c>
      <c r="V2036" s="101" t="s">
        <v>86</v>
      </c>
      <c r="W2036" s="101" t="s">
        <v>87</v>
      </c>
      <c r="X2036" s="101" t="s">
        <v>88</v>
      </c>
      <c r="Y2036" s="101" t="s">
        <v>89</v>
      </c>
      <c r="Z2036" s="101" t="s">
        <v>90</v>
      </c>
      <c r="AA2036" s="101">
        <v>177</v>
      </c>
      <c r="AB2036" s="101">
        <v>253.11</v>
      </c>
    </row>
    <row r="2037" spans="18:28" ht="18" customHeight="1" x14ac:dyDescent="0.25">
      <c r="R2037" s="101" t="s">
        <v>91</v>
      </c>
      <c r="S2037" s="101">
        <v>2022</v>
      </c>
      <c r="T2037" s="101" t="s">
        <v>8</v>
      </c>
      <c r="U2037" s="101" t="s">
        <v>97</v>
      </c>
      <c r="V2037" s="101" t="s">
        <v>86</v>
      </c>
      <c r="W2037" s="101" t="s">
        <v>87</v>
      </c>
      <c r="X2037" s="101" t="s">
        <v>88</v>
      </c>
      <c r="Y2037" s="101" t="s">
        <v>89</v>
      </c>
      <c r="Z2037" s="101" t="s">
        <v>90</v>
      </c>
      <c r="AA2037" s="101">
        <v>219</v>
      </c>
      <c r="AB2037" s="101">
        <v>313.17</v>
      </c>
    </row>
    <row r="2038" spans="18:28" ht="18" customHeight="1" x14ac:dyDescent="0.25">
      <c r="R2038" s="101" t="s">
        <v>84</v>
      </c>
      <c r="S2038" s="101">
        <v>2022</v>
      </c>
      <c r="T2038" s="101" t="s">
        <v>8</v>
      </c>
      <c r="U2038" s="101" t="s">
        <v>97</v>
      </c>
      <c r="V2038" s="101" t="s">
        <v>86</v>
      </c>
      <c r="W2038" s="101" t="s">
        <v>87</v>
      </c>
      <c r="X2038" s="101" t="s">
        <v>88</v>
      </c>
      <c r="Y2038" s="101" t="s">
        <v>89</v>
      </c>
      <c r="Z2038" s="101" t="s">
        <v>90</v>
      </c>
      <c r="AA2038" s="101">
        <v>349</v>
      </c>
      <c r="AB2038" s="101">
        <v>499.07</v>
      </c>
    </row>
    <row r="2039" spans="18:28" ht="18" customHeight="1" x14ac:dyDescent="0.25">
      <c r="R2039" s="101" t="s">
        <v>91</v>
      </c>
      <c r="S2039" s="101">
        <v>2022</v>
      </c>
      <c r="T2039" s="101" t="s">
        <v>8</v>
      </c>
      <c r="U2039" s="101" t="s">
        <v>97</v>
      </c>
      <c r="V2039" s="101" t="s">
        <v>86</v>
      </c>
      <c r="W2039" s="101" t="s">
        <v>87</v>
      </c>
      <c r="X2039" s="101" t="s">
        <v>88</v>
      </c>
      <c r="Y2039" s="101" t="s">
        <v>89</v>
      </c>
      <c r="Z2039" s="101" t="s">
        <v>90</v>
      </c>
      <c r="AA2039" s="101">
        <v>343</v>
      </c>
      <c r="AB2039" s="101">
        <v>490.49</v>
      </c>
    </row>
    <row r="2040" spans="18:28" ht="18" customHeight="1" x14ac:dyDescent="0.25">
      <c r="R2040" s="101" t="s">
        <v>84</v>
      </c>
      <c r="S2040" s="101">
        <v>2022</v>
      </c>
      <c r="T2040" s="101" t="s">
        <v>8</v>
      </c>
      <c r="U2040" s="101" t="s">
        <v>97</v>
      </c>
      <c r="V2040" s="101" t="s">
        <v>86</v>
      </c>
      <c r="W2040" s="101" t="s">
        <v>87</v>
      </c>
      <c r="X2040" s="101" t="s">
        <v>88</v>
      </c>
      <c r="Y2040" s="101" t="s">
        <v>89</v>
      </c>
      <c r="Z2040" s="101" t="s">
        <v>90</v>
      </c>
      <c r="AA2040" s="101">
        <v>337</v>
      </c>
      <c r="AB2040" s="101">
        <v>481.90999999999997</v>
      </c>
    </row>
    <row r="2041" spans="18:28" ht="18" customHeight="1" x14ac:dyDescent="0.25">
      <c r="R2041" s="101" t="s">
        <v>91</v>
      </c>
      <c r="S2041" s="101">
        <v>2022</v>
      </c>
      <c r="T2041" s="101" t="s">
        <v>8</v>
      </c>
      <c r="U2041" s="101" t="s">
        <v>97</v>
      </c>
      <c r="V2041" s="101" t="s">
        <v>86</v>
      </c>
      <c r="W2041" s="101" t="s">
        <v>87</v>
      </c>
      <c r="X2041" s="101" t="s">
        <v>88</v>
      </c>
      <c r="Y2041" s="101" t="s">
        <v>89</v>
      </c>
      <c r="Z2041" s="101" t="s">
        <v>90</v>
      </c>
      <c r="AA2041" s="101">
        <v>796</v>
      </c>
      <c r="AB2041" s="101">
        <v>1138.28</v>
      </c>
    </row>
    <row r="2042" spans="18:28" ht="18" customHeight="1" x14ac:dyDescent="0.25">
      <c r="R2042" s="101" t="s">
        <v>93</v>
      </c>
      <c r="S2042" s="101">
        <v>2022</v>
      </c>
      <c r="T2042" s="101" t="s">
        <v>8</v>
      </c>
      <c r="U2042" s="101" t="s">
        <v>97</v>
      </c>
      <c r="V2042" s="101" t="s">
        <v>86</v>
      </c>
      <c r="W2042" s="101" t="s">
        <v>87</v>
      </c>
      <c r="X2042" s="101" t="s">
        <v>88</v>
      </c>
      <c r="Y2042" s="101" t="s">
        <v>89</v>
      </c>
      <c r="Z2042" s="101" t="s">
        <v>90</v>
      </c>
      <c r="AA2042" s="101">
        <v>829</v>
      </c>
      <c r="AB2042" s="101">
        <v>1185.47</v>
      </c>
    </row>
    <row r="2043" spans="18:28" ht="18" customHeight="1" x14ac:dyDescent="0.25">
      <c r="R2043" s="101" t="s">
        <v>84</v>
      </c>
      <c r="S2043" s="101">
        <v>2022</v>
      </c>
      <c r="T2043" s="101" t="s">
        <v>8</v>
      </c>
      <c r="U2043" s="101" t="s">
        <v>97</v>
      </c>
      <c r="V2043" s="101" t="s">
        <v>86</v>
      </c>
      <c r="W2043" s="101" t="s">
        <v>87</v>
      </c>
      <c r="X2043" s="101" t="s">
        <v>88</v>
      </c>
      <c r="Y2043" s="101" t="s">
        <v>89</v>
      </c>
      <c r="Z2043" s="101" t="s">
        <v>92</v>
      </c>
      <c r="AA2043" s="101">
        <v>347</v>
      </c>
      <c r="AB2043" s="101">
        <v>496.21000000000004</v>
      </c>
    </row>
    <row r="2044" spans="18:28" ht="18" customHeight="1" x14ac:dyDescent="0.25">
      <c r="R2044" s="101" t="s">
        <v>84</v>
      </c>
      <c r="S2044" s="101">
        <v>2022</v>
      </c>
      <c r="T2044" s="101" t="s">
        <v>8</v>
      </c>
      <c r="U2044" s="101" t="s">
        <v>97</v>
      </c>
      <c r="V2044" s="101" t="s">
        <v>86</v>
      </c>
      <c r="W2044" s="101" t="s">
        <v>87</v>
      </c>
      <c r="X2044" s="101" t="s">
        <v>88</v>
      </c>
      <c r="Y2044" s="101" t="s">
        <v>89</v>
      </c>
      <c r="Z2044" s="101" t="s">
        <v>92</v>
      </c>
      <c r="AA2044" s="101">
        <v>341</v>
      </c>
      <c r="AB2044" s="101">
        <v>487.63</v>
      </c>
    </row>
    <row r="2045" spans="18:28" ht="18" customHeight="1" x14ac:dyDescent="0.25">
      <c r="R2045" s="101" t="s">
        <v>84</v>
      </c>
      <c r="S2045" s="101">
        <v>2022</v>
      </c>
      <c r="T2045" s="101" t="s">
        <v>8</v>
      </c>
      <c r="U2045" s="101" t="s">
        <v>97</v>
      </c>
      <c r="V2045" s="101" t="s">
        <v>86</v>
      </c>
      <c r="W2045" s="101" t="s">
        <v>87</v>
      </c>
      <c r="X2045" s="101" t="s">
        <v>88</v>
      </c>
      <c r="Y2045" s="101" t="s">
        <v>89</v>
      </c>
      <c r="Z2045" s="101" t="s">
        <v>90</v>
      </c>
      <c r="AA2045" s="101">
        <v>173</v>
      </c>
      <c r="AB2045" s="101">
        <v>247.39</v>
      </c>
    </row>
    <row r="2046" spans="18:28" ht="18" customHeight="1" x14ac:dyDescent="0.25">
      <c r="R2046" s="101" t="s">
        <v>84</v>
      </c>
      <c r="S2046" s="101">
        <v>2022</v>
      </c>
      <c r="T2046" s="101" t="s">
        <v>8</v>
      </c>
      <c r="U2046" s="101" t="s">
        <v>97</v>
      </c>
      <c r="V2046" s="101" t="s">
        <v>86</v>
      </c>
      <c r="W2046" s="101" t="s">
        <v>87</v>
      </c>
      <c r="X2046" s="101" t="s">
        <v>88</v>
      </c>
      <c r="Y2046" s="101" t="s">
        <v>89</v>
      </c>
      <c r="Z2046" s="101" t="s">
        <v>90</v>
      </c>
      <c r="AA2046" s="101">
        <v>221</v>
      </c>
      <c r="AB2046" s="101">
        <v>316.02999999999997</v>
      </c>
    </row>
    <row r="2047" spans="18:28" ht="18" customHeight="1" x14ac:dyDescent="0.25">
      <c r="R2047" s="101" t="s">
        <v>84</v>
      </c>
      <c r="S2047" s="101">
        <v>2022</v>
      </c>
      <c r="T2047" s="101" t="s">
        <v>3</v>
      </c>
      <c r="U2047" s="101" t="s">
        <v>85</v>
      </c>
      <c r="V2047" s="101" t="s">
        <v>99</v>
      </c>
      <c r="W2047" s="101" t="s">
        <v>100</v>
      </c>
      <c r="X2047" s="101" t="s">
        <v>96</v>
      </c>
      <c r="Y2047" s="101" t="s">
        <v>89</v>
      </c>
      <c r="Z2047" s="101" t="s">
        <v>101</v>
      </c>
      <c r="AA2047" s="101">
        <v>214</v>
      </c>
      <c r="AB2047" s="101">
        <v>306.02</v>
      </c>
    </row>
    <row r="2048" spans="18:28" ht="18" customHeight="1" x14ac:dyDescent="0.25">
      <c r="R2048" s="101" t="s">
        <v>93</v>
      </c>
      <c r="S2048" s="101">
        <v>2022</v>
      </c>
      <c r="T2048" s="101" t="s">
        <v>3</v>
      </c>
      <c r="U2048" s="101" t="s">
        <v>85</v>
      </c>
      <c r="V2048" s="101" t="s">
        <v>99</v>
      </c>
      <c r="W2048" s="101" t="s">
        <v>100</v>
      </c>
      <c r="X2048" s="101" t="s">
        <v>96</v>
      </c>
      <c r="Y2048" s="101" t="s">
        <v>89</v>
      </c>
      <c r="Z2048" s="101" t="s">
        <v>101</v>
      </c>
      <c r="AA2048" s="101">
        <v>208</v>
      </c>
      <c r="AB2048" s="101">
        <v>297.44</v>
      </c>
    </row>
    <row r="2049" spans="18:28" ht="18" customHeight="1" x14ac:dyDescent="0.25">
      <c r="R2049" s="101" t="s">
        <v>91</v>
      </c>
      <c r="S2049" s="101">
        <v>2022</v>
      </c>
      <c r="T2049" s="101" t="s">
        <v>3</v>
      </c>
      <c r="U2049" s="101" t="s">
        <v>85</v>
      </c>
      <c r="V2049" s="101" t="s">
        <v>99</v>
      </c>
      <c r="W2049" s="101" t="s">
        <v>100</v>
      </c>
      <c r="X2049" s="101" t="s">
        <v>96</v>
      </c>
      <c r="Y2049" s="101" t="s">
        <v>89</v>
      </c>
      <c r="Z2049" s="101" t="s">
        <v>101</v>
      </c>
      <c r="AA2049" s="101">
        <v>202</v>
      </c>
      <c r="AB2049" s="101">
        <v>288.86</v>
      </c>
    </row>
    <row r="2050" spans="18:28" ht="18" customHeight="1" x14ac:dyDescent="0.25">
      <c r="R2050" s="101" t="s">
        <v>95</v>
      </c>
      <c r="S2050" s="101">
        <v>2022</v>
      </c>
      <c r="T2050" s="101" t="s">
        <v>3</v>
      </c>
      <c r="U2050" s="101" t="s">
        <v>85</v>
      </c>
      <c r="V2050" s="101" t="s">
        <v>99</v>
      </c>
      <c r="W2050" s="101" t="s">
        <v>100</v>
      </c>
      <c r="X2050" s="101" t="s">
        <v>96</v>
      </c>
      <c r="Y2050" s="101" t="s">
        <v>89</v>
      </c>
      <c r="Z2050" s="101" t="s">
        <v>101</v>
      </c>
      <c r="AA2050" s="101">
        <v>211</v>
      </c>
      <c r="AB2050" s="101">
        <v>301.73</v>
      </c>
    </row>
    <row r="2051" spans="18:28" ht="18" customHeight="1" x14ac:dyDescent="0.25">
      <c r="R2051" s="101" t="s">
        <v>84</v>
      </c>
      <c r="S2051" s="101">
        <v>2022</v>
      </c>
      <c r="T2051" s="101" t="s">
        <v>3</v>
      </c>
      <c r="U2051" s="101" t="s">
        <v>85</v>
      </c>
      <c r="V2051" s="101" t="s">
        <v>99</v>
      </c>
      <c r="W2051" s="101" t="s">
        <v>100</v>
      </c>
      <c r="X2051" s="101" t="s">
        <v>96</v>
      </c>
      <c r="Y2051" s="101" t="s">
        <v>89</v>
      </c>
      <c r="Z2051" s="101" t="s">
        <v>101</v>
      </c>
      <c r="AA2051" s="101">
        <v>205</v>
      </c>
      <c r="AB2051" s="101">
        <v>293.14999999999998</v>
      </c>
    </row>
    <row r="2052" spans="18:28" ht="18" customHeight="1" x14ac:dyDescent="0.25">
      <c r="R2052" s="101" t="s">
        <v>91</v>
      </c>
      <c r="S2052" s="101">
        <v>2022</v>
      </c>
      <c r="T2052" s="101" t="s">
        <v>1</v>
      </c>
      <c r="U2052" s="101" t="s">
        <v>85</v>
      </c>
      <c r="V2052" s="101" t="s">
        <v>99</v>
      </c>
      <c r="W2052" s="101" t="s">
        <v>100</v>
      </c>
      <c r="X2052" s="101" t="s">
        <v>96</v>
      </c>
      <c r="Y2052" s="101" t="s">
        <v>89</v>
      </c>
      <c r="Z2052" s="101" t="s">
        <v>101</v>
      </c>
      <c r="AA2052" s="101">
        <v>244</v>
      </c>
      <c r="AB2052" s="101">
        <v>348.92</v>
      </c>
    </row>
    <row r="2053" spans="18:28" ht="18" customHeight="1" x14ac:dyDescent="0.25">
      <c r="R2053" s="101" t="s">
        <v>84</v>
      </c>
      <c r="S2053" s="101">
        <v>2022</v>
      </c>
      <c r="T2053" s="101" t="s">
        <v>1</v>
      </c>
      <c r="U2053" s="101" t="s">
        <v>85</v>
      </c>
      <c r="V2053" s="101" t="s">
        <v>99</v>
      </c>
      <c r="W2053" s="101" t="s">
        <v>100</v>
      </c>
      <c r="X2053" s="101" t="s">
        <v>96</v>
      </c>
      <c r="Y2053" s="101" t="s">
        <v>89</v>
      </c>
      <c r="Z2053" s="101" t="s">
        <v>101</v>
      </c>
      <c r="AA2053" s="101">
        <v>238</v>
      </c>
      <c r="AB2053" s="101">
        <v>340.34000000000003</v>
      </c>
    </row>
    <row r="2054" spans="18:28" ht="18" customHeight="1" x14ac:dyDescent="0.25">
      <c r="R2054" s="101" t="s">
        <v>84</v>
      </c>
      <c r="S2054" s="101">
        <v>2022</v>
      </c>
      <c r="T2054" s="101" t="s">
        <v>1</v>
      </c>
      <c r="U2054" s="101" t="s">
        <v>85</v>
      </c>
      <c r="V2054" s="101" t="s">
        <v>99</v>
      </c>
      <c r="W2054" s="101" t="s">
        <v>100</v>
      </c>
      <c r="X2054" s="101" t="s">
        <v>96</v>
      </c>
      <c r="Y2054" s="101" t="s">
        <v>89</v>
      </c>
      <c r="Z2054" s="101" t="s">
        <v>101</v>
      </c>
      <c r="AA2054" s="101">
        <v>247</v>
      </c>
      <c r="AB2054" s="101">
        <v>353.21</v>
      </c>
    </row>
    <row r="2055" spans="18:28" ht="18" customHeight="1" x14ac:dyDescent="0.25">
      <c r="R2055" s="101" t="s">
        <v>91</v>
      </c>
      <c r="S2055" s="101">
        <v>2022</v>
      </c>
      <c r="T2055" s="101" t="s">
        <v>1</v>
      </c>
      <c r="U2055" s="101" t="s">
        <v>85</v>
      </c>
      <c r="V2055" s="101" t="s">
        <v>99</v>
      </c>
      <c r="W2055" s="101" t="s">
        <v>100</v>
      </c>
      <c r="X2055" s="101" t="s">
        <v>96</v>
      </c>
      <c r="Y2055" s="101" t="s">
        <v>89</v>
      </c>
      <c r="Z2055" s="101" t="s">
        <v>101</v>
      </c>
      <c r="AA2055" s="101">
        <v>241</v>
      </c>
      <c r="AB2055" s="101">
        <v>344.63</v>
      </c>
    </row>
    <row r="2056" spans="18:28" ht="18" customHeight="1" x14ac:dyDescent="0.25">
      <c r="R2056" s="101" t="s">
        <v>93</v>
      </c>
      <c r="S2056" s="101">
        <v>2022</v>
      </c>
      <c r="T2056" s="101" t="s">
        <v>1</v>
      </c>
      <c r="U2056" s="101" t="s">
        <v>85</v>
      </c>
      <c r="V2056" s="101" t="s">
        <v>99</v>
      </c>
      <c r="W2056" s="101" t="s">
        <v>100</v>
      </c>
      <c r="X2056" s="101" t="s">
        <v>96</v>
      </c>
      <c r="Y2056" s="101" t="s">
        <v>89</v>
      </c>
      <c r="Z2056" s="101" t="s">
        <v>101</v>
      </c>
      <c r="AA2056" s="101">
        <v>235</v>
      </c>
      <c r="AB2056" s="101">
        <v>336.05</v>
      </c>
    </row>
    <row r="2057" spans="18:28" ht="18" customHeight="1" x14ac:dyDescent="0.25">
      <c r="R2057" s="101" t="s">
        <v>91</v>
      </c>
      <c r="S2057" s="101">
        <v>2022</v>
      </c>
      <c r="T2057" s="101" t="s">
        <v>0</v>
      </c>
      <c r="U2057" s="101" t="s">
        <v>85</v>
      </c>
      <c r="V2057" s="101" t="s">
        <v>99</v>
      </c>
      <c r="W2057" s="101" t="s">
        <v>100</v>
      </c>
      <c r="X2057" s="101" t="s">
        <v>96</v>
      </c>
      <c r="Y2057" s="101" t="s">
        <v>89</v>
      </c>
      <c r="Z2057" s="101" t="s">
        <v>90</v>
      </c>
      <c r="AA2057" s="101">
        <v>262</v>
      </c>
      <c r="AB2057" s="101">
        <v>374.65999999999997</v>
      </c>
    </row>
    <row r="2058" spans="18:28" ht="18" customHeight="1" x14ac:dyDescent="0.25">
      <c r="R2058" s="101" t="s">
        <v>91</v>
      </c>
      <c r="S2058" s="101">
        <v>2022</v>
      </c>
      <c r="T2058" s="101" t="s">
        <v>0</v>
      </c>
      <c r="U2058" s="101" t="s">
        <v>85</v>
      </c>
      <c r="V2058" s="101" t="s">
        <v>99</v>
      </c>
      <c r="W2058" s="101" t="s">
        <v>100</v>
      </c>
      <c r="X2058" s="101" t="s">
        <v>96</v>
      </c>
      <c r="Y2058" s="101" t="s">
        <v>89</v>
      </c>
      <c r="Z2058" s="101" t="s">
        <v>101</v>
      </c>
      <c r="AA2058" s="101">
        <v>256</v>
      </c>
      <c r="AB2058" s="101">
        <v>366.08</v>
      </c>
    </row>
    <row r="2059" spans="18:28" ht="18" customHeight="1" x14ac:dyDescent="0.25">
      <c r="R2059" s="101" t="s">
        <v>91</v>
      </c>
      <c r="S2059" s="101">
        <v>2022</v>
      </c>
      <c r="T2059" s="101" t="s">
        <v>0</v>
      </c>
      <c r="U2059" s="101" t="s">
        <v>85</v>
      </c>
      <c r="V2059" s="101" t="s">
        <v>99</v>
      </c>
      <c r="W2059" s="101" t="s">
        <v>100</v>
      </c>
      <c r="X2059" s="101" t="s">
        <v>96</v>
      </c>
      <c r="Y2059" s="101" t="s">
        <v>89</v>
      </c>
      <c r="Z2059" s="101" t="s">
        <v>101</v>
      </c>
      <c r="AA2059" s="101">
        <v>250</v>
      </c>
      <c r="AB2059" s="101">
        <v>357.5</v>
      </c>
    </row>
    <row r="2060" spans="18:28" ht="18" customHeight="1" x14ac:dyDescent="0.25">
      <c r="R2060" s="101" t="s">
        <v>91</v>
      </c>
      <c r="S2060" s="101">
        <v>2022</v>
      </c>
      <c r="T2060" s="101" t="s">
        <v>0</v>
      </c>
      <c r="U2060" s="101" t="s">
        <v>85</v>
      </c>
      <c r="V2060" s="101" t="s">
        <v>99</v>
      </c>
      <c r="W2060" s="101" t="s">
        <v>100</v>
      </c>
      <c r="X2060" s="101" t="s">
        <v>96</v>
      </c>
      <c r="Y2060" s="101" t="s">
        <v>89</v>
      </c>
      <c r="Z2060" s="101" t="s">
        <v>101</v>
      </c>
      <c r="AA2060" s="101">
        <v>259</v>
      </c>
      <c r="AB2060" s="101">
        <v>370.37</v>
      </c>
    </row>
    <row r="2061" spans="18:28" ht="18" customHeight="1" x14ac:dyDescent="0.25">
      <c r="R2061" s="101" t="s">
        <v>93</v>
      </c>
      <c r="S2061" s="101">
        <v>2022</v>
      </c>
      <c r="T2061" s="101" t="s">
        <v>0</v>
      </c>
      <c r="U2061" s="101" t="s">
        <v>85</v>
      </c>
      <c r="V2061" s="101" t="s">
        <v>99</v>
      </c>
      <c r="W2061" s="101" t="s">
        <v>100</v>
      </c>
      <c r="X2061" s="101" t="s">
        <v>96</v>
      </c>
      <c r="Y2061" s="101" t="s">
        <v>89</v>
      </c>
      <c r="Z2061" s="101" t="s">
        <v>101</v>
      </c>
      <c r="AA2061" s="101">
        <v>253</v>
      </c>
      <c r="AB2061" s="101">
        <v>361.78999999999996</v>
      </c>
    </row>
    <row r="2062" spans="18:28" ht="18" customHeight="1" x14ac:dyDescent="0.25">
      <c r="R2062" s="101" t="s">
        <v>91</v>
      </c>
      <c r="S2062" s="101">
        <v>2022</v>
      </c>
      <c r="T2062" s="101" t="s">
        <v>5</v>
      </c>
      <c r="U2062" s="101" t="s">
        <v>85</v>
      </c>
      <c r="V2062" s="101" t="s">
        <v>99</v>
      </c>
      <c r="W2062" s="101" t="s">
        <v>100</v>
      </c>
      <c r="X2062" s="101" t="s">
        <v>96</v>
      </c>
      <c r="Y2062" s="101" t="s">
        <v>89</v>
      </c>
      <c r="Z2062" s="101" t="s">
        <v>101</v>
      </c>
      <c r="AA2062" s="101">
        <v>184</v>
      </c>
      <c r="AB2062" s="101">
        <v>263.12</v>
      </c>
    </row>
    <row r="2063" spans="18:28" ht="18" customHeight="1" x14ac:dyDescent="0.25">
      <c r="R2063" s="101" t="s">
        <v>94</v>
      </c>
      <c r="S2063" s="101">
        <v>2022</v>
      </c>
      <c r="T2063" s="101" t="s">
        <v>5</v>
      </c>
      <c r="U2063" s="101" t="s">
        <v>85</v>
      </c>
      <c r="V2063" s="101" t="s">
        <v>99</v>
      </c>
      <c r="W2063" s="101" t="s">
        <v>100</v>
      </c>
      <c r="X2063" s="101" t="s">
        <v>96</v>
      </c>
      <c r="Y2063" s="101" t="s">
        <v>89</v>
      </c>
      <c r="Z2063" s="101" t="s">
        <v>101</v>
      </c>
      <c r="AA2063" s="101">
        <v>178</v>
      </c>
      <c r="AB2063" s="101">
        <v>254.54</v>
      </c>
    </row>
    <row r="2064" spans="18:28" ht="18" customHeight="1" x14ac:dyDescent="0.25">
      <c r="R2064" s="101" t="s">
        <v>93</v>
      </c>
      <c r="S2064" s="101">
        <v>2022</v>
      </c>
      <c r="T2064" s="101" t="s">
        <v>5</v>
      </c>
      <c r="U2064" s="101" t="s">
        <v>85</v>
      </c>
      <c r="V2064" s="101" t="s">
        <v>99</v>
      </c>
      <c r="W2064" s="101" t="s">
        <v>100</v>
      </c>
      <c r="X2064" s="101" t="s">
        <v>96</v>
      </c>
      <c r="Y2064" s="101" t="s">
        <v>89</v>
      </c>
      <c r="Z2064" s="101" t="s">
        <v>101</v>
      </c>
      <c r="AA2064" s="101">
        <v>172</v>
      </c>
      <c r="AB2064" s="101">
        <v>245.95999999999998</v>
      </c>
    </row>
    <row r="2065" spans="18:28" ht="18" customHeight="1" x14ac:dyDescent="0.25">
      <c r="R2065" s="101" t="s">
        <v>84</v>
      </c>
      <c r="S2065" s="101">
        <v>2022</v>
      </c>
      <c r="T2065" s="101" t="s">
        <v>5</v>
      </c>
      <c r="U2065" s="101" t="s">
        <v>85</v>
      </c>
      <c r="V2065" s="101" t="s">
        <v>99</v>
      </c>
      <c r="W2065" s="101" t="s">
        <v>100</v>
      </c>
      <c r="X2065" s="101" t="s">
        <v>96</v>
      </c>
      <c r="Y2065" s="101" t="s">
        <v>89</v>
      </c>
      <c r="Z2065" s="101" t="s">
        <v>101</v>
      </c>
      <c r="AA2065" s="101">
        <v>181</v>
      </c>
      <c r="AB2065" s="101">
        <v>258.83</v>
      </c>
    </row>
    <row r="2066" spans="18:28" ht="18" customHeight="1" x14ac:dyDescent="0.25">
      <c r="R2066" s="101" t="s">
        <v>94</v>
      </c>
      <c r="S2066" s="101">
        <v>2022</v>
      </c>
      <c r="T2066" s="101" t="s">
        <v>5</v>
      </c>
      <c r="U2066" s="101" t="s">
        <v>85</v>
      </c>
      <c r="V2066" s="101" t="s">
        <v>99</v>
      </c>
      <c r="W2066" s="101" t="s">
        <v>100</v>
      </c>
      <c r="X2066" s="101" t="s">
        <v>96</v>
      </c>
      <c r="Y2066" s="101" t="s">
        <v>89</v>
      </c>
      <c r="Z2066" s="101" t="s">
        <v>101</v>
      </c>
      <c r="AA2066" s="101">
        <v>175</v>
      </c>
      <c r="AB2066" s="101">
        <v>250.25</v>
      </c>
    </row>
    <row r="2067" spans="18:28" ht="18" customHeight="1" x14ac:dyDescent="0.25">
      <c r="R2067" s="101" t="s">
        <v>91</v>
      </c>
      <c r="S2067" s="101">
        <v>2022</v>
      </c>
      <c r="T2067" s="101" t="s">
        <v>5</v>
      </c>
      <c r="U2067" s="101" t="s">
        <v>85</v>
      </c>
      <c r="V2067" s="101" t="s">
        <v>99</v>
      </c>
      <c r="W2067" s="101" t="s">
        <v>100</v>
      </c>
      <c r="X2067" s="101" t="s">
        <v>96</v>
      </c>
      <c r="Y2067" s="101" t="s">
        <v>89</v>
      </c>
      <c r="Z2067" s="101" t="s">
        <v>101</v>
      </c>
      <c r="AA2067" s="101">
        <v>169</v>
      </c>
      <c r="AB2067" s="101">
        <v>241.67000000000002</v>
      </c>
    </row>
    <row r="2068" spans="18:28" ht="18" customHeight="1" x14ac:dyDescent="0.25">
      <c r="R2068" s="101" t="s">
        <v>84</v>
      </c>
      <c r="S2068" s="101">
        <v>2022</v>
      </c>
      <c r="T2068" s="101" t="s">
        <v>2</v>
      </c>
      <c r="U2068" s="101" t="s">
        <v>85</v>
      </c>
      <c r="V2068" s="101" t="s">
        <v>99</v>
      </c>
      <c r="W2068" s="101" t="s">
        <v>100</v>
      </c>
      <c r="X2068" s="101" t="s">
        <v>96</v>
      </c>
      <c r="Y2068" s="101" t="s">
        <v>89</v>
      </c>
      <c r="Z2068" s="101" t="s">
        <v>101</v>
      </c>
      <c r="AA2068" s="101">
        <v>232</v>
      </c>
      <c r="AB2068" s="101">
        <v>331.76</v>
      </c>
    </row>
    <row r="2069" spans="18:28" ht="18" customHeight="1" x14ac:dyDescent="0.25">
      <c r="R2069" s="101" t="s">
        <v>91</v>
      </c>
      <c r="S2069" s="101">
        <v>2022</v>
      </c>
      <c r="T2069" s="101" t="s">
        <v>2</v>
      </c>
      <c r="U2069" s="101" t="s">
        <v>85</v>
      </c>
      <c r="V2069" s="101" t="s">
        <v>99</v>
      </c>
      <c r="W2069" s="101" t="s">
        <v>100</v>
      </c>
      <c r="X2069" s="101" t="s">
        <v>96</v>
      </c>
      <c r="Y2069" s="101" t="s">
        <v>89</v>
      </c>
      <c r="Z2069" s="101" t="s">
        <v>101</v>
      </c>
      <c r="AA2069" s="101">
        <v>226</v>
      </c>
      <c r="AB2069" s="101">
        <v>323.18</v>
      </c>
    </row>
    <row r="2070" spans="18:28" ht="18" customHeight="1" x14ac:dyDescent="0.25">
      <c r="R2070" s="101" t="s">
        <v>91</v>
      </c>
      <c r="S2070" s="101">
        <v>2022</v>
      </c>
      <c r="T2070" s="101" t="s">
        <v>2</v>
      </c>
      <c r="U2070" s="101" t="s">
        <v>85</v>
      </c>
      <c r="V2070" s="101" t="s">
        <v>99</v>
      </c>
      <c r="W2070" s="101" t="s">
        <v>100</v>
      </c>
      <c r="X2070" s="101" t="s">
        <v>96</v>
      </c>
      <c r="Y2070" s="101" t="s">
        <v>89</v>
      </c>
      <c r="Z2070" s="101" t="s">
        <v>101</v>
      </c>
      <c r="AA2070" s="101">
        <v>220</v>
      </c>
      <c r="AB2070" s="101">
        <v>314.60000000000002</v>
      </c>
    </row>
    <row r="2071" spans="18:28" ht="18" customHeight="1" x14ac:dyDescent="0.25">
      <c r="R2071" s="101" t="s">
        <v>93</v>
      </c>
      <c r="S2071" s="101">
        <v>2022</v>
      </c>
      <c r="T2071" s="101" t="s">
        <v>2</v>
      </c>
      <c r="U2071" s="101" t="s">
        <v>85</v>
      </c>
      <c r="V2071" s="101" t="s">
        <v>99</v>
      </c>
      <c r="W2071" s="101" t="s">
        <v>100</v>
      </c>
      <c r="X2071" s="101" t="s">
        <v>96</v>
      </c>
      <c r="Y2071" s="101" t="s">
        <v>89</v>
      </c>
      <c r="Z2071" s="101" t="s">
        <v>101</v>
      </c>
      <c r="AA2071" s="101">
        <v>229</v>
      </c>
      <c r="AB2071" s="101">
        <v>327.47000000000003</v>
      </c>
    </row>
    <row r="2072" spans="18:28" ht="18" customHeight="1" x14ac:dyDescent="0.25">
      <c r="R2072" s="101" t="s">
        <v>84</v>
      </c>
      <c r="S2072" s="101">
        <v>2022</v>
      </c>
      <c r="T2072" s="101" t="s">
        <v>2</v>
      </c>
      <c r="U2072" s="101" t="s">
        <v>85</v>
      </c>
      <c r="V2072" s="101" t="s">
        <v>99</v>
      </c>
      <c r="W2072" s="101" t="s">
        <v>100</v>
      </c>
      <c r="X2072" s="101" t="s">
        <v>96</v>
      </c>
      <c r="Y2072" s="101" t="s">
        <v>89</v>
      </c>
      <c r="Z2072" s="101" t="s">
        <v>101</v>
      </c>
      <c r="AA2072" s="101">
        <v>223</v>
      </c>
      <c r="AB2072" s="101">
        <v>318.89</v>
      </c>
    </row>
    <row r="2073" spans="18:28" ht="18" customHeight="1" x14ac:dyDescent="0.25">
      <c r="R2073" s="101" t="s">
        <v>84</v>
      </c>
      <c r="S2073" s="101">
        <v>2022</v>
      </c>
      <c r="T2073" s="101" t="s">
        <v>2</v>
      </c>
      <c r="U2073" s="101" t="s">
        <v>85</v>
      </c>
      <c r="V2073" s="101" t="s">
        <v>99</v>
      </c>
      <c r="W2073" s="101" t="s">
        <v>100</v>
      </c>
      <c r="X2073" s="101" t="s">
        <v>96</v>
      </c>
      <c r="Y2073" s="101" t="s">
        <v>89</v>
      </c>
      <c r="Z2073" s="101" t="s">
        <v>101</v>
      </c>
      <c r="AA2073" s="101">
        <v>217</v>
      </c>
      <c r="AB2073" s="101">
        <v>310.31</v>
      </c>
    </row>
    <row r="2074" spans="18:28" ht="18" customHeight="1" x14ac:dyDescent="0.25">
      <c r="R2074" s="101" t="s">
        <v>91</v>
      </c>
      <c r="S2074" s="101">
        <v>2022</v>
      </c>
      <c r="T2074" s="101" t="s">
        <v>4</v>
      </c>
      <c r="U2074" s="101" t="s">
        <v>85</v>
      </c>
      <c r="V2074" s="101" t="s">
        <v>99</v>
      </c>
      <c r="W2074" s="101" t="s">
        <v>100</v>
      </c>
      <c r="X2074" s="101" t="s">
        <v>96</v>
      </c>
      <c r="Y2074" s="101" t="s">
        <v>89</v>
      </c>
      <c r="Z2074" s="101" t="s">
        <v>101</v>
      </c>
      <c r="AA2074" s="101">
        <v>196</v>
      </c>
      <c r="AB2074" s="101">
        <v>280.27999999999997</v>
      </c>
    </row>
    <row r="2075" spans="18:28" ht="18" customHeight="1" x14ac:dyDescent="0.25">
      <c r="R2075" s="101" t="s">
        <v>84</v>
      </c>
      <c r="S2075" s="101">
        <v>2022</v>
      </c>
      <c r="T2075" s="101" t="s">
        <v>4</v>
      </c>
      <c r="U2075" s="101" t="s">
        <v>85</v>
      </c>
      <c r="V2075" s="101" t="s">
        <v>99</v>
      </c>
      <c r="W2075" s="101" t="s">
        <v>100</v>
      </c>
      <c r="X2075" s="101" t="s">
        <v>96</v>
      </c>
      <c r="Y2075" s="101" t="s">
        <v>89</v>
      </c>
      <c r="Z2075" s="101" t="s">
        <v>101</v>
      </c>
      <c r="AA2075" s="101">
        <v>190</v>
      </c>
      <c r="AB2075" s="101">
        <v>271.7</v>
      </c>
    </row>
    <row r="2076" spans="18:28" ht="18" customHeight="1" x14ac:dyDescent="0.25">
      <c r="R2076" s="101" t="s">
        <v>84</v>
      </c>
      <c r="S2076" s="101">
        <v>2022</v>
      </c>
      <c r="T2076" s="101" t="s">
        <v>4</v>
      </c>
      <c r="U2076" s="101" t="s">
        <v>85</v>
      </c>
      <c r="V2076" s="101" t="s">
        <v>99</v>
      </c>
      <c r="W2076" s="101" t="s">
        <v>100</v>
      </c>
      <c r="X2076" s="101" t="s">
        <v>96</v>
      </c>
      <c r="Y2076" s="101" t="s">
        <v>89</v>
      </c>
      <c r="Z2076" s="101" t="s">
        <v>101</v>
      </c>
      <c r="AA2076" s="101">
        <v>199</v>
      </c>
      <c r="AB2076" s="101">
        <v>284.57</v>
      </c>
    </row>
    <row r="2077" spans="18:28" ht="18" customHeight="1" x14ac:dyDescent="0.25">
      <c r="R2077" s="101" t="s">
        <v>84</v>
      </c>
      <c r="S2077" s="101">
        <v>2022</v>
      </c>
      <c r="T2077" s="101" t="s">
        <v>4</v>
      </c>
      <c r="U2077" s="101" t="s">
        <v>85</v>
      </c>
      <c r="V2077" s="101" t="s">
        <v>99</v>
      </c>
      <c r="W2077" s="101" t="s">
        <v>100</v>
      </c>
      <c r="X2077" s="101" t="s">
        <v>96</v>
      </c>
      <c r="Y2077" s="101" t="s">
        <v>89</v>
      </c>
      <c r="Z2077" s="101" t="s">
        <v>101</v>
      </c>
      <c r="AA2077" s="101">
        <v>193</v>
      </c>
      <c r="AB2077" s="101">
        <v>275.99</v>
      </c>
    </row>
    <row r="2078" spans="18:28" ht="18" customHeight="1" x14ac:dyDescent="0.25">
      <c r="R2078" s="101" t="s">
        <v>84</v>
      </c>
      <c r="S2078" s="101">
        <v>2022</v>
      </c>
      <c r="T2078" s="101" t="s">
        <v>4</v>
      </c>
      <c r="U2078" s="101" t="s">
        <v>85</v>
      </c>
      <c r="V2078" s="101" t="s">
        <v>99</v>
      </c>
      <c r="W2078" s="101" t="s">
        <v>100</v>
      </c>
      <c r="X2078" s="101" t="s">
        <v>96</v>
      </c>
      <c r="Y2078" s="101" t="s">
        <v>89</v>
      </c>
      <c r="Z2078" s="101" t="s">
        <v>101</v>
      </c>
      <c r="AA2078" s="101">
        <v>187</v>
      </c>
      <c r="AB2078" s="101">
        <v>267.40999999999997</v>
      </c>
    </row>
    <row r="2079" spans="18:28" ht="18" customHeight="1" x14ac:dyDescent="0.25">
      <c r="R2079" s="101" t="s">
        <v>91</v>
      </c>
      <c r="S2079" s="101">
        <v>2022</v>
      </c>
      <c r="T2079" s="101" t="s">
        <v>3</v>
      </c>
      <c r="U2079" s="101" t="s">
        <v>97</v>
      </c>
      <c r="V2079" s="101" t="s">
        <v>99</v>
      </c>
      <c r="W2079" s="101" t="s">
        <v>100</v>
      </c>
      <c r="X2079" s="101" t="s">
        <v>96</v>
      </c>
      <c r="Y2079" s="101" t="s">
        <v>89</v>
      </c>
      <c r="Z2079" s="101" t="s">
        <v>101</v>
      </c>
      <c r="AA2079" s="101">
        <v>278</v>
      </c>
      <c r="AB2079" s="101">
        <v>397.53999999999996</v>
      </c>
    </row>
    <row r="2080" spans="18:28" ht="18" customHeight="1" x14ac:dyDescent="0.25">
      <c r="R2080" s="101" t="s">
        <v>95</v>
      </c>
      <c r="S2080" s="101">
        <v>2022</v>
      </c>
      <c r="T2080" s="101" t="s">
        <v>3</v>
      </c>
      <c r="U2080" s="101" t="s">
        <v>97</v>
      </c>
      <c r="V2080" s="101" t="s">
        <v>99</v>
      </c>
      <c r="W2080" s="101" t="s">
        <v>100</v>
      </c>
      <c r="X2080" s="101" t="s">
        <v>96</v>
      </c>
      <c r="Y2080" s="101" t="s">
        <v>89</v>
      </c>
      <c r="Z2080" s="101" t="s">
        <v>101</v>
      </c>
      <c r="AA2080" s="101">
        <v>326</v>
      </c>
      <c r="AB2080" s="101">
        <v>466.18</v>
      </c>
    </row>
    <row r="2081" spans="18:28" ht="18" customHeight="1" x14ac:dyDescent="0.25">
      <c r="R2081" s="101" t="s">
        <v>84</v>
      </c>
      <c r="S2081" s="101">
        <v>2022</v>
      </c>
      <c r="T2081" s="101" t="s">
        <v>3</v>
      </c>
      <c r="U2081" s="101" t="s">
        <v>97</v>
      </c>
      <c r="V2081" s="101" t="s">
        <v>99</v>
      </c>
      <c r="W2081" s="101" t="s">
        <v>100</v>
      </c>
      <c r="X2081" s="101" t="s">
        <v>96</v>
      </c>
      <c r="Y2081" s="101" t="s">
        <v>89</v>
      </c>
      <c r="Z2081" s="101" t="s">
        <v>101</v>
      </c>
      <c r="AA2081" s="101">
        <v>280</v>
      </c>
      <c r="AB2081" s="101">
        <v>400.4</v>
      </c>
    </row>
    <row r="2082" spans="18:28" ht="18" customHeight="1" x14ac:dyDescent="0.25">
      <c r="R2082" s="101" t="s">
        <v>84</v>
      </c>
      <c r="S2082" s="101">
        <v>2022</v>
      </c>
      <c r="T2082" s="101" t="s">
        <v>3</v>
      </c>
      <c r="U2082" s="101" t="s">
        <v>97</v>
      </c>
      <c r="V2082" s="101" t="s">
        <v>99</v>
      </c>
      <c r="W2082" s="101" t="s">
        <v>100</v>
      </c>
      <c r="X2082" s="101" t="s">
        <v>96</v>
      </c>
      <c r="Y2082" s="101" t="s">
        <v>89</v>
      </c>
      <c r="Z2082" s="101" t="s">
        <v>101</v>
      </c>
      <c r="AA2082" s="101">
        <v>834</v>
      </c>
      <c r="AB2082" s="101">
        <v>1192.6199999999999</v>
      </c>
    </row>
    <row r="2083" spans="18:28" ht="18" customHeight="1" x14ac:dyDescent="0.25">
      <c r="R2083" s="101" t="s">
        <v>84</v>
      </c>
      <c r="S2083" s="101">
        <v>2022</v>
      </c>
      <c r="T2083" s="101" t="s">
        <v>3</v>
      </c>
      <c r="U2083" s="101" t="s">
        <v>97</v>
      </c>
      <c r="V2083" s="101" t="s">
        <v>99</v>
      </c>
      <c r="W2083" s="101" t="s">
        <v>100</v>
      </c>
      <c r="X2083" s="101" t="s">
        <v>96</v>
      </c>
      <c r="Y2083" s="101" t="s">
        <v>89</v>
      </c>
      <c r="Z2083" s="101" t="s">
        <v>101</v>
      </c>
      <c r="AA2083" s="101">
        <v>867</v>
      </c>
      <c r="AB2083" s="101">
        <v>1239.81</v>
      </c>
    </row>
    <row r="2084" spans="18:28" ht="18" customHeight="1" x14ac:dyDescent="0.25">
      <c r="R2084" s="101" t="s">
        <v>91</v>
      </c>
      <c r="S2084" s="101">
        <v>2022</v>
      </c>
      <c r="T2084" s="101" t="s">
        <v>3</v>
      </c>
      <c r="U2084" s="101" t="s">
        <v>97</v>
      </c>
      <c r="V2084" s="101" t="s">
        <v>99</v>
      </c>
      <c r="W2084" s="101" t="s">
        <v>100</v>
      </c>
      <c r="X2084" s="101" t="s">
        <v>96</v>
      </c>
      <c r="Y2084" s="101" t="s">
        <v>89</v>
      </c>
      <c r="Z2084" s="101" t="s">
        <v>101</v>
      </c>
      <c r="AA2084" s="101">
        <v>931</v>
      </c>
      <c r="AB2084" s="101">
        <v>1331.33</v>
      </c>
    </row>
    <row r="2085" spans="18:28" ht="18" customHeight="1" x14ac:dyDescent="0.25">
      <c r="R2085" s="101" t="s">
        <v>91</v>
      </c>
      <c r="S2085" s="101">
        <v>2022</v>
      </c>
      <c r="T2085" s="101" t="s">
        <v>3</v>
      </c>
      <c r="U2085" s="101" t="s">
        <v>97</v>
      </c>
      <c r="V2085" s="101" t="s">
        <v>99</v>
      </c>
      <c r="W2085" s="101" t="s">
        <v>100</v>
      </c>
      <c r="X2085" s="101" t="s">
        <v>96</v>
      </c>
      <c r="Y2085" s="101" t="s">
        <v>89</v>
      </c>
      <c r="Z2085" s="101" t="s">
        <v>101</v>
      </c>
      <c r="AA2085" s="101">
        <v>932</v>
      </c>
      <c r="AB2085" s="101">
        <v>1332.76</v>
      </c>
    </row>
    <row r="2086" spans="18:28" ht="18" customHeight="1" x14ac:dyDescent="0.25">
      <c r="R2086" s="101" t="s">
        <v>84</v>
      </c>
      <c r="S2086" s="101">
        <v>2022</v>
      </c>
      <c r="T2086" s="101" t="s">
        <v>3</v>
      </c>
      <c r="U2086" s="101" t="s">
        <v>97</v>
      </c>
      <c r="V2086" s="101" t="s">
        <v>99</v>
      </c>
      <c r="W2086" s="101" t="s">
        <v>100</v>
      </c>
      <c r="X2086" s="101" t="s">
        <v>96</v>
      </c>
      <c r="Y2086" s="101" t="s">
        <v>89</v>
      </c>
      <c r="Z2086" s="101" t="s">
        <v>101</v>
      </c>
      <c r="AA2086" s="101">
        <v>933</v>
      </c>
      <c r="AB2086" s="101">
        <v>1334.19</v>
      </c>
    </row>
    <row r="2087" spans="18:28" ht="18" customHeight="1" x14ac:dyDescent="0.25">
      <c r="R2087" s="101" t="s">
        <v>91</v>
      </c>
      <c r="S2087" s="101">
        <v>2022</v>
      </c>
      <c r="T2087" s="101" t="s">
        <v>3</v>
      </c>
      <c r="U2087" s="101" t="s">
        <v>97</v>
      </c>
      <c r="V2087" s="101" t="s">
        <v>99</v>
      </c>
      <c r="W2087" s="101" t="s">
        <v>100</v>
      </c>
      <c r="X2087" s="101" t="s">
        <v>96</v>
      </c>
      <c r="Y2087" s="101" t="s">
        <v>89</v>
      </c>
      <c r="Z2087" s="101" t="s">
        <v>101</v>
      </c>
      <c r="AA2087" s="101">
        <v>873</v>
      </c>
      <c r="AB2087" s="101">
        <v>526.24</v>
      </c>
    </row>
    <row r="2088" spans="18:28" ht="18" customHeight="1" x14ac:dyDescent="0.25">
      <c r="R2088" s="101" t="s">
        <v>84</v>
      </c>
      <c r="S2088" s="101">
        <v>2022</v>
      </c>
      <c r="T2088" s="101" t="s">
        <v>3</v>
      </c>
      <c r="U2088" s="101" t="s">
        <v>97</v>
      </c>
      <c r="V2088" s="101" t="s">
        <v>99</v>
      </c>
      <c r="W2088" s="101" t="s">
        <v>100</v>
      </c>
      <c r="X2088" s="101" t="s">
        <v>96</v>
      </c>
      <c r="Y2088" s="101" t="s">
        <v>89</v>
      </c>
      <c r="Z2088" s="101" t="s">
        <v>101</v>
      </c>
      <c r="AA2088" s="101">
        <v>327</v>
      </c>
      <c r="AB2088" s="101">
        <v>467.61</v>
      </c>
    </row>
    <row r="2089" spans="18:28" ht="18" customHeight="1" x14ac:dyDescent="0.25">
      <c r="R2089" s="101" t="s">
        <v>84</v>
      </c>
      <c r="S2089" s="101">
        <v>2022</v>
      </c>
      <c r="T2089" s="101" t="s">
        <v>3</v>
      </c>
      <c r="U2089" s="101" t="s">
        <v>97</v>
      </c>
      <c r="V2089" s="101" t="s">
        <v>99</v>
      </c>
      <c r="W2089" s="101" t="s">
        <v>100</v>
      </c>
      <c r="X2089" s="101" t="s">
        <v>96</v>
      </c>
      <c r="Y2089" s="101" t="s">
        <v>89</v>
      </c>
      <c r="Z2089" s="101" t="s">
        <v>101</v>
      </c>
      <c r="AA2089" s="101">
        <v>183</v>
      </c>
      <c r="AB2089" s="101">
        <v>261.69</v>
      </c>
    </row>
    <row r="2090" spans="18:28" ht="18" customHeight="1" x14ac:dyDescent="0.25">
      <c r="R2090" s="101" t="s">
        <v>91</v>
      </c>
      <c r="S2090" s="101">
        <v>2022</v>
      </c>
      <c r="T2090" s="101" t="s">
        <v>3</v>
      </c>
      <c r="U2090" s="101" t="s">
        <v>97</v>
      </c>
      <c r="V2090" s="101" t="s">
        <v>99</v>
      </c>
      <c r="W2090" s="101" t="s">
        <v>100</v>
      </c>
      <c r="X2090" s="101" t="s">
        <v>96</v>
      </c>
      <c r="Y2090" s="101" t="s">
        <v>89</v>
      </c>
      <c r="Z2090" s="101" t="s">
        <v>101</v>
      </c>
      <c r="AA2090" s="101">
        <v>177</v>
      </c>
      <c r="AB2090" s="101">
        <v>253.11</v>
      </c>
    </row>
    <row r="2091" spans="18:28" ht="18" customHeight="1" x14ac:dyDescent="0.25">
      <c r="R2091" s="101" t="s">
        <v>84</v>
      </c>
      <c r="S2091" s="101">
        <v>2022</v>
      </c>
      <c r="T2091" s="101" t="s">
        <v>3</v>
      </c>
      <c r="U2091" s="101" t="s">
        <v>97</v>
      </c>
      <c r="V2091" s="101" t="s">
        <v>99</v>
      </c>
      <c r="W2091" s="101" t="s">
        <v>100</v>
      </c>
      <c r="X2091" s="101" t="s">
        <v>96</v>
      </c>
      <c r="Y2091" s="101" t="s">
        <v>89</v>
      </c>
      <c r="Z2091" s="101" t="s">
        <v>101</v>
      </c>
      <c r="AA2091" s="101">
        <v>171</v>
      </c>
      <c r="AB2091" s="101">
        <v>244.53</v>
      </c>
    </row>
    <row r="2092" spans="18:28" ht="18" customHeight="1" x14ac:dyDescent="0.25">
      <c r="R2092" s="101" t="s">
        <v>84</v>
      </c>
      <c r="S2092" s="101">
        <v>2022</v>
      </c>
      <c r="T2092" s="101" t="s">
        <v>3</v>
      </c>
      <c r="U2092" s="101" t="s">
        <v>97</v>
      </c>
      <c r="V2092" s="101" t="s">
        <v>99</v>
      </c>
      <c r="W2092" s="101" t="s">
        <v>100</v>
      </c>
      <c r="X2092" s="101" t="s">
        <v>96</v>
      </c>
      <c r="Y2092" s="101" t="s">
        <v>89</v>
      </c>
      <c r="Z2092" s="101" t="s">
        <v>101</v>
      </c>
      <c r="AA2092" s="101">
        <v>277</v>
      </c>
      <c r="AB2092" s="101">
        <v>396.11</v>
      </c>
    </row>
    <row r="2093" spans="18:28" ht="18" customHeight="1" x14ac:dyDescent="0.25">
      <c r="R2093" s="101" t="s">
        <v>93</v>
      </c>
      <c r="S2093" s="101">
        <v>2022</v>
      </c>
      <c r="T2093" s="101" t="s">
        <v>3</v>
      </c>
      <c r="U2093" s="101" t="s">
        <v>97</v>
      </c>
      <c r="V2093" s="101" t="s">
        <v>99</v>
      </c>
      <c r="W2093" s="101" t="s">
        <v>100</v>
      </c>
      <c r="X2093" s="101" t="s">
        <v>96</v>
      </c>
      <c r="Y2093" s="101" t="s">
        <v>89</v>
      </c>
      <c r="Z2093" s="101" t="s">
        <v>101</v>
      </c>
      <c r="AA2093" s="101">
        <v>325</v>
      </c>
      <c r="AB2093" s="101">
        <v>464.75</v>
      </c>
    </row>
    <row r="2094" spans="18:28" ht="18" customHeight="1" x14ac:dyDescent="0.25">
      <c r="R2094" s="101" t="s">
        <v>91</v>
      </c>
      <c r="S2094" s="101">
        <v>2022</v>
      </c>
      <c r="T2094" s="101" t="s">
        <v>3</v>
      </c>
      <c r="U2094" s="101" t="s">
        <v>97</v>
      </c>
      <c r="V2094" s="101" t="s">
        <v>99</v>
      </c>
      <c r="W2094" s="101" t="s">
        <v>100</v>
      </c>
      <c r="X2094" s="101" t="s">
        <v>96</v>
      </c>
      <c r="Y2094" s="101" t="s">
        <v>89</v>
      </c>
      <c r="Z2094" s="101" t="s">
        <v>101</v>
      </c>
      <c r="AA2094" s="101">
        <v>842</v>
      </c>
      <c r="AB2094" s="101">
        <v>1204.06</v>
      </c>
    </row>
    <row r="2095" spans="18:28" ht="18" customHeight="1" x14ac:dyDescent="0.25">
      <c r="R2095" s="101" t="s">
        <v>91</v>
      </c>
      <c r="S2095" s="101">
        <v>2022</v>
      </c>
      <c r="T2095" s="101" t="s">
        <v>3</v>
      </c>
      <c r="U2095" s="101" t="s">
        <v>97</v>
      </c>
      <c r="V2095" s="101" t="s">
        <v>99</v>
      </c>
      <c r="W2095" s="101" t="s">
        <v>100</v>
      </c>
      <c r="X2095" s="101" t="s">
        <v>96</v>
      </c>
      <c r="Y2095" s="101" t="s">
        <v>89</v>
      </c>
      <c r="Z2095" s="101" t="s">
        <v>101</v>
      </c>
      <c r="AA2095" s="101">
        <v>876</v>
      </c>
      <c r="AB2095" s="101">
        <v>1252.68</v>
      </c>
    </row>
    <row r="2096" spans="18:28" ht="18" customHeight="1" x14ac:dyDescent="0.25">
      <c r="R2096" s="101" t="s">
        <v>91</v>
      </c>
      <c r="S2096" s="101">
        <v>2022</v>
      </c>
      <c r="T2096" s="101" t="s">
        <v>7</v>
      </c>
      <c r="U2096" s="101" t="s">
        <v>97</v>
      </c>
      <c r="V2096" s="101" t="s">
        <v>99</v>
      </c>
      <c r="W2096" s="101" t="s">
        <v>100</v>
      </c>
      <c r="X2096" s="101" t="s">
        <v>96</v>
      </c>
      <c r="Y2096" s="101" t="s">
        <v>89</v>
      </c>
      <c r="Z2096" s="101" t="s">
        <v>101</v>
      </c>
      <c r="AA2096" s="101">
        <v>332</v>
      </c>
      <c r="AB2096" s="101">
        <v>474.76</v>
      </c>
    </row>
    <row r="2097" spans="18:28" ht="18" customHeight="1" x14ac:dyDescent="0.25">
      <c r="R2097" s="101" t="s">
        <v>91</v>
      </c>
      <c r="S2097" s="101">
        <v>2022</v>
      </c>
      <c r="T2097" s="101" t="s">
        <v>7</v>
      </c>
      <c r="U2097" s="101" t="s">
        <v>97</v>
      </c>
      <c r="V2097" s="101" t="s">
        <v>99</v>
      </c>
      <c r="W2097" s="101" t="s">
        <v>100</v>
      </c>
      <c r="X2097" s="101" t="s">
        <v>96</v>
      </c>
      <c r="Y2097" s="101" t="s">
        <v>89</v>
      </c>
      <c r="Z2097" s="101" t="s">
        <v>101</v>
      </c>
      <c r="AA2097" s="101">
        <v>302</v>
      </c>
      <c r="AB2097" s="101">
        <v>431.86</v>
      </c>
    </row>
    <row r="2098" spans="18:28" ht="18" customHeight="1" x14ac:dyDescent="0.25">
      <c r="R2098" s="101" t="s">
        <v>93</v>
      </c>
      <c r="S2098" s="101">
        <v>2022</v>
      </c>
      <c r="T2098" s="101" t="s">
        <v>7</v>
      </c>
      <c r="U2098" s="101" t="s">
        <v>97</v>
      </c>
      <c r="V2098" s="101" t="s">
        <v>99</v>
      </c>
      <c r="W2098" s="101" t="s">
        <v>100</v>
      </c>
      <c r="X2098" s="101" t="s">
        <v>96</v>
      </c>
      <c r="Y2098" s="101" t="s">
        <v>89</v>
      </c>
      <c r="Z2098" s="101" t="s">
        <v>101</v>
      </c>
      <c r="AA2098" s="101">
        <v>256</v>
      </c>
      <c r="AB2098" s="101">
        <v>366.08</v>
      </c>
    </row>
    <row r="2099" spans="18:28" ht="18" customHeight="1" x14ac:dyDescent="0.25">
      <c r="R2099" s="101" t="s">
        <v>94</v>
      </c>
      <c r="S2099" s="101">
        <v>2022</v>
      </c>
      <c r="T2099" s="101" t="s">
        <v>7</v>
      </c>
      <c r="U2099" s="101" t="s">
        <v>97</v>
      </c>
      <c r="V2099" s="101" t="s">
        <v>99</v>
      </c>
      <c r="W2099" s="101" t="s">
        <v>100</v>
      </c>
      <c r="X2099" s="101" t="s">
        <v>96</v>
      </c>
      <c r="Y2099" s="101" t="s">
        <v>89</v>
      </c>
      <c r="Z2099" s="101" t="s">
        <v>101</v>
      </c>
      <c r="AA2099" s="101">
        <v>304</v>
      </c>
      <c r="AB2099" s="101">
        <v>434.72</v>
      </c>
    </row>
    <row r="2100" spans="18:28" ht="18" customHeight="1" x14ac:dyDescent="0.25">
      <c r="R2100" s="101" t="s">
        <v>84</v>
      </c>
      <c r="S2100" s="101">
        <v>2022</v>
      </c>
      <c r="T2100" s="101" t="s">
        <v>7</v>
      </c>
      <c r="U2100" s="101" t="s">
        <v>97</v>
      </c>
      <c r="V2100" s="101" t="s">
        <v>99</v>
      </c>
      <c r="W2100" s="101" t="s">
        <v>100</v>
      </c>
      <c r="X2100" s="101" t="s">
        <v>96</v>
      </c>
      <c r="Y2100" s="101" t="s">
        <v>89</v>
      </c>
      <c r="Z2100" s="101" t="s">
        <v>101</v>
      </c>
      <c r="AA2100" s="101">
        <v>784</v>
      </c>
      <c r="AB2100" s="101">
        <v>1121.1199999999999</v>
      </c>
    </row>
    <row r="2101" spans="18:28" ht="18" customHeight="1" x14ac:dyDescent="0.25">
      <c r="R2101" s="101" t="s">
        <v>94</v>
      </c>
      <c r="S2101" s="101">
        <v>2022</v>
      </c>
      <c r="T2101" s="101" t="s">
        <v>7</v>
      </c>
      <c r="U2101" s="101" t="s">
        <v>97</v>
      </c>
      <c r="V2101" s="101" t="s">
        <v>99</v>
      </c>
      <c r="W2101" s="101" t="s">
        <v>100</v>
      </c>
      <c r="X2101" s="101" t="s">
        <v>96</v>
      </c>
      <c r="Y2101" s="101" t="s">
        <v>89</v>
      </c>
      <c r="Z2101" s="101" t="s">
        <v>101</v>
      </c>
      <c r="AA2101" s="101">
        <v>837</v>
      </c>
      <c r="AB2101" s="101">
        <v>1196.9099999999999</v>
      </c>
    </row>
    <row r="2102" spans="18:28" ht="18" customHeight="1" x14ac:dyDescent="0.25">
      <c r="R2102" s="101" t="s">
        <v>91</v>
      </c>
      <c r="S2102" s="101">
        <v>2022</v>
      </c>
      <c r="T2102" s="101" t="s">
        <v>7</v>
      </c>
      <c r="U2102" s="101" t="s">
        <v>97</v>
      </c>
      <c r="V2102" s="101" t="s">
        <v>99</v>
      </c>
      <c r="W2102" s="101" t="s">
        <v>100</v>
      </c>
      <c r="X2102" s="101" t="s">
        <v>96</v>
      </c>
      <c r="Y2102" s="101" t="s">
        <v>89</v>
      </c>
      <c r="Z2102" s="101" t="s">
        <v>101</v>
      </c>
      <c r="AA2102" s="101">
        <v>870</v>
      </c>
      <c r="AB2102" s="101">
        <v>1244.0999999999999</v>
      </c>
    </row>
    <row r="2103" spans="18:28" ht="18" customHeight="1" x14ac:dyDescent="0.25">
      <c r="R2103" s="101" t="s">
        <v>91</v>
      </c>
      <c r="S2103" s="101">
        <v>2022</v>
      </c>
      <c r="T2103" s="101" t="s">
        <v>7</v>
      </c>
      <c r="U2103" s="101" t="s">
        <v>97</v>
      </c>
      <c r="V2103" s="101" t="s">
        <v>99</v>
      </c>
      <c r="W2103" s="101" t="s">
        <v>100</v>
      </c>
      <c r="X2103" s="101" t="s">
        <v>96</v>
      </c>
      <c r="Y2103" s="101" t="s">
        <v>89</v>
      </c>
      <c r="Z2103" s="101" t="s">
        <v>101</v>
      </c>
      <c r="AA2103" s="101">
        <v>942</v>
      </c>
      <c r="AB2103" s="101">
        <v>1347.06</v>
      </c>
    </row>
    <row r="2104" spans="18:28" ht="18" customHeight="1" x14ac:dyDescent="0.25">
      <c r="R2104" s="101" t="s">
        <v>91</v>
      </c>
      <c r="S2104" s="101">
        <v>2022</v>
      </c>
      <c r="T2104" s="101" t="s">
        <v>7</v>
      </c>
      <c r="U2104" s="101" t="s">
        <v>97</v>
      </c>
      <c r="V2104" s="101" t="s">
        <v>99</v>
      </c>
      <c r="W2104" s="101" t="s">
        <v>100</v>
      </c>
      <c r="X2104" s="101" t="s">
        <v>96</v>
      </c>
      <c r="Y2104" s="101" t="s">
        <v>89</v>
      </c>
      <c r="Z2104" s="101" t="s">
        <v>101</v>
      </c>
      <c r="AA2104" s="101">
        <v>943</v>
      </c>
      <c r="AB2104" s="101">
        <v>1348.49</v>
      </c>
    </row>
    <row r="2105" spans="18:28" ht="18" customHeight="1" x14ac:dyDescent="0.25">
      <c r="R2105" s="101" t="s">
        <v>84</v>
      </c>
      <c r="S2105" s="101">
        <v>2022</v>
      </c>
      <c r="T2105" s="101" t="s">
        <v>7</v>
      </c>
      <c r="U2105" s="101" t="s">
        <v>97</v>
      </c>
      <c r="V2105" s="101" t="s">
        <v>99</v>
      </c>
      <c r="W2105" s="101" t="s">
        <v>100</v>
      </c>
      <c r="X2105" s="101" t="s">
        <v>96</v>
      </c>
      <c r="Y2105" s="101" t="s">
        <v>89</v>
      </c>
      <c r="Z2105" s="101" t="s">
        <v>101</v>
      </c>
      <c r="AA2105" s="101">
        <v>944</v>
      </c>
      <c r="AB2105" s="101">
        <v>1349.92</v>
      </c>
    </row>
    <row r="2106" spans="18:28" ht="18" customHeight="1" x14ac:dyDescent="0.25">
      <c r="R2106" s="101" t="s">
        <v>91</v>
      </c>
      <c r="S2106" s="101">
        <v>2022</v>
      </c>
      <c r="T2106" s="101" t="s">
        <v>7</v>
      </c>
      <c r="U2106" s="101" t="s">
        <v>97</v>
      </c>
      <c r="V2106" s="101" t="s">
        <v>99</v>
      </c>
      <c r="W2106" s="101" t="s">
        <v>100</v>
      </c>
      <c r="X2106" s="101" t="s">
        <v>96</v>
      </c>
      <c r="Y2106" s="101" t="s">
        <v>89</v>
      </c>
      <c r="Z2106" s="101" t="s">
        <v>101</v>
      </c>
      <c r="AA2106" s="101">
        <v>823</v>
      </c>
      <c r="AB2106" s="101">
        <v>526.24</v>
      </c>
    </row>
    <row r="2107" spans="18:28" ht="18" customHeight="1" x14ac:dyDescent="0.25">
      <c r="R2107" s="101" t="s">
        <v>84</v>
      </c>
      <c r="S2107" s="101">
        <v>2022</v>
      </c>
      <c r="T2107" s="101" t="s">
        <v>7</v>
      </c>
      <c r="U2107" s="101" t="s">
        <v>97</v>
      </c>
      <c r="V2107" s="101" t="s">
        <v>99</v>
      </c>
      <c r="W2107" s="101" t="s">
        <v>100</v>
      </c>
      <c r="X2107" s="101" t="s">
        <v>96</v>
      </c>
      <c r="Y2107" s="101" t="s">
        <v>89</v>
      </c>
      <c r="Z2107" s="101" t="s">
        <v>101</v>
      </c>
      <c r="AA2107" s="101">
        <v>877</v>
      </c>
      <c r="AB2107" s="101">
        <v>526.24</v>
      </c>
    </row>
    <row r="2108" spans="18:28" ht="18" customHeight="1" x14ac:dyDescent="0.25">
      <c r="R2108" s="101" t="s">
        <v>84</v>
      </c>
      <c r="S2108" s="101">
        <v>2022</v>
      </c>
      <c r="T2108" s="101" t="s">
        <v>7</v>
      </c>
      <c r="U2108" s="101" t="s">
        <v>97</v>
      </c>
      <c r="V2108" s="101" t="s">
        <v>99</v>
      </c>
      <c r="W2108" s="101" t="s">
        <v>100</v>
      </c>
      <c r="X2108" s="101" t="s">
        <v>96</v>
      </c>
      <c r="Y2108" s="101" t="s">
        <v>89</v>
      </c>
      <c r="Z2108" s="101" t="s">
        <v>101</v>
      </c>
      <c r="AA2108" s="101">
        <v>303</v>
      </c>
      <c r="AB2108" s="101">
        <v>433.28999999999996</v>
      </c>
    </row>
    <row r="2109" spans="18:28" ht="18" customHeight="1" x14ac:dyDescent="0.25">
      <c r="R2109" s="101" t="s">
        <v>94</v>
      </c>
      <c r="S2109" s="101">
        <v>2022</v>
      </c>
      <c r="T2109" s="101" t="s">
        <v>7</v>
      </c>
      <c r="U2109" s="101" t="s">
        <v>97</v>
      </c>
      <c r="V2109" s="101" t="s">
        <v>99</v>
      </c>
      <c r="W2109" s="101" t="s">
        <v>100</v>
      </c>
      <c r="X2109" s="101" t="s">
        <v>96</v>
      </c>
      <c r="Y2109" s="101" t="s">
        <v>89</v>
      </c>
      <c r="Z2109" s="101" t="s">
        <v>101</v>
      </c>
      <c r="AA2109" s="101">
        <v>363</v>
      </c>
      <c r="AB2109" s="101">
        <v>519.09</v>
      </c>
    </row>
    <row r="2110" spans="18:28" ht="18" customHeight="1" x14ac:dyDescent="0.25">
      <c r="R2110" s="101" t="s">
        <v>93</v>
      </c>
      <c r="S2110" s="101">
        <v>2022</v>
      </c>
      <c r="T2110" s="101" t="s">
        <v>7</v>
      </c>
      <c r="U2110" s="101" t="s">
        <v>97</v>
      </c>
      <c r="V2110" s="101" t="s">
        <v>99</v>
      </c>
      <c r="W2110" s="101" t="s">
        <v>100</v>
      </c>
      <c r="X2110" s="101" t="s">
        <v>96</v>
      </c>
      <c r="Y2110" s="101" t="s">
        <v>89</v>
      </c>
      <c r="Z2110" s="101" t="s">
        <v>101</v>
      </c>
      <c r="AA2110" s="101">
        <v>357</v>
      </c>
      <c r="AB2110" s="101">
        <v>510.51</v>
      </c>
    </row>
    <row r="2111" spans="18:28" ht="18" customHeight="1" x14ac:dyDescent="0.25">
      <c r="R2111" s="101" t="s">
        <v>94</v>
      </c>
      <c r="S2111" s="101">
        <v>2022</v>
      </c>
      <c r="T2111" s="101" t="s">
        <v>7</v>
      </c>
      <c r="U2111" s="101" t="s">
        <v>97</v>
      </c>
      <c r="V2111" s="101" t="s">
        <v>99</v>
      </c>
      <c r="W2111" s="101" t="s">
        <v>100</v>
      </c>
      <c r="X2111" s="101" t="s">
        <v>96</v>
      </c>
      <c r="Y2111" s="101" t="s">
        <v>89</v>
      </c>
      <c r="Z2111" s="101" t="s">
        <v>101</v>
      </c>
      <c r="AA2111" s="101">
        <v>331</v>
      </c>
      <c r="AB2111" s="101">
        <v>473.33</v>
      </c>
    </row>
    <row r="2112" spans="18:28" ht="18" customHeight="1" x14ac:dyDescent="0.25">
      <c r="R2112" s="101" t="s">
        <v>91</v>
      </c>
      <c r="S2112" s="101">
        <v>2022</v>
      </c>
      <c r="T2112" s="101" t="s">
        <v>7</v>
      </c>
      <c r="U2112" s="101" t="s">
        <v>97</v>
      </c>
      <c r="V2112" s="101" t="s">
        <v>99</v>
      </c>
      <c r="W2112" s="101" t="s">
        <v>100</v>
      </c>
      <c r="X2112" s="101" t="s">
        <v>96</v>
      </c>
      <c r="Y2112" s="101" t="s">
        <v>89</v>
      </c>
      <c r="Z2112" s="101" t="s">
        <v>101</v>
      </c>
      <c r="AA2112" s="101">
        <v>259</v>
      </c>
      <c r="AB2112" s="101">
        <v>370.37</v>
      </c>
    </row>
    <row r="2113" spans="18:28" ht="18" customHeight="1" x14ac:dyDescent="0.25">
      <c r="R2113" s="101" t="s">
        <v>91</v>
      </c>
      <c r="S2113" s="101">
        <v>2022</v>
      </c>
      <c r="T2113" s="101" t="s">
        <v>7</v>
      </c>
      <c r="U2113" s="101" t="s">
        <v>97</v>
      </c>
      <c r="V2113" s="101" t="s">
        <v>99</v>
      </c>
      <c r="W2113" s="101" t="s">
        <v>100</v>
      </c>
      <c r="X2113" s="101" t="s">
        <v>96</v>
      </c>
      <c r="Y2113" s="101" t="s">
        <v>89</v>
      </c>
      <c r="Z2113" s="101" t="s">
        <v>101</v>
      </c>
      <c r="AA2113" s="101">
        <v>793</v>
      </c>
      <c r="AB2113" s="101">
        <v>1133.99</v>
      </c>
    </row>
    <row r="2114" spans="18:28" ht="18" customHeight="1" x14ac:dyDescent="0.25">
      <c r="R2114" s="101" t="s">
        <v>91</v>
      </c>
      <c r="S2114" s="101">
        <v>2022</v>
      </c>
      <c r="T2114" s="101" t="s">
        <v>7</v>
      </c>
      <c r="U2114" s="101" t="s">
        <v>97</v>
      </c>
      <c r="V2114" s="101" t="s">
        <v>99</v>
      </c>
      <c r="W2114" s="101" t="s">
        <v>100</v>
      </c>
      <c r="X2114" s="101" t="s">
        <v>96</v>
      </c>
      <c r="Y2114" s="101" t="s">
        <v>89</v>
      </c>
      <c r="Z2114" s="101" t="s">
        <v>101</v>
      </c>
      <c r="AA2114" s="101">
        <v>846</v>
      </c>
      <c r="AB2114" s="101">
        <v>1209.78</v>
      </c>
    </row>
    <row r="2115" spans="18:28" ht="18" customHeight="1" x14ac:dyDescent="0.25">
      <c r="R2115" s="101" t="s">
        <v>91</v>
      </c>
      <c r="S2115" s="101">
        <v>2022</v>
      </c>
      <c r="T2115" s="101" t="s">
        <v>7</v>
      </c>
      <c r="U2115" s="101" t="s">
        <v>97</v>
      </c>
      <c r="V2115" s="101" t="s">
        <v>99</v>
      </c>
      <c r="W2115" s="101" t="s">
        <v>100</v>
      </c>
      <c r="X2115" s="101" t="s">
        <v>96</v>
      </c>
      <c r="Y2115" s="101" t="s">
        <v>89</v>
      </c>
      <c r="Z2115" s="101" t="s">
        <v>101</v>
      </c>
      <c r="AA2115" s="101">
        <v>879</v>
      </c>
      <c r="AB2115" s="101">
        <v>1256.97</v>
      </c>
    </row>
    <row r="2116" spans="18:28" ht="18" customHeight="1" x14ac:dyDescent="0.25">
      <c r="R2116" s="101" t="s">
        <v>91</v>
      </c>
      <c r="S2116" s="101">
        <v>2022</v>
      </c>
      <c r="T2116" s="101" t="s">
        <v>11</v>
      </c>
      <c r="U2116" s="101" t="s">
        <v>97</v>
      </c>
      <c r="V2116" s="101" t="s">
        <v>99</v>
      </c>
      <c r="W2116" s="101" t="s">
        <v>100</v>
      </c>
      <c r="X2116" s="101" t="s">
        <v>96</v>
      </c>
      <c r="Y2116" s="101" t="s">
        <v>89</v>
      </c>
      <c r="Z2116" s="101" t="s">
        <v>101</v>
      </c>
      <c r="AA2116" s="101">
        <v>308</v>
      </c>
      <c r="AB2116" s="101">
        <v>440.44</v>
      </c>
    </row>
    <row r="2117" spans="18:28" ht="18" customHeight="1" x14ac:dyDescent="0.25">
      <c r="R2117" s="101" t="s">
        <v>84</v>
      </c>
      <c r="S2117" s="101">
        <v>2022</v>
      </c>
      <c r="T2117" s="101" t="s">
        <v>11</v>
      </c>
      <c r="U2117" s="101" t="s">
        <v>97</v>
      </c>
      <c r="V2117" s="101" t="s">
        <v>99</v>
      </c>
      <c r="W2117" s="101" t="s">
        <v>100</v>
      </c>
      <c r="X2117" s="101" t="s">
        <v>96</v>
      </c>
      <c r="Y2117" s="101" t="s">
        <v>89</v>
      </c>
      <c r="Z2117" s="101" t="s">
        <v>101</v>
      </c>
      <c r="AA2117" s="101">
        <v>236</v>
      </c>
      <c r="AB2117" s="101">
        <v>337.48</v>
      </c>
    </row>
    <row r="2118" spans="18:28" ht="18" customHeight="1" x14ac:dyDescent="0.25">
      <c r="R2118" s="101" t="s">
        <v>91</v>
      </c>
      <c r="S2118" s="101">
        <v>2022</v>
      </c>
      <c r="T2118" s="101" t="s">
        <v>11</v>
      </c>
      <c r="U2118" s="101" t="s">
        <v>97</v>
      </c>
      <c r="V2118" s="101" t="s">
        <v>99</v>
      </c>
      <c r="W2118" s="101" t="s">
        <v>100</v>
      </c>
      <c r="X2118" s="101" t="s">
        <v>96</v>
      </c>
      <c r="Y2118" s="101" t="s">
        <v>89</v>
      </c>
      <c r="Z2118" s="101" t="s">
        <v>101</v>
      </c>
      <c r="AA2118" s="101">
        <v>284</v>
      </c>
      <c r="AB2118" s="101">
        <v>406.12</v>
      </c>
    </row>
    <row r="2119" spans="18:28" ht="18" customHeight="1" x14ac:dyDescent="0.25">
      <c r="R2119" s="101" t="s">
        <v>91</v>
      </c>
      <c r="S2119" s="101">
        <v>2022</v>
      </c>
      <c r="T2119" s="101" t="s">
        <v>11</v>
      </c>
      <c r="U2119" s="101" t="s">
        <v>97</v>
      </c>
      <c r="V2119" s="101" t="s">
        <v>99</v>
      </c>
      <c r="W2119" s="101" t="s">
        <v>100</v>
      </c>
      <c r="X2119" s="101" t="s">
        <v>96</v>
      </c>
      <c r="Y2119" s="101" t="s">
        <v>89</v>
      </c>
      <c r="Z2119" s="101" t="s">
        <v>101</v>
      </c>
      <c r="AA2119" s="101">
        <v>310</v>
      </c>
      <c r="AB2119" s="101">
        <v>443.3</v>
      </c>
    </row>
    <row r="2120" spans="18:28" ht="18" customHeight="1" x14ac:dyDescent="0.25">
      <c r="R2120" s="101" t="s">
        <v>91</v>
      </c>
      <c r="S2120" s="101">
        <v>2022</v>
      </c>
      <c r="T2120" s="101" t="s">
        <v>11</v>
      </c>
      <c r="U2120" s="101" t="s">
        <v>97</v>
      </c>
      <c r="V2120" s="101" t="s">
        <v>99</v>
      </c>
      <c r="W2120" s="101" t="s">
        <v>100</v>
      </c>
      <c r="X2120" s="101" t="s">
        <v>96</v>
      </c>
      <c r="Y2120" s="101" t="s">
        <v>89</v>
      </c>
      <c r="Z2120" s="101" t="s">
        <v>101</v>
      </c>
      <c r="AA2120" s="101">
        <v>238</v>
      </c>
      <c r="AB2120" s="101">
        <v>340.34000000000003</v>
      </c>
    </row>
    <row r="2121" spans="18:28" ht="18" customHeight="1" x14ac:dyDescent="0.25">
      <c r="R2121" s="101" t="s">
        <v>91</v>
      </c>
      <c r="S2121" s="101">
        <v>2022</v>
      </c>
      <c r="T2121" s="101" t="s">
        <v>11</v>
      </c>
      <c r="U2121" s="101" t="s">
        <v>97</v>
      </c>
      <c r="V2121" s="101" t="s">
        <v>99</v>
      </c>
      <c r="W2121" s="101" t="s">
        <v>100</v>
      </c>
      <c r="X2121" s="101" t="s">
        <v>96</v>
      </c>
      <c r="Y2121" s="101" t="s">
        <v>89</v>
      </c>
      <c r="Z2121" s="101" t="s">
        <v>101</v>
      </c>
      <c r="AA2121" s="101">
        <v>280</v>
      </c>
      <c r="AB2121" s="101">
        <v>400.4</v>
      </c>
    </row>
    <row r="2122" spans="18:28" ht="18" customHeight="1" x14ac:dyDescent="0.25">
      <c r="R2122" s="101" t="s">
        <v>84</v>
      </c>
      <c r="S2122" s="101">
        <v>2022</v>
      </c>
      <c r="T2122" s="101" t="s">
        <v>11</v>
      </c>
      <c r="U2122" s="101" t="s">
        <v>97</v>
      </c>
      <c r="V2122" s="101" t="s">
        <v>99</v>
      </c>
      <c r="W2122" s="101" t="s">
        <v>100</v>
      </c>
      <c r="X2122" s="101" t="s">
        <v>96</v>
      </c>
      <c r="Y2122" s="101" t="s">
        <v>89</v>
      </c>
      <c r="Z2122" s="101" t="s">
        <v>101</v>
      </c>
      <c r="AA2122" s="101">
        <v>787</v>
      </c>
      <c r="AB2122" s="101">
        <v>1125.4099999999999</v>
      </c>
    </row>
    <row r="2123" spans="18:28" ht="18" customHeight="1" x14ac:dyDescent="0.25">
      <c r="R2123" s="101" t="s">
        <v>84</v>
      </c>
      <c r="S2123" s="101">
        <v>2022</v>
      </c>
      <c r="T2123" s="101" t="s">
        <v>11</v>
      </c>
      <c r="U2123" s="101" t="s">
        <v>97</v>
      </c>
      <c r="V2123" s="101" t="s">
        <v>99</v>
      </c>
      <c r="W2123" s="101" t="s">
        <v>100</v>
      </c>
      <c r="X2123" s="101" t="s">
        <v>96</v>
      </c>
      <c r="Y2123" s="101" t="s">
        <v>89</v>
      </c>
      <c r="Z2123" s="101" t="s">
        <v>101</v>
      </c>
      <c r="AA2123" s="101">
        <v>841</v>
      </c>
      <c r="AB2123" s="101">
        <v>1202.6300000000001</v>
      </c>
    </row>
    <row r="2124" spans="18:28" ht="18" customHeight="1" x14ac:dyDescent="0.25">
      <c r="R2124" s="101" t="s">
        <v>93</v>
      </c>
      <c r="S2124" s="101">
        <v>2022</v>
      </c>
      <c r="T2124" s="101" t="s">
        <v>11</v>
      </c>
      <c r="U2124" s="101" t="s">
        <v>97</v>
      </c>
      <c r="V2124" s="101" t="s">
        <v>99</v>
      </c>
      <c r="W2124" s="101" t="s">
        <v>100</v>
      </c>
      <c r="X2124" s="101" t="s">
        <v>96</v>
      </c>
      <c r="Y2124" s="101" t="s">
        <v>89</v>
      </c>
      <c r="Z2124" s="101" t="s">
        <v>101</v>
      </c>
      <c r="AA2124" s="101">
        <v>874</v>
      </c>
      <c r="AB2124" s="101">
        <v>1249.82</v>
      </c>
    </row>
    <row r="2125" spans="18:28" ht="18" customHeight="1" x14ac:dyDescent="0.25">
      <c r="R2125" s="101" t="s">
        <v>84</v>
      </c>
      <c r="S2125" s="101">
        <v>2022</v>
      </c>
      <c r="T2125" s="101" t="s">
        <v>11</v>
      </c>
      <c r="U2125" s="101" t="s">
        <v>97</v>
      </c>
      <c r="V2125" s="101" t="s">
        <v>99</v>
      </c>
      <c r="W2125" s="101" t="s">
        <v>100</v>
      </c>
      <c r="X2125" s="101" t="s">
        <v>96</v>
      </c>
      <c r="Y2125" s="101" t="s">
        <v>89</v>
      </c>
      <c r="Z2125" s="101" t="s">
        <v>101</v>
      </c>
      <c r="AA2125" s="101">
        <v>953</v>
      </c>
      <c r="AB2125" s="101">
        <v>1362.79</v>
      </c>
    </row>
    <row r="2126" spans="18:28" ht="18" customHeight="1" x14ac:dyDescent="0.25">
      <c r="R2126" s="101" t="s">
        <v>84</v>
      </c>
      <c r="S2126" s="101">
        <v>2022</v>
      </c>
      <c r="T2126" s="101" t="s">
        <v>11</v>
      </c>
      <c r="U2126" s="101" t="s">
        <v>97</v>
      </c>
      <c r="V2126" s="101" t="s">
        <v>99</v>
      </c>
      <c r="W2126" s="101" t="s">
        <v>100</v>
      </c>
      <c r="X2126" s="101" t="s">
        <v>96</v>
      </c>
      <c r="Y2126" s="101" t="s">
        <v>89</v>
      </c>
      <c r="Z2126" s="101" t="s">
        <v>101</v>
      </c>
      <c r="AA2126" s="101">
        <v>954</v>
      </c>
      <c r="AB2126" s="101">
        <v>1364.22</v>
      </c>
    </row>
    <row r="2127" spans="18:28" ht="18" customHeight="1" x14ac:dyDescent="0.25">
      <c r="R2127" s="101" t="s">
        <v>93</v>
      </c>
      <c r="S2127" s="101">
        <v>2022</v>
      </c>
      <c r="T2127" s="101" t="s">
        <v>11</v>
      </c>
      <c r="U2127" s="101" t="s">
        <v>97</v>
      </c>
      <c r="V2127" s="101" t="s">
        <v>99</v>
      </c>
      <c r="W2127" s="101" t="s">
        <v>100</v>
      </c>
      <c r="X2127" s="101" t="s">
        <v>96</v>
      </c>
      <c r="Y2127" s="101" t="s">
        <v>89</v>
      </c>
      <c r="Z2127" s="101" t="s">
        <v>101</v>
      </c>
      <c r="AA2127" s="101">
        <v>827</v>
      </c>
      <c r="AB2127" s="101">
        <v>526.24</v>
      </c>
    </row>
    <row r="2128" spans="18:28" ht="18" customHeight="1" x14ac:dyDescent="0.25">
      <c r="R2128" s="101" t="s">
        <v>84</v>
      </c>
      <c r="S2128" s="101">
        <v>2022</v>
      </c>
      <c r="T2128" s="101" t="s">
        <v>11</v>
      </c>
      <c r="U2128" s="101" t="s">
        <v>97</v>
      </c>
      <c r="V2128" s="101" t="s">
        <v>99</v>
      </c>
      <c r="W2128" s="101" t="s">
        <v>100</v>
      </c>
      <c r="X2128" s="101" t="s">
        <v>96</v>
      </c>
      <c r="Y2128" s="101" t="s">
        <v>89</v>
      </c>
      <c r="Z2128" s="101" t="s">
        <v>101</v>
      </c>
      <c r="AA2128" s="101">
        <v>880</v>
      </c>
      <c r="AB2128" s="101">
        <v>526.24</v>
      </c>
    </row>
    <row r="2129" spans="18:28" ht="18" customHeight="1" x14ac:dyDescent="0.25">
      <c r="R2129" s="101" t="s">
        <v>84</v>
      </c>
      <c r="S2129" s="101">
        <v>2022</v>
      </c>
      <c r="T2129" s="101" t="s">
        <v>11</v>
      </c>
      <c r="U2129" s="101" t="s">
        <v>97</v>
      </c>
      <c r="V2129" s="101" t="s">
        <v>99</v>
      </c>
      <c r="W2129" s="101" t="s">
        <v>100</v>
      </c>
      <c r="X2129" s="101" t="s">
        <v>96</v>
      </c>
      <c r="Y2129" s="101" t="s">
        <v>89</v>
      </c>
      <c r="Z2129" s="101" t="s">
        <v>101</v>
      </c>
      <c r="AA2129" s="101">
        <v>285</v>
      </c>
      <c r="AB2129" s="101">
        <v>407.55</v>
      </c>
    </row>
    <row r="2130" spans="18:28" ht="18" customHeight="1" x14ac:dyDescent="0.25">
      <c r="R2130" s="101" t="s">
        <v>91</v>
      </c>
      <c r="S2130" s="101">
        <v>2022</v>
      </c>
      <c r="T2130" s="101" t="s">
        <v>11</v>
      </c>
      <c r="U2130" s="101" t="s">
        <v>97</v>
      </c>
      <c r="V2130" s="101" t="s">
        <v>99</v>
      </c>
      <c r="W2130" s="101" t="s">
        <v>100</v>
      </c>
      <c r="X2130" s="101" t="s">
        <v>96</v>
      </c>
      <c r="Y2130" s="101" t="s">
        <v>89</v>
      </c>
      <c r="Z2130" s="101" t="s">
        <v>101</v>
      </c>
      <c r="AA2130" s="101">
        <v>303</v>
      </c>
      <c r="AB2130" s="101">
        <v>433.28999999999996</v>
      </c>
    </row>
    <row r="2131" spans="18:28" ht="18" customHeight="1" x14ac:dyDescent="0.25">
      <c r="R2131" s="101" t="s">
        <v>84</v>
      </c>
      <c r="S2131" s="101">
        <v>2022</v>
      </c>
      <c r="T2131" s="101" t="s">
        <v>11</v>
      </c>
      <c r="U2131" s="101" t="s">
        <v>97</v>
      </c>
      <c r="V2131" s="101" t="s">
        <v>99</v>
      </c>
      <c r="W2131" s="101" t="s">
        <v>100</v>
      </c>
      <c r="X2131" s="101" t="s">
        <v>96</v>
      </c>
      <c r="Y2131" s="101" t="s">
        <v>89</v>
      </c>
      <c r="Z2131" s="101" t="s">
        <v>101</v>
      </c>
      <c r="AA2131" s="101">
        <v>297</v>
      </c>
      <c r="AB2131" s="101">
        <v>424.71</v>
      </c>
    </row>
    <row r="2132" spans="18:28" ht="18" customHeight="1" x14ac:dyDescent="0.25">
      <c r="R2132" s="101" t="s">
        <v>84</v>
      </c>
      <c r="S2132" s="101">
        <v>2022</v>
      </c>
      <c r="T2132" s="101" t="s">
        <v>11</v>
      </c>
      <c r="U2132" s="101" t="s">
        <v>97</v>
      </c>
      <c r="V2132" s="101" t="s">
        <v>99</v>
      </c>
      <c r="W2132" s="101" t="s">
        <v>100</v>
      </c>
      <c r="X2132" s="101" t="s">
        <v>96</v>
      </c>
      <c r="Y2132" s="101" t="s">
        <v>89</v>
      </c>
      <c r="Z2132" s="101" t="s">
        <v>101</v>
      </c>
      <c r="AA2132" s="101">
        <v>291</v>
      </c>
      <c r="AB2132" s="101">
        <v>416.13</v>
      </c>
    </row>
    <row r="2133" spans="18:28" ht="18" customHeight="1" x14ac:dyDescent="0.25">
      <c r="R2133" s="101" t="s">
        <v>91</v>
      </c>
      <c r="S2133" s="101">
        <v>2022</v>
      </c>
      <c r="T2133" s="101" t="s">
        <v>11</v>
      </c>
      <c r="U2133" s="101" t="s">
        <v>97</v>
      </c>
      <c r="V2133" s="101" t="s">
        <v>99</v>
      </c>
      <c r="W2133" s="101" t="s">
        <v>100</v>
      </c>
      <c r="X2133" s="101" t="s">
        <v>96</v>
      </c>
      <c r="Y2133" s="101" t="s">
        <v>89</v>
      </c>
      <c r="Z2133" s="101" t="s">
        <v>101</v>
      </c>
      <c r="AA2133" s="101">
        <v>307</v>
      </c>
      <c r="AB2133" s="101">
        <v>439.01</v>
      </c>
    </row>
    <row r="2134" spans="18:28" ht="18" customHeight="1" x14ac:dyDescent="0.25">
      <c r="R2134" s="101" t="s">
        <v>84</v>
      </c>
      <c r="S2134" s="101">
        <v>2022</v>
      </c>
      <c r="T2134" s="101" t="s">
        <v>11</v>
      </c>
      <c r="U2134" s="101" t="s">
        <v>97</v>
      </c>
      <c r="V2134" s="101" t="s">
        <v>99</v>
      </c>
      <c r="W2134" s="101" t="s">
        <v>100</v>
      </c>
      <c r="X2134" s="101" t="s">
        <v>96</v>
      </c>
      <c r="Y2134" s="101" t="s">
        <v>89</v>
      </c>
      <c r="Z2134" s="101" t="s">
        <v>101</v>
      </c>
      <c r="AA2134" s="101">
        <v>235</v>
      </c>
      <c r="AB2134" s="101">
        <v>336.05</v>
      </c>
    </row>
    <row r="2135" spans="18:28" ht="18" customHeight="1" x14ac:dyDescent="0.25">
      <c r="R2135" s="101" t="s">
        <v>91</v>
      </c>
      <c r="S2135" s="101">
        <v>2022</v>
      </c>
      <c r="T2135" s="101" t="s">
        <v>11</v>
      </c>
      <c r="U2135" s="101" t="s">
        <v>97</v>
      </c>
      <c r="V2135" s="101" t="s">
        <v>99</v>
      </c>
      <c r="W2135" s="101" t="s">
        <v>100</v>
      </c>
      <c r="X2135" s="101" t="s">
        <v>96</v>
      </c>
      <c r="Y2135" s="101" t="s">
        <v>89</v>
      </c>
      <c r="Z2135" s="101" t="s">
        <v>101</v>
      </c>
      <c r="AA2135" s="101">
        <v>283</v>
      </c>
      <c r="AB2135" s="101">
        <v>404.69</v>
      </c>
    </row>
    <row r="2136" spans="18:28" ht="18" customHeight="1" x14ac:dyDescent="0.25">
      <c r="R2136" s="101" t="s">
        <v>91</v>
      </c>
      <c r="S2136" s="101">
        <v>2022</v>
      </c>
      <c r="T2136" s="101" t="s">
        <v>11</v>
      </c>
      <c r="U2136" s="101" t="s">
        <v>97</v>
      </c>
      <c r="V2136" s="101" t="s">
        <v>99</v>
      </c>
      <c r="W2136" s="101" t="s">
        <v>100</v>
      </c>
      <c r="X2136" s="101" t="s">
        <v>96</v>
      </c>
      <c r="Y2136" s="101" t="s">
        <v>89</v>
      </c>
      <c r="Z2136" s="101" t="s">
        <v>101</v>
      </c>
      <c r="AA2136" s="101">
        <v>796</v>
      </c>
      <c r="AB2136" s="101">
        <v>1138.28</v>
      </c>
    </row>
    <row r="2137" spans="18:28" ht="18" customHeight="1" x14ac:dyDescent="0.25">
      <c r="R2137" s="101" t="s">
        <v>91</v>
      </c>
      <c r="S2137" s="101">
        <v>2022</v>
      </c>
      <c r="T2137" s="101" t="s">
        <v>11</v>
      </c>
      <c r="U2137" s="101" t="s">
        <v>97</v>
      </c>
      <c r="V2137" s="101" t="s">
        <v>99</v>
      </c>
      <c r="W2137" s="101" t="s">
        <v>100</v>
      </c>
      <c r="X2137" s="101" t="s">
        <v>96</v>
      </c>
      <c r="Y2137" s="101" t="s">
        <v>89</v>
      </c>
      <c r="Z2137" s="101" t="s">
        <v>101</v>
      </c>
      <c r="AA2137" s="101">
        <v>883</v>
      </c>
      <c r="AB2137" s="101">
        <v>1262.69</v>
      </c>
    </row>
    <row r="2138" spans="18:28" ht="18" customHeight="1" x14ac:dyDescent="0.25">
      <c r="R2138" s="101" t="s">
        <v>93</v>
      </c>
      <c r="S2138" s="101">
        <v>2022</v>
      </c>
      <c r="T2138" s="101" t="s">
        <v>1</v>
      </c>
      <c r="U2138" s="101" t="s">
        <v>97</v>
      </c>
      <c r="V2138" s="101" t="s">
        <v>99</v>
      </c>
      <c r="W2138" s="101" t="s">
        <v>100</v>
      </c>
      <c r="X2138" s="101" t="s">
        <v>96</v>
      </c>
      <c r="Y2138" s="101" t="s">
        <v>89</v>
      </c>
      <c r="Z2138" s="101" t="s">
        <v>101</v>
      </c>
      <c r="AA2138" s="101">
        <v>290</v>
      </c>
      <c r="AB2138" s="101">
        <v>414.7</v>
      </c>
    </row>
    <row r="2139" spans="18:28" ht="18" customHeight="1" x14ac:dyDescent="0.25">
      <c r="R2139" s="101" t="s">
        <v>84</v>
      </c>
      <c r="S2139" s="101">
        <v>2022</v>
      </c>
      <c r="T2139" s="101" t="s">
        <v>1</v>
      </c>
      <c r="U2139" s="101" t="s">
        <v>97</v>
      </c>
      <c r="V2139" s="101" t="s">
        <v>99</v>
      </c>
      <c r="W2139" s="101" t="s">
        <v>100</v>
      </c>
      <c r="X2139" s="101" t="s">
        <v>96</v>
      </c>
      <c r="Y2139" s="101" t="s">
        <v>89</v>
      </c>
      <c r="Z2139" s="101" t="s">
        <v>101</v>
      </c>
      <c r="AA2139" s="101">
        <v>338</v>
      </c>
      <c r="AB2139" s="101">
        <v>483.34000000000003</v>
      </c>
    </row>
    <row r="2140" spans="18:28" ht="18" customHeight="1" x14ac:dyDescent="0.25">
      <c r="R2140" s="101" t="s">
        <v>93</v>
      </c>
      <c r="S2140" s="101">
        <v>2022</v>
      </c>
      <c r="T2140" s="101" t="s">
        <v>1</v>
      </c>
      <c r="U2140" s="101" t="s">
        <v>97</v>
      </c>
      <c r="V2140" s="101" t="s">
        <v>99</v>
      </c>
      <c r="W2140" s="101" t="s">
        <v>100</v>
      </c>
      <c r="X2140" s="101" t="s">
        <v>96</v>
      </c>
      <c r="Y2140" s="101" t="s">
        <v>89</v>
      </c>
      <c r="Z2140" s="101" t="s">
        <v>101</v>
      </c>
      <c r="AA2140" s="101">
        <v>334</v>
      </c>
      <c r="AB2140" s="101">
        <v>477.62</v>
      </c>
    </row>
    <row r="2141" spans="18:28" ht="18" customHeight="1" x14ac:dyDescent="0.25">
      <c r="R2141" s="101" t="s">
        <v>91</v>
      </c>
      <c r="S2141" s="101">
        <v>2022</v>
      </c>
      <c r="T2141" s="101" t="s">
        <v>1</v>
      </c>
      <c r="U2141" s="101" t="s">
        <v>97</v>
      </c>
      <c r="V2141" s="101" t="s">
        <v>99</v>
      </c>
      <c r="W2141" s="101" t="s">
        <v>100</v>
      </c>
      <c r="X2141" s="101" t="s">
        <v>96</v>
      </c>
      <c r="Y2141" s="101" t="s">
        <v>89</v>
      </c>
      <c r="Z2141" s="101" t="s">
        <v>101</v>
      </c>
      <c r="AA2141" s="101">
        <v>832</v>
      </c>
      <c r="AB2141" s="101">
        <v>1189.76</v>
      </c>
    </row>
    <row r="2142" spans="18:28" ht="18" customHeight="1" x14ac:dyDescent="0.25">
      <c r="R2142" s="101" t="s">
        <v>91</v>
      </c>
      <c r="S2142" s="101">
        <v>2022</v>
      </c>
      <c r="T2142" s="101" t="s">
        <v>1</v>
      </c>
      <c r="U2142" s="101" t="s">
        <v>97</v>
      </c>
      <c r="V2142" s="101" t="s">
        <v>99</v>
      </c>
      <c r="W2142" s="101" t="s">
        <v>100</v>
      </c>
      <c r="X2142" s="101" t="s">
        <v>96</v>
      </c>
      <c r="Y2142" s="101" t="s">
        <v>89</v>
      </c>
      <c r="Z2142" s="101" t="s">
        <v>101</v>
      </c>
      <c r="AA2142" s="101">
        <v>865</v>
      </c>
      <c r="AB2142" s="101">
        <v>1236.95</v>
      </c>
    </row>
    <row r="2143" spans="18:28" ht="18" customHeight="1" x14ac:dyDescent="0.25">
      <c r="R2143" s="101" t="s">
        <v>91</v>
      </c>
      <c r="S2143" s="101">
        <v>2022</v>
      </c>
      <c r="T2143" s="101" t="s">
        <v>1</v>
      </c>
      <c r="U2143" s="101" t="s">
        <v>97</v>
      </c>
      <c r="V2143" s="101" t="s">
        <v>99</v>
      </c>
      <c r="W2143" s="101" t="s">
        <v>100</v>
      </c>
      <c r="X2143" s="101" t="s">
        <v>96</v>
      </c>
      <c r="Y2143" s="101" t="s">
        <v>89</v>
      </c>
      <c r="Z2143" s="101" t="s">
        <v>101</v>
      </c>
      <c r="AA2143" s="101">
        <v>926</v>
      </c>
      <c r="AB2143" s="101">
        <v>1324.18</v>
      </c>
    </row>
    <row r="2144" spans="18:28" ht="18" customHeight="1" x14ac:dyDescent="0.25">
      <c r="R2144" s="101" t="s">
        <v>84</v>
      </c>
      <c r="S2144" s="101">
        <v>2022</v>
      </c>
      <c r="T2144" s="101" t="s">
        <v>1</v>
      </c>
      <c r="U2144" s="101" t="s">
        <v>97</v>
      </c>
      <c r="V2144" s="101" t="s">
        <v>99</v>
      </c>
      <c r="W2144" s="101" t="s">
        <v>100</v>
      </c>
      <c r="X2144" s="101" t="s">
        <v>96</v>
      </c>
      <c r="Y2144" s="101" t="s">
        <v>89</v>
      </c>
      <c r="Z2144" s="101" t="s">
        <v>101</v>
      </c>
      <c r="AA2144" s="101">
        <v>927</v>
      </c>
      <c r="AB2144" s="101">
        <v>1325.6100000000001</v>
      </c>
    </row>
    <row r="2145" spans="18:28" ht="18" customHeight="1" x14ac:dyDescent="0.25">
      <c r="R2145" s="101" t="s">
        <v>93</v>
      </c>
      <c r="S2145" s="101">
        <v>2022</v>
      </c>
      <c r="T2145" s="101" t="s">
        <v>1</v>
      </c>
      <c r="U2145" s="101" t="s">
        <v>97</v>
      </c>
      <c r="V2145" s="101" t="s">
        <v>99</v>
      </c>
      <c r="W2145" s="101" t="s">
        <v>100</v>
      </c>
      <c r="X2145" s="101" t="s">
        <v>96</v>
      </c>
      <c r="Y2145" s="101" t="s">
        <v>89</v>
      </c>
      <c r="Z2145" s="101" t="s">
        <v>101</v>
      </c>
      <c r="AA2145" s="101">
        <v>928</v>
      </c>
      <c r="AB2145" s="101">
        <v>1327.04</v>
      </c>
    </row>
    <row r="2146" spans="18:28" ht="18" customHeight="1" x14ac:dyDescent="0.25">
      <c r="R2146" s="101" t="s">
        <v>91</v>
      </c>
      <c r="S2146" s="101">
        <v>2022</v>
      </c>
      <c r="T2146" s="101" t="s">
        <v>1</v>
      </c>
      <c r="U2146" s="101" t="s">
        <v>97</v>
      </c>
      <c r="V2146" s="101" t="s">
        <v>99</v>
      </c>
      <c r="W2146" s="101" t="s">
        <v>100</v>
      </c>
      <c r="X2146" s="101" t="s">
        <v>96</v>
      </c>
      <c r="Y2146" s="101" t="s">
        <v>89</v>
      </c>
      <c r="Z2146" s="101" t="s">
        <v>101</v>
      </c>
      <c r="AA2146" s="101">
        <v>871</v>
      </c>
      <c r="AB2146" s="101">
        <v>526.24</v>
      </c>
    </row>
    <row r="2147" spans="18:28" ht="18" customHeight="1" x14ac:dyDescent="0.25">
      <c r="R2147" s="101" t="s">
        <v>93</v>
      </c>
      <c r="S2147" s="101">
        <v>2022</v>
      </c>
      <c r="T2147" s="101" t="s">
        <v>1</v>
      </c>
      <c r="U2147" s="101" t="s">
        <v>97</v>
      </c>
      <c r="V2147" s="101" t="s">
        <v>99</v>
      </c>
      <c r="W2147" s="101" t="s">
        <v>100</v>
      </c>
      <c r="X2147" s="101" t="s">
        <v>96</v>
      </c>
      <c r="Y2147" s="101" t="s">
        <v>89</v>
      </c>
      <c r="Z2147" s="101" t="s">
        <v>101</v>
      </c>
      <c r="AA2147" s="101">
        <v>213</v>
      </c>
      <c r="AB2147" s="101">
        <v>304.59000000000003</v>
      </c>
    </row>
    <row r="2148" spans="18:28" ht="18" customHeight="1" x14ac:dyDescent="0.25">
      <c r="R2148" s="101" t="s">
        <v>91</v>
      </c>
      <c r="S2148" s="101">
        <v>2022</v>
      </c>
      <c r="T2148" s="101" t="s">
        <v>1</v>
      </c>
      <c r="U2148" s="101" t="s">
        <v>97</v>
      </c>
      <c r="V2148" s="101" t="s">
        <v>99</v>
      </c>
      <c r="W2148" s="101" t="s">
        <v>100</v>
      </c>
      <c r="X2148" s="101" t="s">
        <v>96</v>
      </c>
      <c r="Y2148" s="101" t="s">
        <v>89</v>
      </c>
      <c r="Z2148" s="101" t="s">
        <v>101</v>
      </c>
      <c r="AA2148" s="101">
        <v>207</v>
      </c>
      <c r="AB2148" s="101">
        <v>296.01</v>
      </c>
    </row>
    <row r="2149" spans="18:28" ht="18" customHeight="1" x14ac:dyDescent="0.25">
      <c r="R2149" s="101" t="s">
        <v>84</v>
      </c>
      <c r="S2149" s="101">
        <v>2022</v>
      </c>
      <c r="T2149" s="101" t="s">
        <v>1</v>
      </c>
      <c r="U2149" s="101" t="s">
        <v>97</v>
      </c>
      <c r="V2149" s="101" t="s">
        <v>99</v>
      </c>
      <c r="W2149" s="101" t="s">
        <v>100</v>
      </c>
      <c r="X2149" s="101" t="s">
        <v>96</v>
      </c>
      <c r="Y2149" s="101" t="s">
        <v>89</v>
      </c>
      <c r="Z2149" s="101" t="s">
        <v>101</v>
      </c>
      <c r="AA2149" s="101">
        <v>289</v>
      </c>
      <c r="AB2149" s="101">
        <v>413.27</v>
      </c>
    </row>
    <row r="2150" spans="18:28" ht="18" customHeight="1" x14ac:dyDescent="0.25">
      <c r="R2150" s="101" t="s">
        <v>91</v>
      </c>
      <c r="S2150" s="101">
        <v>2022</v>
      </c>
      <c r="T2150" s="101" t="s">
        <v>1</v>
      </c>
      <c r="U2150" s="101" t="s">
        <v>97</v>
      </c>
      <c r="V2150" s="101" t="s">
        <v>99</v>
      </c>
      <c r="W2150" s="101" t="s">
        <v>100</v>
      </c>
      <c r="X2150" s="101" t="s">
        <v>96</v>
      </c>
      <c r="Y2150" s="101" t="s">
        <v>89</v>
      </c>
      <c r="Z2150" s="101" t="s">
        <v>101</v>
      </c>
      <c r="AA2150" s="101">
        <v>337</v>
      </c>
      <c r="AB2150" s="101">
        <v>481.90999999999997</v>
      </c>
    </row>
    <row r="2151" spans="18:28" ht="18" customHeight="1" x14ac:dyDescent="0.25">
      <c r="R2151" s="101" t="s">
        <v>93</v>
      </c>
      <c r="S2151" s="101">
        <v>2022</v>
      </c>
      <c r="T2151" s="101" t="s">
        <v>1</v>
      </c>
      <c r="U2151" s="101" t="s">
        <v>97</v>
      </c>
      <c r="V2151" s="101" t="s">
        <v>99</v>
      </c>
      <c r="W2151" s="101" t="s">
        <v>100</v>
      </c>
      <c r="X2151" s="101" t="s">
        <v>96</v>
      </c>
      <c r="Y2151" s="101" t="s">
        <v>89</v>
      </c>
      <c r="Z2151" s="101" t="s">
        <v>101</v>
      </c>
      <c r="AA2151" s="101">
        <v>841</v>
      </c>
      <c r="AB2151" s="101">
        <v>1202.6300000000001</v>
      </c>
    </row>
    <row r="2152" spans="18:28" ht="18" customHeight="1" x14ac:dyDescent="0.25">
      <c r="R2152" s="101" t="s">
        <v>84</v>
      </c>
      <c r="S2152" s="101">
        <v>2022</v>
      </c>
      <c r="T2152" s="101" t="s">
        <v>1</v>
      </c>
      <c r="U2152" s="101" t="s">
        <v>97</v>
      </c>
      <c r="V2152" s="101" t="s">
        <v>99</v>
      </c>
      <c r="W2152" s="101" t="s">
        <v>100</v>
      </c>
      <c r="X2152" s="101" t="s">
        <v>96</v>
      </c>
      <c r="Y2152" s="101" t="s">
        <v>89</v>
      </c>
      <c r="Z2152" s="101" t="s">
        <v>101</v>
      </c>
      <c r="AA2152" s="101">
        <v>874</v>
      </c>
      <c r="AB2152" s="101">
        <v>1249.82</v>
      </c>
    </row>
    <row r="2153" spans="18:28" ht="18" customHeight="1" x14ac:dyDescent="0.25">
      <c r="R2153" s="101" t="s">
        <v>93</v>
      </c>
      <c r="S2153" s="101">
        <v>2022</v>
      </c>
      <c r="T2153" s="101" t="s">
        <v>0</v>
      </c>
      <c r="U2153" s="101" t="s">
        <v>97</v>
      </c>
      <c r="V2153" s="101" t="s">
        <v>99</v>
      </c>
      <c r="W2153" s="101" t="s">
        <v>100</v>
      </c>
      <c r="X2153" s="101" t="s">
        <v>96</v>
      </c>
      <c r="Y2153" s="101" t="s">
        <v>89</v>
      </c>
      <c r="Z2153" s="101" t="s">
        <v>101</v>
      </c>
      <c r="AA2153" s="101">
        <v>296</v>
      </c>
      <c r="AB2153" s="101">
        <v>423.28</v>
      </c>
    </row>
    <row r="2154" spans="18:28" ht="18" customHeight="1" x14ac:dyDescent="0.25">
      <c r="R2154" s="101" t="s">
        <v>95</v>
      </c>
      <c r="S2154" s="101">
        <v>2022</v>
      </c>
      <c r="T2154" s="101" t="s">
        <v>0</v>
      </c>
      <c r="U2154" s="101" t="s">
        <v>97</v>
      </c>
      <c r="V2154" s="101" t="s">
        <v>99</v>
      </c>
      <c r="W2154" s="101" t="s">
        <v>100</v>
      </c>
      <c r="X2154" s="101" t="s">
        <v>96</v>
      </c>
      <c r="Y2154" s="101" t="s">
        <v>89</v>
      </c>
      <c r="Z2154" s="101" t="s">
        <v>101</v>
      </c>
      <c r="AA2154" s="101">
        <v>292</v>
      </c>
      <c r="AB2154" s="101">
        <v>417.56</v>
      </c>
    </row>
    <row r="2155" spans="18:28" ht="18" customHeight="1" x14ac:dyDescent="0.25">
      <c r="R2155" s="101" t="s">
        <v>93</v>
      </c>
      <c r="S2155" s="101">
        <v>2022</v>
      </c>
      <c r="T2155" s="101" t="s">
        <v>0</v>
      </c>
      <c r="U2155" s="101" t="s">
        <v>97</v>
      </c>
      <c r="V2155" s="101" t="s">
        <v>99</v>
      </c>
      <c r="W2155" s="101" t="s">
        <v>100</v>
      </c>
      <c r="X2155" s="101" t="s">
        <v>96</v>
      </c>
      <c r="Y2155" s="101" t="s">
        <v>89</v>
      </c>
      <c r="Z2155" s="101" t="s">
        <v>101</v>
      </c>
      <c r="AA2155" s="101">
        <v>340</v>
      </c>
      <c r="AB2155" s="101">
        <v>486.2</v>
      </c>
    </row>
    <row r="2156" spans="18:28" ht="18" customHeight="1" x14ac:dyDescent="0.25">
      <c r="R2156" s="101" t="s">
        <v>84</v>
      </c>
      <c r="S2156" s="101">
        <v>2022</v>
      </c>
      <c r="T2156" s="101" t="s">
        <v>0</v>
      </c>
      <c r="U2156" s="101" t="s">
        <v>97</v>
      </c>
      <c r="V2156" s="101" t="s">
        <v>99</v>
      </c>
      <c r="W2156" s="101" t="s">
        <v>100</v>
      </c>
      <c r="X2156" s="101" t="s">
        <v>96</v>
      </c>
      <c r="Y2156" s="101" t="s">
        <v>89</v>
      </c>
      <c r="Z2156" s="101" t="s">
        <v>101</v>
      </c>
      <c r="AA2156" s="101">
        <v>831</v>
      </c>
      <c r="AB2156" s="101">
        <v>1188.33</v>
      </c>
    </row>
    <row r="2157" spans="18:28" ht="18" customHeight="1" x14ac:dyDescent="0.25">
      <c r="R2157" s="101" t="s">
        <v>91</v>
      </c>
      <c r="S2157" s="101">
        <v>2022</v>
      </c>
      <c r="T2157" s="101" t="s">
        <v>0</v>
      </c>
      <c r="U2157" s="101" t="s">
        <v>97</v>
      </c>
      <c r="V2157" s="101" t="s">
        <v>99</v>
      </c>
      <c r="W2157" s="101" t="s">
        <v>100</v>
      </c>
      <c r="X2157" s="101" t="s">
        <v>96</v>
      </c>
      <c r="Y2157" s="101" t="s">
        <v>89</v>
      </c>
      <c r="Z2157" s="101" t="s">
        <v>101</v>
      </c>
      <c r="AA2157" s="101">
        <v>864</v>
      </c>
      <c r="AB2157" s="101">
        <v>1235.52</v>
      </c>
    </row>
    <row r="2158" spans="18:28" ht="18" customHeight="1" x14ac:dyDescent="0.25">
      <c r="R2158" s="101" t="s">
        <v>91</v>
      </c>
      <c r="S2158" s="101">
        <v>2022</v>
      </c>
      <c r="T2158" s="101" t="s">
        <v>0</v>
      </c>
      <c r="U2158" s="101" t="s">
        <v>97</v>
      </c>
      <c r="V2158" s="101" t="s">
        <v>99</v>
      </c>
      <c r="W2158" s="101" t="s">
        <v>100</v>
      </c>
      <c r="X2158" s="101" t="s">
        <v>96</v>
      </c>
      <c r="Y2158" s="101" t="s">
        <v>89</v>
      </c>
      <c r="Z2158" s="101" t="s">
        <v>101</v>
      </c>
      <c r="AA2158" s="101">
        <v>923</v>
      </c>
      <c r="AB2158" s="101">
        <v>1319.8899999999999</v>
      </c>
    </row>
    <row r="2159" spans="18:28" ht="18" customHeight="1" x14ac:dyDescent="0.25">
      <c r="R2159" s="101" t="s">
        <v>84</v>
      </c>
      <c r="S2159" s="101">
        <v>2022</v>
      </c>
      <c r="T2159" s="101" t="s">
        <v>0</v>
      </c>
      <c r="U2159" s="101" t="s">
        <v>97</v>
      </c>
      <c r="V2159" s="101" t="s">
        <v>99</v>
      </c>
      <c r="W2159" s="101" t="s">
        <v>100</v>
      </c>
      <c r="X2159" s="101" t="s">
        <v>96</v>
      </c>
      <c r="Y2159" s="101" t="s">
        <v>89</v>
      </c>
      <c r="Z2159" s="101" t="s">
        <v>101</v>
      </c>
      <c r="AA2159" s="101">
        <v>924</v>
      </c>
      <c r="AB2159" s="101">
        <v>1321.32</v>
      </c>
    </row>
    <row r="2160" spans="18:28" ht="18" customHeight="1" x14ac:dyDescent="0.25">
      <c r="R2160" s="101" t="s">
        <v>93</v>
      </c>
      <c r="S2160" s="101">
        <v>2022</v>
      </c>
      <c r="T2160" s="101" t="s">
        <v>0</v>
      </c>
      <c r="U2160" s="101" t="s">
        <v>97</v>
      </c>
      <c r="V2160" s="101" t="s">
        <v>99</v>
      </c>
      <c r="W2160" s="101" t="s">
        <v>100</v>
      </c>
      <c r="X2160" s="101" t="s">
        <v>96</v>
      </c>
      <c r="Y2160" s="101" t="s">
        <v>89</v>
      </c>
      <c r="Z2160" s="101" t="s">
        <v>101</v>
      </c>
      <c r="AA2160" s="101">
        <v>925</v>
      </c>
      <c r="AB2160" s="101">
        <v>1322.75</v>
      </c>
    </row>
    <row r="2161" spans="18:28" ht="18" customHeight="1" x14ac:dyDescent="0.25">
      <c r="R2161" s="101" t="s">
        <v>91</v>
      </c>
      <c r="S2161" s="101">
        <v>2022</v>
      </c>
      <c r="T2161" s="101" t="s">
        <v>0</v>
      </c>
      <c r="U2161" s="101" t="s">
        <v>97</v>
      </c>
      <c r="V2161" s="101" t="s">
        <v>99</v>
      </c>
      <c r="W2161" s="101" t="s">
        <v>100</v>
      </c>
      <c r="X2161" s="101" t="s">
        <v>96</v>
      </c>
      <c r="Y2161" s="101" t="s">
        <v>89</v>
      </c>
      <c r="Z2161" s="101" t="s">
        <v>101</v>
      </c>
      <c r="AA2161" s="101">
        <v>870</v>
      </c>
      <c r="AB2161" s="101">
        <v>526.24</v>
      </c>
    </row>
    <row r="2162" spans="18:28" ht="18" customHeight="1" x14ac:dyDescent="0.25">
      <c r="R2162" s="101" t="s">
        <v>91</v>
      </c>
      <c r="S2162" s="101">
        <v>2022</v>
      </c>
      <c r="T2162" s="101" t="s">
        <v>0</v>
      </c>
      <c r="U2162" s="101" t="s">
        <v>97</v>
      </c>
      <c r="V2162" s="101" t="s">
        <v>99</v>
      </c>
      <c r="W2162" s="101" t="s">
        <v>100</v>
      </c>
      <c r="X2162" s="101" t="s">
        <v>96</v>
      </c>
      <c r="Y2162" s="101" t="s">
        <v>89</v>
      </c>
      <c r="Z2162" s="101" t="s">
        <v>101</v>
      </c>
      <c r="AA2162" s="101">
        <v>339</v>
      </c>
      <c r="AB2162" s="101">
        <v>484.77</v>
      </c>
    </row>
    <row r="2163" spans="18:28" ht="18" customHeight="1" x14ac:dyDescent="0.25">
      <c r="R2163" s="101" t="s">
        <v>93</v>
      </c>
      <c r="S2163" s="101">
        <v>2022</v>
      </c>
      <c r="T2163" s="101" t="s">
        <v>0</v>
      </c>
      <c r="U2163" s="101" t="s">
        <v>97</v>
      </c>
      <c r="V2163" s="101" t="s">
        <v>99</v>
      </c>
      <c r="W2163" s="101" t="s">
        <v>100</v>
      </c>
      <c r="X2163" s="101" t="s">
        <v>96</v>
      </c>
      <c r="Y2163" s="101" t="s">
        <v>89</v>
      </c>
      <c r="Z2163" s="101" t="s">
        <v>101</v>
      </c>
      <c r="AA2163" s="101">
        <v>231</v>
      </c>
      <c r="AB2163" s="101">
        <v>330.33</v>
      </c>
    </row>
    <row r="2164" spans="18:28" ht="18" customHeight="1" x14ac:dyDescent="0.25">
      <c r="R2164" s="101" t="s">
        <v>84</v>
      </c>
      <c r="S2164" s="101">
        <v>2022</v>
      </c>
      <c r="T2164" s="101" t="s">
        <v>0</v>
      </c>
      <c r="U2164" s="101" t="s">
        <v>97</v>
      </c>
      <c r="V2164" s="101" t="s">
        <v>99</v>
      </c>
      <c r="W2164" s="101" t="s">
        <v>100</v>
      </c>
      <c r="X2164" s="101" t="s">
        <v>96</v>
      </c>
      <c r="Y2164" s="101" t="s">
        <v>89</v>
      </c>
      <c r="Z2164" s="101" t="s">
        <v>101</v>
      </c>
      <c r="AA2164" s="101">
        <v>225</v>
      </c>
      <c r="AB2164" s="101">
        <v>321.75</v>
      </c>
    </row>
    <row r="2165" spans="18:28" ht="18" customHeight="1" x14ac:dyDescent="0.25">
      <c r="R2165" s="101" t="s">
        <v>95</v>
      </c>
      <c r="S2165" s="101">
        <v>2022</v>
      </c>
      <c r="T2165" s="101" t="s">
        <v>0</v>
      </c>
      <c r="U2165" s="101" t="s">
        <v>97</v>
      </c>
      <c r="V2165" s="101" t="s">
        <v>99</v>
      </c>
      <c r="W2165" s="101" t="s">
        <v>100</v>
      </c>
      <c r="X2165" s="101" t="s">
        <v>96</v>
      </c>
      <c r="Y2165" s="101" t="s">
        <v>89</v>
      </c>
      <c r="Z2165" s="101" t="s">
        <v>101</v>
      </c>
      <c r="AA2165" s="101">
        <v>219</v>
      </c>
      <c r="AB2165" s="101">
        <v>313.17</v>
      </c>
    </row>
    <row r="2166" spans="18:28" ht="18" customHeight="1" x14ac:dyDescent="0.25">
      <c r="R2166" s="101" t="s">
        <v>84</v>
      </c>
      <c r="S2166" s="101">
        <v>2022</v>
      </c>
      <c r="T2166" s="101" t="s">
        <v>0</v>
      </c>
      <c r="U2166" s="101" t="s">
        <v>97</v>
      </c>
      <c r="V2166" s="101" t="s">
        <v>99</v>
      </c>
      <c r="W2166" s="101" t="s">
        <v>100</v>
      </c>
      <c r="X2166" s="101" t="s">
        <v>96</v>
      </c>
      <c r="Y2166" s="101" t="s">
        <v>89</v>
      </c>
      <c r="Z2166" s="101" t="s">
        <v>101</v>
      </c>
      <c r="AA2166" s="101">
        <v>295</v>
      </c>
      <c r="AB2166" s="101">
        <v>421.85</v>
      </c>
    </row>
    <row r="2167" spans="18:28" ht="18" customHeight="1" x14ac:dyDescent="0.25">
      <c r="R2167" s="101" t="s">
        <v>91</v>
      </c>
      <c r="S2167" s="101">
        <v>2022</v>
      </c>
      <c r="T2167" s="101" t="s">
        <v>0</v>
      </c>
      <c r="U2167" s="101" t="s">
        <v>97</v>
      </c>
      <c r="V2167" s="101" t="s">
        <v>99</v>
      </c>
      <c r="W2167" s="101" t="s">
        <v>100</v>
      </c>
      <c r="X2167" s="101" t="s">
        <v>96</v>
      </c>
      <c r="Y2167" s="101" t="s">
        <v>89</v>
      </c>
      <c r="Z2167" s="101" t="s">
        <v>101</v>
      </c>
      <c r="AA2167" s="101">
        <v>343</v>
      </c>
      <c r="AB2167" s="101">
        <v>490.49</v>
      </c>
    </row>
    <row r="2168" spans="18:28" ht="18" customHeight="1" x14ac:dyDescent="0.25">
      <c r="R2168" s="101" t="s">
        <v>93</v>
      </c>
      <c r="S2168" s="101">
        <v>2022</v>
      </c>
      <c r="T2168" s="101" t="s">
        <v>0</v>
      </c>
      <c r="U2168" s="101" t="s">
        <v>97</v>
      </c>
      <c r="V2168" s="101" t="s">
        <v>99</v>
      </c>
      <c r="W2168" s="101" t="s">
        <v>100</v>
      </c>
      <c r="X2168" s="101" t="s">
        <v>96</v>
      </c>
      <c r="Y2168" s="101" t="s">
        <v>89</v>
      </c>
      <c r="Z2168" s="101" t="s">
        <v>101</v>
      </c>
      <c r="AA2168" s="101">
        <v>840</v>
      </c>
      <c r="AB2168" s="101">
        <v>1201.2</v>
      </c>
    </row>
    <row r="2169" spans="18:28" ht="18" customHeight="1" x14ac:dyDescent="0.25">
      <c r="R2169" s="101" t="s">
        <v>91</v>
      </c>
      <c r="S2169" s="101">
        <v>2022</v>
      </c>
      <c r="T2169" s="101" t="s">
        <v>0</v>
      </c>
      <c r="U2169" s="101" t="s">
        <v>97</v>
      </c>
      <c r="V2169" s="101" t="s">
        <v>99</v>
      </c>
      <c r="W2169" s="101" t="s">
        <v>100</v>
      </c>
      <c r="X2169" s="101" t="s">
        <v>96</v>
      </c>
      <c r="Y2169" s="101" t="s">
        <v>98</v>
      </c>
      <c r="Z2169" s="101" t="s">
        <v>101</v>
      </c>
      <c r="AA2169" s="101">
        <v>873</v>
      </c>
      <c r="AB2169" s="101">
        <v>1248.3899999999999</v>
      </c>
    </row>
    <row r="2170" spans="18:28" ht="18" customHeight="1" x14ac:dyDescent="0.25">
      <c r="R2170" s="101" t="s">
        <v>94</v>
      </c>
      <c r="S2170" s="101">
        <v>2022</v>
      </c>
      <c r="T2170" s="101" t="s">
        <v>6</v>
      </c>
      <c r="U2170" s="101" t="s">
        <v>97</v>
      </c>
      <c r="V2170" s="101" t="s">
        <v>99</v>
      </c>
      <c r="W2170" s="101" t="s">
        <v>100</v>
      </c>
      <c r="X2170" s="101" t="s">
        <v>96</v>
      </c>
      <c r="Y2170" s="101" t="s">
        <v>98</v>
      </c>
      <c r="Z2170" s="101" t="s">
        <v>101</v>
      </c>
      <c r="AA2170" s="101">
        <v>338</v>
      </c>
      <c r="AB2170" s="101">
        <v>483.34000000000003</v>
      </c>
    </row>
    <row r="2171" spans="18:28" ht="18" customHeight="1" x14ac:dyDescent="0.25">
      <c r="R2171" s="101" t="s">
        <v>84</v>
      </c>
      <c r="S2171" s="101">
        <v>2022</v>
      </c>
      <c r="T2171" s="101" t="s">
        <v>6</v>
      </c>
      <c r="U2171" s="101" t="s">
        <v>97</v>
      </c>
      <c r="V2171" s="101" t="s">
        <v>99</v>
      </c>
      <c r="W2171" s="101" t="s">
        <v>100</v>
      </c>
      <c r="X2171" s="101" t="s">
        <v>96</v>
      </c>
      <c r="Y2171" s="101" t="s">
        <v>98</v>
      </c>
      <c r="Z2171" s="101" t="s">
        <v>101</v>
      </c>
      <c r="AA2171" s="101">
        <v>260</v>
      </c>
      <c r="AB2171" s="101">
        <v>371.8</v>
      </c>
    </row>
    <row r="2172" spans="18:28" ht="18" customHeight="1" x14ac:dyDescent="0.25">
      <c r="R2172" s="101" t="s">
        <v>93</v>
      </c>
      <c r="S2172" s="101">
        <v>2022</v>
      </c>
      <c r="T2172" s="101" t="s">
        <v>6</v>
      </c>
      <c r="U2172" s="101" t="s">
        <v>97</v>
      </c>
      <c r="V2172" s="101" t="s">
        <v>99</v>
      </c>
      <c r="W2172" s="101" t="s">
        <v>100</v>
      </c>
      <c r="X2172" s="101" t="s">
        <v>96</v>
      </c>
      <c r="Y2172" s="101" t="s">
        <v>98</v>
      </c>
      <c r="Z2172" s="101" t="s">
        <v>101</v>
      </c>
      <c r="AA2172" s="101">
        <v>308</v>
      </c>
      <c r="AB2172" s="101">
        <v>440.44</v>
      </c>
    </row>
    <row r="2173" spans="18:28" ht="18" customHeight="1" x14ac:dyDescent="0.25">
      <c r="R2173" s="101" t="s">
        <v>95</v>
      </c>
      <c r="S2173" s="101">
        <v>2022</v>
      </c>
      <c r="T2173" s="101" t="s">
        <v>6</v>
      </c>
      <c r="U2173" s="101" t="s">
        <v>97</v>
      </c>
      <c r="V2173" s="101" t="s">
        <v>99</v>
      </c>
      <c r="W2173" s="101" t="s">
        <v>100</v>
      </c>
      <c r="X2173" s="101" t="s">
        <v>96</v>
      </c>
      <c r="Y2173" s="101" t="s">
        <v>98</v>
      </c>
      <c r="Z2173" s="101" t="s">
        <v>101</v>
      </c>
      <c r="AA2173" s="101">
        <v>334</v>
      </c>
      <c r="AB2173" s="101">
        <v>477.62</v>
      </c>
    </row>
    <row r="2174" spans="18:28" ht="18" customHeight="1" x14ac:dyDescent="0.25">
      <c r="R2174" s="101" t="s">
        <v>93</v>
      </c>
      <c r="S2174" s="101">
        <v>2022</v>
      </c>
      <c r="T2174" s="101" t="s">
        <v>6</v>
      </c>
      <c r="U2174" s="101" t="s">
        <v>97</v>
      </c>
      <c r="V2174" s="101" t="s">
        <v>99</v>
      </c>
      <c r="W2174" s="101" t="s">
        <v>100</v>
      </c>
      <c r="X2174" s="101" t="s">
        <v>96</v>
      </c>
      <c r="Y2174" s="101" t="s">
        <v>98</v>
      </c>
      <c r="Z2174" s="101" t="s">
        <v>101</v>
      </c>
      <c r="AA2174" s="101">
        <v>262</v>
      </c>
      <c r="AB2174" s="101">
        <v>374.65999999999997</v>
      </c>
    </row>
    <row r="2175" spans="18:28" ht="18" customHeight="1" x14ac:dyDescent="0.25">
      <c r="R2175" s="101" t="s">
        <v>91</v>
      </c>
      <c r="S2175" s="101">
        <v>2022</v>
      </c>
      <c r="T2175" s="101" t="s">
        <v>6</v>
      </c>
      <c r="U2175" s="101" t="s">
        <v>97</v>
      </c>
      <c r="V2175" s="101" t="s">
        <v>99</v>
      </c>
      <c r="W2175" s="101" t="s">
        <v>100</v>
      </c>
      <c r="X2175" s="101" t="s">
        <v>96</v>
      </c>
      <c r="Y2175" s="101" t="s">
        <v>98</v>
      </c>
      <c r="Z2175" s="101" t="s">
        <v>101</v>
      </c>
      <c r="AA2175" s="101">
        <v>310</v>
      </c>
      <c r="AB2175" s="101">
        <v>443.3</v>
      </c>
    </row>
    <row r="2176" spans="18:28" ht="18" customHeight="1" x14ac:dyDescent="0.25">
      <c r="R2176" s="101" t="s">
        <v>91</v>
      </c>
      <c r="S2176" s="101">
        <v>2022</v>
      </c>
      <c r="T2176" s="101" t="s">
        <v>6</v>
      </c>
      <c r="U2176" s="101" t="s">
        <v>97</v>
      </c>
      <c r="V2176" s="101" t="s">
        <v>99</v>
      </c>
      <c r="W2176" s="101" t="s">
        <v>100</v>
      </c>
      <c r="X2176" s="101" t="s">
        <v>96</v>
      </c>
      <c r="Y2176" s="101" t="s">
        <v>98</v>
      </c>
      <c r="Z2176" s="101" t="s">
        <v>101</v>
      </c>
      <c r="AA2176" s="101">
        <v>783</v>
      </c>
      <c r="AB2176" s="101">
        <v>1119.69</v>
      </c>
    </row>
    <row r="2177" spans="18:28" ht="18" customHeight="1" x14ac:dyDescent="0.25">
      <c r="R2177" s="101" t="s">
        <v>84</v>
      </c>
      <c r="S2177" s="101">
        <v>2022</v>
      </c>
      <c r="T2177" s="101" t="s">
        <v>6</v>
      </c>
      <c r="U2177" s="101" t="s">
        <v>97</v>
      </c>
      <c r="V2177" s="101" t="s">
        <v>99</v>
      </c>
      <c r="W2177" s="101" t="s">
        <v>100</v>
      </c>
      <c r="X2177" s="101" t="s">
        <v>96</v>
      </c>
      <c r="Y2177" s="101" t="s">
        <v>98</v>
      </c>
      <c r="Z2177" s="101" t="s">
        <v>101</v>
      </c>
      <c r="AA2177" s="101">
        <v>836</v>
      </c>
      <c r="AB2177" s="101">
        <v>1195.48</v>
      </c>
    </row>
    <row r="2178" spans="18:28" ht="18" customHeight="1" x14ac:dyDescent="0.25">
      <c r="R2178" s="101" t="s">
        <v>84</v>
      </c>
      <c r="S2178" s="101">
        <v>2022</v>
      </c>
      <c r="T2178" s="101" t="s">
        <v>6</v>
      </c>
      <c r="U2178" s="101" t="s">
        <v>97</v>
      </c>
      <c r="V2178" s="101" t="s">
        <v>99</v>
      </c>
      <c r="W2178" s="101" t="s">
        <v>100</v>
      </c>
      <c r="X2178" s="101" t="s">
        <v>96</v>
      </c>
      <c r="Y2178" s="101" t="s">
        <v>98</v>
      </c>
      <c r="Z2178" s="101" t="s">
        <v>101</v>
      </c>
      <c r="AA2178" s="101">
        <v>939</v>
      </c>
      <c r="AB2178" s="101">
        <v>1342.77</v>
      </c>
    </row>
    <row r="2179" spans="18:28" ht="18" customHeight="1" x14ac:dyDescent="0.25">
      <c r="R2179" s="101" t="s">
        <v>91</v>
      </c>
      <c r="S2179" s="101">
        <v>2022</v>
      </c>
      <c r="T2179" s="101" t="s">
        <v>6</v>
      </c>
      <c r="U2179" s="101" t="s">
        <v>97</v>
      </c>
      <c r="V2179" s="101" t="s">
        <v>99</v>
      </c>
      <c r="W2179" s="101" t="s">
        <v>100</v>
      </c>
      <c r="X2179" s="101" t="s">
        <v>96</v>
      </c>
      <c r="Y2179" s="101" t="s">
        <v>98</v>
      </c>
      <c r="Z2179" s="101" t="s">
        <v>101</v>
      </c>
      <c r="AA2179" s="101">
        <v>940</v>
      </c>
      <c r="AB2179" s="101">
        <v>1344.2</v>
      </c>
    </row>
    <row r="2180" spans="18:28" ht="18" customHeight="1" x14ac:dyDescent="0.25">
      <c r="R2180" s="101" t="s">
        <v>93</v>
      </c>
      <c r="S2180" s="101">
        <v>2022</v>
      </c>
      <c r="T2180" s="101" t="s">
        <v>6</v>
      </c>
      <c r="U2180" s="101" t="s">
        <v>97</v>
      </c>
      <c r="V2180" s="101" t="s">
        <v>99</v>
      </c>
      <c r="W2180" s="101" t="s">
        <v>100</v>
      </c>
      <c r="X2180" s="101" t="s">
        <v>96</v>
      </c>
      <c r="Y2180" s="101" t="s">
        <v>98</v>
      </c>
      <c r="Z2180" s="101" t="s">
        <v>101</v>
      </c>
      <c r="AA2180" s="101">
        <v>941</v>
      </c>
      <c r="AB2180" s="101">
        <v>1345.63</v>
      </c>
    </row>
    <row r="2181" spans="18:28" ht="18" customHeight="1" x14ac:dyDescent="0.25">
      <c r="R2181" s="101" t="s">
        <v>93</v>
      </c>
      <c r="S2181" s="101">
        <v>2022</v>
      </c>
      <c r="T2181" s="101" t="s">
        <v>6</v>
      </c>
      <c r="U2181" s="101" t="s">
        <v>97</v>
      </c>
      <c r="V2181" s="101" t="s">
        <v>99</v>
      </c>
      <c r="W2181" s="101" t="s">
        <v>100</v>
      </c>
      <c r="X2181" s="101" t="s">
        <v>96</v>
      </c>
      <c r="Y2181" s="101" t="s">
        <v>98</v>
      </c>
      <c r="Z2181" s="101" t="s">
        <v>101</v>
      </c>
      <c r="AA2181" s="101">
        <v>876</v>
      </c>
      <c r="AB2181" s="101">
        <v>526.24</v>
      </c>
    </row>
    <row r="2182" spans="18:28" ht="18" customHeight="1" x14ac:dyDescent="0.25">
      <c r="R2182" s="101" t="s">
        <v>91</v>
      </c>
      <c r="S2182" s="101">
        <v>2022</v>
      </c>
      <c r="T2182" s="101" t="s">
        <v>6</v>
      </c>
      <c r="U2182" s="101" t="s">
        <v>97</v>
      </c>
      <c r="V2182" s="101" t="s">
        <v>99</v>
      </c>
      <c r="W2182" s="101" t="s">
        <v>100</v>
      </c>
      <c r="X2182" s="101" t="s">
        <v>96</v>
      </c>
      <c r="Y2182" s="101" t="s">
        <v>98</v>
      </c>
      <c r="Z2182" s="101" t="s">
        <v>101</v>
      </c>
      <c r="AA2182" s="101">
        <v>309</v>
      </c>
      <c r="AB2182" s="101">
        <v>441.87</v>
      </c>
    </row>
    <row r="2183" spans="18:28" ht="18" customHeight="1" x14ac:dyDescent="0.25">
      <c r="R2183" s="101" t="s">
        <v>84</v>
      </c>
      <c r="S2183" s="101">
        <v>2022</v>
      </c>
      <c r="T2183" s="101" t="s">
        <v>6</v>
      </c>
      <c r="U2183" s="101" t="s">
        <v>97</v>
      </c>
      <c r="V2183" s="101" t="s">
        <v>99</v>
      </c>
      <c r="W2183" s="101" t="s">
        <v>100</v>
      </c>
      <c r="X2183" s="101" t="s">
        <v>96</v>
      </c>
      <c r="Y2183" s="101" t="s">
        <v>98</v>
      </c>
      <c r="Z2183" s="101" t="s">
        <v>101</v>
      </c>
      <c r="AA2183" s="101">
        <v>135</v>
      </c>
      <c r="AB2183" s="101">
        <v>193.05</v>
      </c>
    </row>
    <row r="2184" spans="18:28" ht="18" customHeight="1" x14ac:dyDescent="0.25">
      <c r="R2184" s="101" t="s">
        <v>93</v>
      </c>
      <c r="S2184" s="101">
        <v>2022</v>
      </c>
      <c r="T2184" s="101" t="s">
        <v>6</v>
      </c>
      <c r="U2184" s="101" t="s">
        <v>97</v>
      </c>
      <c r="V2184" s="101" t="s">
        <v>99</v>
      </c>
      <c r="W2184" s="101" t="s">
        <v>100</v>
      </c>
      <c r="X2184" s="101" t="s">
        <v>96</v>
      </c>
      <c r="Y2184" s="101" t="s">
        <v>98</v>
      </c>
      <c r="Z2184" s="101" t="s">
        <v>101</v>
      </c>
      <c r="AA2184" s="101">
        <v>129</v>
      </c>
      <c r="AB2184" s="101">
        <v>184.47</v>
      </c>
    </row>
    <row r="2185" spans="18:28" ht="18" customHeight="1" x14ac:dyDescent="0.25">
      <c r="R2185" s="101" t="s">
        <v>84</v>
      </c>
      <c r="S2185" s="101">
        <v>2022</v>
      </c>
      <c r="T2185" s="101" t="s">
        <v>6</v>
      </c>
      <c r="U2185" s="101" t="s">
        <v>97</v>
      </c>
      <c r="V2185" s="101" t="s">
        <v>99</v>
      </c>
      <c r="W2185" s="101" t="s">
        <v>100</v>
      </c>
      <c r="X2185" s="101" t="s">
        <v>96</v>
      </c>
      <c r="Y2185" s="101" t="s">
        <v>98</v>
      </c>
      <c r="Z2185" s="101" t="s">
        <v>101</v>
      </c>
      <c r="AA2185" s="101">
        <v>369</v>
      </c>
      <c r="AB2185" s="101">
        <v>527.66999999999996</v>
      </c>
    </row>
    <row r="2186" spans="18:28" ht="18" customHeight="1" x14ac:dyDescent="0.25">
      <c r="R2186" s="101" t="s">
        <v>91</v>
      </c>
      <c r="S2186" s="101">
        <v>2022</v>
      </c>
      <c r="T2186" s="101" t="s">
        <v>6</v>
      </c>
      <c r="U2186" s="101" t="s">
        <v>97</v>
      </c>
      <c r="V2186" s="101" t="s">
        <v>99</v>
      </c>
      <c r="W2186" s="101" t="s">
        <v>100</v>
      </c>
      <c r="X2186" s="101" t="s">
        <v>96</v>
      </c>
      <c r="Y2186" s="101" t="s">
        <v>98</v>
      </c>
      <c r="Z2186" s="101" t="s">
        <v>101</v>
      </c>
      <c r="AA2186" s="101">
        <v>337</v>
      </c>
      <c r="AB2186" s="101">
        <v>481.90999999999997</v>
      </c>
    </row>
    <row r="2187" spans="18:28" ht="18" customHeight="1" x14ac:dyDescent="0.25">
      <c r="R2187" s="101" t="s">
        <v>84</v>
      </c>
      <c r="S2187" s="101">
        <v>2022</v>
      </c>
      <c r="T2187" s="101" t="s">
        <v>6</v>
      </c>
      <c r="U2187" s="101" t="s">
        <v>97</v>
      </c>
      <c r="V2187" s="101" t="s">
        <v>99</v>
      </c>
      <c r="W2187" s="101" t="s">
        <v>100</v>
      </c>
      <c r="X2187" s="101" t="s">
        <v>96</v>
      </c>
      <c r="Y2187" s="101" t="s">
        <v>98</v>
      </c>
      <c r="Z2187" s="101" t="s">
        <v>101</v>
      </c>
      <c r="AA2187" s="101">
        <v>265</v>
      </c>
      <c r="AB2187" s="101">
        <v>378.95</v>
      </c>
    </row>
    <row r="2188" spans="18:28" ht="18" customHeight="1" x14ac:dyDescent="0.25">
      <c r="R2188" s="101" t="s">
        <v>95</v>
      </c>
      <c r="S2188" s="101">
        <v>2022</v>
      </c>
      <c r="T2188" s="101" t="s">
        <v>6</v>
      </c>
      <c r="U2188" s="101" t="s">
        <v>97</v>
      </c>
      <c r="V2188" s="101" t="s">
        <v>99</v>
      </c>
      <c r="W2188" s="101" t="s">
        <v>100</v>
      </c>
      <c r="X2188" s="101" t="s">
        <v>96</v>
      </c>
      <c r="Y2188" s="101" t="s">
        <v>98</v>
      </c>
      <c r="Z2188" s="101" t="s">
        <v>101</v>
      </c>
      <c r="AA2188" s="101">
        <v>307</v>
      </c>
      <c r="AB2188" s="101">
        <v>439.01</v>
      </c>
    </row>
    <row r="2189" spans="18:28" ht="18" customHeight="1" x14ac:dyDescent="0.25">
      <c r="R2189" s="101" t="s">
        <v>93</v>
      </c>
      <c r="S2189" s="101">
        <v>2022</v>
      </c>
      <c r="T2189" s="101" t="s">
        <v>6</v>
      </c>
      <c r="U2189" s="101" t="s">
        <v>97</v>
      </c>
      <c r="V2189" s="101" t="s">
        <v>99</v>
      </c>
      <c r="W2189" s="101" t="s">
        <v>100</v>
      </c>
      <c r="X2189" s="101" t="s">
        <v>96</v>
      </c>
      <c r="Y2189" s="101" t="s">
        <v>98</v>
      </c>
      <c r="Z2189" s="101" t="s">
        <v>101</v>
      </c>
      <c r="AA2189" s="101">
        <v>792</v>
      </c>
      <c r="AB2189" s="101">
        <v>1132.56</v>
      </c>
    </row>
    <row r="2190" spans="18:28" ht="18" customHeight="1" x14ac:dyDescent="0.25">
      <c r="R2190" s="101" t="s">
        <v>91</v>
      </c>
      <c r="S2190" s="101">
        <v>2022</v>
      </c>
      <c r="T2190" s="101" t="s">
        <v>6</v>
      </c>
      <c r="U2190" s="101" t="s">
        <v>97</v>
      </c>
      <c r="V2190" s="101" t="s">
        <v>99</v>
      </c>
      <c r="W2190" s="101" t="s">
        <v>100</v>
      </c>
      <c r="X2190" s="101" t="s">
        <v>96</v>
      </c>
      <c r="Y2190" s="101" t="s">
        <v>98</v>
      </c>
      <c r="Z2190" s="101" t="s">
        <v>101</v>
      </c>
      <c r="AA2190" s="101">
        <v>845</v>
      </c>
      <c r="AB2190" s="101">
        <v>1208.3499999999999</v>
      </c>
    </row>
    <row r="2191" spans="18:28" ht="18" customHeight="1" x14ac:dyDescent="0.25">
      <c r="R2191" s="101" t="s">
        <v>94</v>
      </c>
      <c r="S2191" s="101">
        <v>2022</v>
      </c>
      <c r="T2191" s="101" t="s">
        <v>6</v>
      </c>
      <c r="U2191" s="101" t="s">
        <v>97</v>
      </c>
      <c r="V2191" s="101" t="s">
        <v>99</v>
      </c>
      <c r="W2191" s="101" t="s">
        <v>100</v>
      </c>
      <c r="X2191" s="101" t="s">
        <v>96</v>
      </c>
      <c r="Y2191" s="101" t="s">
        <v>98</v>
      </c>
      <c r="Z2191" s="101" t="s">
        <v>101</v>
      </c>
      <c r="AA2191" s="101">
        <v>878</v>
      </c>
      <c r="AB2191" s="101">
        <v>1255.54</v>
      </c>
    </row>
    <row r="2192" spans="18:28" ht="18" customHeight="1" x14ac:dyDescent="0.25">
      <c r="R2192" s="101" t="s">
        <v>84</v>
      </c>
      <c r="S2192" s="101">
        <v>2022</v>
      </c>
      <c r="T2192" s="101" t="s">
        <v>5</v>
      </c>
      <c r="U2192" s="101" t="s">
        <v>97</v>
      </c>
      <c r="V2192" s="101" t="s">
        <v>99</v>
      </c>
      <c r="W2192" s="101" t="s">
        <v>100</v>
      </c>
      <c r="X2192" s="101" t="s">
        <v>96</v>
      </c>
      <c r="Y2192" s="101" t="s">
        <v>98</v>
      </c>
      <c r="Z2192" s="101" t="s">
        <v>101</v>
      </c>
      <c r="AA2192" s="101">
        <v>266</v>
      </c>
      <c r="AB2192" s="101">
        <v>380.38</v>
      </c>
    </row>
    <row r="2193" spans="18:28" ht="18" customHeight="1" x14ac:dyDescent="0.25">
      <c r="R2193" s="101" t="s">
        <v>94</v>
      </c>
      <c r="S2193" s="101">
        <v>2022</v>
      </c>
      <c r="T2193" s="101" t="s">
        <v>5</v>
      </c>
      <c r="U2193" s="101" t="s">
        <v>97</v>
      </c>
      <c r="V2193" s="101" t="s">
        <v>99</v>
      </c>
      <c r="W2193" s="101" t="s">
        <v>100</v>
      </c>
      <c r="X2193" s="101" t="s">
        <v>96</v>
      </c>
      <c r="Y2193" s="101" t="s">
        <v>98</v>
      </c>
      <c r="Z2193" s="101" t="s">
        <v>101</v>
      </c>
      <c r="AA2193" s="101">
        <v>314</v>
      </c>
      <c r="AB2193" s="101">
        <v>449.02</v>
      </c>
    </row>
    <row r="2194" spans="18:28" ht="18" customHeight="1" x14ac:dyDescent="0.25">
      <c r="R2194" s="101" t="s">
        <v>91</v>
      </c>
      <c r="S2194" s="101">
        <v>2022</v>
      </c>
      <c r="T2194" s="101" t="s">
        <v>5</v>
      </c>
      <c r="U2194" s="101" t="s">
        <v>97</v>
      </c>
      <c r="V2194" s="101" t="s">
        <v>99</v>
      </c>
      <c r="W2194" s="101" t="s">
        <v>100</v>
      </c>
      <c r="X2194" s="101" t="s">
        <v>96</v>
      </c>
      <c r="Y2194" s="101" t="s">
        <v>98</v>
      </c>
      <c r="Z2194" s="101" t="s">
        <v>101</v>
      </c>
      <c r="AA2194" s="101">
        <v>268</v>
      </c>
      <c r="AB2194" s="101">
        <v>383.24</v>
      </c>
    </row>
    <row r="2195" spans="18:28" ht="18" customHeight="1" x14ac:dyDescent="0.25">
      <c r="R2195" s="101" t="s">
        <v>84</v>
      </c>
      <c r="S2195" s="101">
        <v>2022</v>
      </c>
      <c r="T2195" s="101" t="s">
        <v>5</v>
      </c>
      <c r="U2195" s="101" t="s">
        <v>97</v>
      </c>
      <c r="V2195" s="101" t="s">
        <v>99</v>
      </c>
      <c r="W2195" s="101" t="s">
        <v>100</v>
      </c>
      <c r="X2195" s="101" t="s">
        <v>96</v>
      </c>
      <c r="Y2195" s="101" t="s">
        <v>98</v>
      </c>
      <c r="Z2195" s="101" t="s">
        <v>101</v>
      </c>
      <c r="AA2195" s="101">
        <v>316</v>
      </c>
      <c r="AB2195" s="101">
        <v>451.88</v>
      </c>
    </row>
    <row r="2196" spans="18:28" ht="18" customHeight="1" x14ac:dyDescent="0.25">
      <c r="R2196" s="101" t="s">
        <v>91</v>
      </c>
      <c r="S2196" s="101">
        <v>2022</v>
      </c>
      <c r="T2196" s="101" t="s">
        <v>5</v>
      </c>
      <c r="U2196" s="101" t="s">
        <v>97</v>
      </c>
      <c r="V2196" s="101" t="s">
        <v>99</v>
      </c>
      <c r="W2196" s="101" t="s">
        <v>100</v>
      </c>
      <c r="X2196" s="101" t="s">
        <v>96</v>
      </c>
      <c r="Y2196" s="101" t="s">
        <v>98</v>
      </c>
      <c r="Z2196" s="101" t="s">
        <v>101</v>
      </c>
      <c r="AA2196" s="101">
        <v>835</v>
      </c>
      <c r="AB2196" s="101">
        <v>1194.05</v>
      </c>
    </row>
    <row r="2197" spans="18:28" ht="18" customHeight="1" x14ac:dyDescent="0.25">
      <c r="R2197" s="101" t="s">
        <v>91</v>
      </c>
      <c r="S2197" s="101">
        <v>2022</v>
      </c>
      <c r="T2197" s="101" t="s">
        <v>5</v>
      </c>
      <c r="U2197" s="101" t="s">
        <v>97</v>
      </c>
      <c r="V2197" s="101" t="s">
        <v>99</v>
      </c>
      <c r="W2197" s="101" t="s">
        <v>100</v>
      </c>
      <c r="X2197" s="101" t="s">
        <v>96</v>
      </c>
      <c r="Y2197" s="101" t="s">
        <v>98</v>
      </c>
      <c r="Z2197" s="101" t="s">
        <v>101</v>
      </c>
      <c r="AA2197" s="101">
        <v>869</v>
      </c>
      <c r="AB2197" s="101">
        <v>1242.67</v>
      </c>
    </row>
    <row r="2198" spans="18:28" ht="18" customHeight="1" x14ac:dyDescent="0.25">
      <c r="R2198" s="101" t="s">
        <v>91</v>
      </c>
      <c r="S2198" s="101">
        <v>2022</v>
      </c>
      <c r="T2198" s="101" t="s">
        <v>5</v>
      </c>
      <c r="U2198" s="101" t="s">
        <v>97</v>
      </c>
      <c r="V2198" s="101" t="s">
        <v>99</v>
      </c>
      <c r="W2198" s="101" t="s">
        <v>100</v>
      </c>
      <c r="X2198" s="101" t="s">
        <v>96</v>
      </c>
      <c r="Y2198" s="101" t="s">
        <v>98</v>
      </c>
      <c r="Z2198" s="101" t="s">
        <v>101</v>
      </c>
      <c r="AA2198" s="101">
        <v>937</v>
      </c>
      <c r="AB2198" s="101">
        <v>1339.9099999999999</v>
      </c>
    </row>
    <row r="2199" spans="18:28" ht="18" customHeight="1" x14ac:dyDescent="0.25">
      <c r="R2199" s="101" t="s">
        <v>84</v>
      </c>
      <c r="S2199" s="101">
        <v>2022</v>
      </c>
      <c r="T2199" s="101" t="s">
        <v>5</v>
      </c>
      <c r="U2199" s="101" t="s">
        <v>97</v>
      </c>
      <c r="V2199" s="101" t="s">
        <v>99</v>
      </c>
      <c r="W2199" s="101" t="s">
        <v>100</v>
      </c>
      <c r="X2199" s="101" t="s">
        <v>96</v>
      </c>
      <c r="Y2199" s="101" t="s">
        <v>98</v>
      </c>
      <c r="Z2199" s="101" t="s">
        <v>101</v>
      </c>
      <c r="AA2199" s="101">
        <v>938</v>
      </c>
      <c r="AB2199" s="101">
        <v>1341.34</v>
      </c>
    </row>
    <row r="2200" spans="18:28" ht="18" customHeight="1" x14ac:dyDescent="0.25">
      <c r="R2200" s="101" t="s">
        <v>84</v>
      </c>
      <c r="S2200" s="101">
        <v>2022</v>
      </c>
      <c r="T2200" s="101" t="s">
        <v>5</v>
      </c>
      <c r="U2200" s="101" t="s">
        <v>97</v>
      </c>
      <c r="V2200" s="101" t="s">
        <v>99</v>
      </c>
      <c r="W2200" s="101" t="s">
        <v>100</v>
      </c>
      <c r="X2200" s="101" t="s">
        <v>96</v>
      </c>
      <c r="Y2200" s="101" t="s">
        <v>98</v>
      </c>
      <c r="Z2200" s="101" t="s">
        <v>101</v>
      </c>
      <c r="AA2200" s="101">
        <v>875</v>
      </c>
      <c r="AB2200" s="101">
        <v>526.24</v>
      </c>
    </row>
    <row r="2201" spans="18:28" ht="18" customHeight="1" x14ac:dyDescent="0.25">
      <c r="R2201" s="101" t="s">
        <v>94</v>
      </c>
      <c r="S2201" s="101">
        <v>2022</v>
      </c>
      <c r="T2201" s="101" t="s">
        <v>5</v>
      </c>
      <c r="U2201" s="101" t="s">
        <v>97</v>
      </c>
      <c r="V2201" s="101" t="s">
        <v>99</v>
      </c>
      <c r="W2201" s="101" t="s">
        <v>100</v>
      </c>
      <c r="X2201" s="101" t="s">
        <v>96</v>
      </c>
      <c r="Y2201" s="101" t="s">
        <v>98</v>
      </c>
      <c r="Z2201" s="101" t="s">
        <v>101</v>
      </c>
      <c r="AA2201" s="101">
        <v>315</v>
      </c>
      <c r="AB2201" s="101">
        <v>450.45</v>
      </c>
    </row>
    <row r="2202" spans="18:28" ht="18" customHeight="1" x14ac:dyDescent="0.25">
      <c r="R2202" s="101" t="s">
        <v>91</v>
      </c>
      <c r="S2202" s="101">
        <v>2022</v>
      </c>
      <c r="T2202" s="101" t="s">
        <v>5</v>
      </c>
      <c r="U2202" s="101" t="s">
        <v>97</v>
      </c>
      <c r="V2202" s="101" t="s">
        <v>99</v>
      </c>
      <c r="W2202" s="101" t="s">
        <v>100</v>
      </c>
      <c r="X2202" s="101" t="s">
        <v>96</v>
      </c>
      <c r="Y2202" s="101" t="s">
        <v>98</v>
      </c>
      <c r="Z2202" s="101" t="s">
        <v>101</v>
      </c>
      <c r="AA2202" s="101">
        <v>153</v>
      </c>
      <c r="AB2202" s="101">
        <v>218.79</v>
      </c>
    </row>
    <row r="2203" spans="18:28" ht="18" customHeight="1" x14ac:dyDescent="0.25">
      <c r="R2203" s="101" t="s">
        <v>91</v>
      </c>
      <c r="S2203" s="101">
        <v>2022</v>
      </c>
      <c r="T2203" s="101" t="s">
        <v>5</v>
      </c>
      <c r="U2203" s="101" t="s">
        <v>97</v>
      </c>
      <c r="V2203" s="101" t="s">
        <v>99</v>
      </c>
      <c r="W2203" s="101" t="s">
        <v>100</v>
      </c>
      <c r="X2203" s="101" t="s">
        <v>96</v>
      </c>
      <c r="Y2203" s="101" t="s">
        <v>98</v>
      </c>
      <c r="Z2203" s="101" t="s">
        <v>101</v>
      </c>
      <c r="AA2203" s="101">
        <v>147</v>
      </c>
      <c r="AB2203" s="101">
        <v>210.21</v>
      </c>
    </row>
    <row r="2204" spans="18:28" ht="18" customHeight="1" x14ac:dyDescent="0.25">
      <c r="R2204" s="101" t="s">
        <v>84</v>
      </c>
      <c r="S2204" s="101">
        <v>2022</v>
      </c>
      <c r="T2204" s="101" t="s">
        <v>5</v>
      </c>
      <c r="U2204" s="101" t="s">
        <v>97</v>
      </c>
      <c r="V2204" s="101" t="s">
        <v>99</v>
      </c>
      <c r="W2204" s="101" t="s">
        <v>100</v>
      </c>
      <c r="X2204" s="101" t="s">
        <v>96</v>
      </c>
      <c r="Y2204" s="101" t="s">
        <v>98</v>
      </c>
      <c r="Z2204" s="101" t="s">
        <v>101</v>
      </c>
      <c r="AA2204" s="101">
        <v>141</v>
      </c>
      <c r="AB2204" s="101">
        <v>201.63</v>
      </c>
    </row>
    <row r="2205" spans="18:28" ht="18" customHeight="1" x14ac:dyDescent="0.25">
      <c r="R2205" s="101" t="s">
        <v>93</v>
      </c>
      <c r="S2205" s="101">
        <v>2022</v>
      </c>
      <c r="T2205" s="101" t="s">
        <v>5</v>
      </c>
      <c r="U2205" s="101" t="s">
        <v>97</v>
      </c>
      <c r="V2205" s="101" t="s">
        <v>99</v>
      </c>
      <c r="W2205" s="101" t="s">
        <v>100</v>
      </c>
      <c r="X2205" s="101" t="s">
        <v>96</v>
      </c>
      <c r="Y2205" s="101" t="s">
        <v>98</v>
      </c>
      <c r="Z2205" s="101" t="s">
        <v>101</v>
      </c>
      <c r="AA2205" s="101">
        <v>313</v>
      </c>
      <c r="AB2205" s="101">
        <v>447.59000000000003</v>
      </c>
    </row>
    <row r="2206" spans="18:28" ht="18" customHeight="1" x14ac:dyDescent="0.25">
      <c r="R2206" s="101" t="s">
        <v>91</v>
      </c>
      <c r="S2206" s="101">
        <v>2022</v>
      </c>
      <c r="T2206" s="101" t="s">
        <v>5</v>
      </c>
      <c r="U2206" s="101" t="s">
        <v>97</v>
      </c>
      <c r="V2206" s="101" t="s">
        <v>99</v>
      </c>
      <c r="W2206" s="101" t="s">
        <v>100</v>
      </c>
      <c r="X2206" s="101" t="s">
        <v>96</v>
      </c>
      <c r="Y2206" s="101" t="s">
        <v>98</v>
      </c>
      <c r="Z2206" s="101" t="s">
        <v>101</v>
      </c>
      <c r="AA2206" s="101">
        <v>844</v>
      </c>
      <c r="AB2206" s="101">
        <v>1206.92</v>
      </c>
    </row>
    <row r="2207" spans="18:28" ht="18" customHeight="1" x14ac:dyDescent="0.25">
      <c r="R2207" s="101" t="s">
        <v>91</v>
      </c>
      <c r="S2207" s="101">
        <v>2022</v>
      </c>
      <c r="T2207" s="101" t="s">
        <v>5</v>
      </c>
      <c r="U2207" s="101" t="s">
        <v>97</v>
      </c>
      <c r="V2207" s="101" t="s">
        <v>99</v>
      </c>
      <c r="W2207" s="101" t="s">
        <v>100</v>
      </c>
      <c r="X2207" s="101" t="s">
        <v>96</v>
      </c>
      <c r="Y2207" s="101" t="s">
        <v>98</v>
      </c>
      <c r="Z2207" s="101" t="s">
        <v>101</v>
      </c>
      <c r="AA2207" s="101">
        <v>877</v>
      </c>
      <c r="AB2207" s="101">
        <v>1254.1100000000001</v>
      </c>
    </row>
    <row r="2208" spans="18:28" ht="18" customHeight="1" x14ac:dyDescent="0.25">
      <c r="R2208" s="101" t="s">
        <v>91</v>
      </c>
      <c r="S2208" s="101">
        <v>2022</v>
      </c>
      <c r="T2208" s="101" t="s">
        <v>2</v>
      </c>
      <c r="U2208" s="101" t="s">
        <v>97</v>
      </c>
      <c r="V2208" s="101" t="s">
        <v>99</v>
      </c>
      <c r="W2208" s="101" t="s">
        <v>100</v>
      </c>
      <c r="X2208" s="101" t="s">
        <v>96</v>
      </c>
      <c r="Y2208" s="101" t="s">
        <v>98</v>
      </c>
      <c r="Z2208" s="101" t="s">
        <v>101</v>
      </c>
      <c r="AA2208" s="101">
        <v>284</v>
      </c>
      <c r="AB2208" s="101">
        <v>406.12</v>
      </c>
    </row>
    <row r="2209" spans="18:28" ht="18" customHeight="1" x14ac:dyDescent="0.25">
      <c r="R2209" s="101" t="s">
        <v>93</v>
      </c>
      <c r="S2209" s="101">
        <v>2022</v>
      </c>
      <c r="T2209" s="101" t="s">
        <v>2</v>
      </c>
      <c r="U2209" s="101" t="s">
        <v>97</v>
      </c>
      <c r="V2209" s="101" t="s">
        <v>99</v>
      </c>
      <c r="W2209" s="101" t="s">
        <v>100</v>
      </c>
      <c r="X2209" s="101" t="s">
        <v>96</v>
      </c>
      <c r="Y2209" s="101" t="s">
        <v>98</v>
      </c>
      <c r="Z2209" s="101" t="s">
        <v>101</v>
      </c>
      <c r="AA2209" s="101">
        <v>332</v>
      </c>
      <c r="AB2209" s="101">
        <v>474.76</v>
      </c>
    </row>
    <row r="2210" spans="18:28" ht="18" customHeight="1" x14ac:dyDescent="0.25">
      <c r="R2210" s="101" t="s">
        <v>91</v>
      </c>
      <c r="S2210" s="101">
        <v>2022</v>
      </c>
      <c r="T2210" s="101" t="s">
        <v>2</v>
      </c>
      <c r="U2210" s="101" t="s">
        <v>97</v>
      </c>
      <c r="V2210" s="101" t="s">
        <v>99</v>
      </c>
      <c r="W2210" s="101" t="s">
        <v>100</v>
      </c>
      <c r="X2210" s="101" t="s">
        <v>96</v>
      </c>
      <c r="Y2210" s="101" t="s">
        <v>98</v>
      </c>
      <c r="Z2210" s="101" t="s">
        <v>101</v>
      </c>
      <c r="AA2210" s="101">
        <v>286</v>
      </c>
      <c r="AB2210" s="101">
        <v>408.98</v>
      </c>
    </row>
    <row r="2211" spans="18:28" ht="18" customHeight="1" x14ac:dyDescent="0.25">
      <c r="R2211" s="101" t="s">
        <v>84</v>
      </c>
      <c r="S2211" s="101">
        <v>2022</v>
      </c>
      <c r="T2211" s="101" t="s">
        <v>2</v>
      </c>
      <c r="U2211" s="101" t="s">
        <v>97</v>
      </c>
      <c r="V2211" s="101" t="s">
        <v>99</v>
      </c>
      <c r="W2211" s="101" t="s">
        <v>100</v>
      </c>
      <c r="X2211" s="101" t="s">
        <v>96</v>
      </c>
      <c r="Y2211" s="101" t="s">
        <v>98</v>
      </c>
      <c r="Z2211" s="101" t="s">
        <v>101</v>
      </c>
      <c r="AA2211" s="101">
        <v>328</v>
      </c>
      <c r="AB2211" s="101">
        <v>469.03999999999996</v>
      </c>
    </row>
    <row r="2212" spans="18:28" ht="18" customHeight="1" x14ac:dyDescent="0.25">
      <c r="R2212" s="101" t="s">
        <v>95</v>
      </c>
      <c r="S2212" s="101">
        <v>2022</v>
      </c>
      <c r="T2212" s="101" t="s">
        <v>2</v>
      </c>
      <c r="U2212" s="101" t="s">
        <v>97</v>
      </c>
      <c r="V2212" s="101" t="s">
        <v>99</v>
      </c>
      <c r="W2212" s="101" t="s">
        <v>100</v>
      </c>
      <c r="X2212" s="101" t="s">
        <v>96</v>
      </c>
      <c r="Y2212" s="101" t="s">
        <v>98</v>
      </c>
      <c r="Z2212" s="101" t="s">
        <v>101</v>
      </c>
      <c r="AA2212" s="101">
        <v>833</v>
      </c>
      <c r="AB2212" s="101">
        <v>1191.19</v>
      </c>
    </row>
    <row r="2213" spans="18:28" ht="18" customHeight="1" x14ac:dyDescent="0.25">
      <c r="R2213" s="101" t="s">
        <v>84</v>
      </c>
      <c r="S2213" s="101">
        <v>2022</v>
      </c>
      <c r="T2213" s="101" t="s">
        <v>2</v>
      </c>
      <c r="U2213" s="101" t="s">
        <v>97</v>
      </c>
      <c r="V2213" s="101" t="s">
        <v>99</v>
      </c>
      <c r="W2213" s="101" t="s">
        <v>100</v>
      </c>
      <c r="X2213" s="101" t="s">
        <v>96</v>
      </c>
      <c r="Y2213" s="101" t="s">
        <v>98</v>
      </c>
      <c r="Z2213" s="101" t="s">
        <v>101</v>
      </c>
      <c r="AA2213" s="101">
        <v>866</v>
      </c>
      <c r="AB2213" s="101">
        <v>1238.3800000000001</v>
      </c>
    </row>
    <row r="2214" spans="18:28" ht="18" customHeight="1" x14ac:dyDescent="0.25">
      <c r="R2214" s="101" t="s">
        <v>93</v>
      </c>
      <c r="S2214" s="101">
        <v>2022</v>
      </c>
      <c r="T2214" s="101" t="s">
        <v>2</v>
      </c>
      <c r="U2214" s="101" t="s">
        <v>97</v>
      </c>
      <c r="V2214" s="101" t="s">
        <v>99</v>
      </c>
      <c r="W2214" s="101" t="s">
        <v>100</v>
      </c>
      <c r="X2214" s="101" t="s">
        <v>96</v>
      </c>
      <c r="Y2214" s="101" t="s">
        <v>98</v>
      </c>
      <c r="Z2214" s="101" t="s">
        <v>101</v>
      </c>
      <c r="AA2214" s="101">
        <v>929</v>
      </c>
      <c r="AB2214" s="101">
        <v>1328.47</v>
      </c>
    </row>
    <row r="2215" spans="18:28" ht="18" customHeight="1" x14ac:dyDescent="0.25">
      <c r="R2215" s="101" t="s">
        <v>91</v>
      </c>
      <c r="S2215" s="101">
        <v>2022</v>
      </c>
      <c r="T2215" s="101" t="s">
        <v>2</v>
      </c>
      <c r="U2215" s="101" t="s">
        <v>97</v>
      </c>
      <c r="V2215" s="101" t="s">
        <v>99</v>
      </c>
      <c r="W2215" s="101" t="s">
        <v>100</v>
      </c>
      <c r="X2215" s="101" t="s">
        <v>96</v>
      </c>
      <c r="Y2215" s="101" t="s">
        <v>98</v>
      </c>
      <c r="Z2215" s="101" t="s">
        <v>101</v>
      </c>
      <c r="AA2215" s="101">
        <v>930</v>
      </c>
      <c r="AB2215" s="101">
        <v>1329.9</v>
      </c>
    </row>
    <row r="2216" spans="18:28" ht="18" customHeight="1" x14ac:dyDescent="0.25">
      <c r="R2216" s="101" t="s">
        <v>93</v>
      </c>
      <c r="S2216" s="101">
        <v>2022</v>
      </c>
      <c r="T2216" s="101" t="s">
        <v>2</v>
      </c>
      <c r="U2216" s="101" t="s">
        <v>97</v>
      </c>
      <c r="V2216" s="101" t="s">
        <v>99</v>
      </c>
      <c r="W2216" s="101" t="s">
        <v>100</v>
      </c>
      <c r="X2216" s="101" t="s">
        <v>96</v>
      </c>
      <c r="Y2216" s="101" t="s">
        <v>98</v>
      </c>
      <c r="Z2216" s="101" t="s">
        <v>101</v>
      </c>
      <c r="AA2216" s="101">
        <v>872</v>
      </c>
      <c r="AB2216" s="101">
        <v>526.24</v>
      </c>
    </row>
    <row r="2217" spans="18:28" ht="18" customHeight="1" x14ac:dyDescent="0.25">
      <c r="R2217" s="101" t="s">
        <v>84</v>
      </c>
      <c r="S2217" s="101">
        <v>2022</v>
      </c>
      <c r="T2217" s="101" t="s">
        <v>2</v>
      </c>
      <c r="U2217" s="101" t="s">
        <v>97</v>
      </c>
      <c r="V2217" s="101" t="s">
        <v>99</v>
      </c>
      <c r="W2217" s="101" t="s">
        <v>100</v>
      </c>
      <c r="X2217" s="101" t="s">
        <v>96</v>
      </c>
      <c r="Y2217" s="101" t="s">
        <v>98</v>
      </c>
      <c r="Z2217" s="101" t="s">
        <v>101</v>
      </c>
      <c r="AA2217" s="101">
        <v>333</v>
      </c>
      <c r="AB2217" s="101">
        <v>476.19</v>
      </c>
    </row>
    <row r="2218" spans="18:28" ht="18" customHeight="1" x14ac:dyDescent="0.25">
      <c r="R2218" s="101" t="s">
        <v>91</v>
      </c>
      <c r="S2218" s="101">
        <v>2022</v>
      </c>
      <c r="T2218" s="101" t="s">
        <v>2</v>
      </c>
      <c r="U2218" s="101" t="s">
        <v>97</v>
      </c>
      <c r="V2218" s="101" t="s">
        <v>99</v>
      </c>
      <c r="W2218" s="101" t="s">
        <v>100</v>
      </c>
      <c r="X2218" s="101" t="s">
        <v>96</v>
      </c>
      <c r="Y2218" s="101" t="s">
        <v>98</v>
      </c>
      <c r="Z2218" s="101" t="s">
        <v>101</v>
      </c>
      <c r="AA2218" s="101">
        <v>201</v>
      </c>
      <c r="AB2218" s="101">
        <v>287.43</v>
      </c>
    </row>
    <row r="2219" spans="18:28" ht="18" customHeight="1" x14ac:dyDescent="0.25">
      <c r="R2219" s="101" t="s">
        <v>91</v>
      </c>
      <c r="S2219" s="101">
        <v>2022</v>
      </c>
      <c r="T2219" s="101" t="s">
        <v>2</v>
      </c>
      <c r="U2219" s="101" t="s">
        <v>97</v>
      </c>
      <c r="V2219" s="101" t="s">
        <v>99</v>
      </c>
      <c r="W2219" s="101" t="s">
        <v>100</v>
      </c>
      <c r="X2219" s="101" t="s">
        <v>96</v>
      </c>
      <c r="Y2219" s="101" t="s">
        <v>98</v>
      </c>
      <c r="Z2219" s="101" t="s">
        <v>101</v>
      </c>
      <c r="AA2219" s="101">
        <v>195</v>
      </c>
      <c r="AB2219" s="101">
        <v>278.85000000000002</v>
      </c>
    </row>
    <row r="2220" spans="18:28" ht="18" customHeight="1" x14ac:dyDescent="0.25">
      <c r="R2220" s="101" t="s">
        <v>95</v>
      </c>
      <c r="S2220" s="101">
        <v>2022</v>
      </c>
      <c r="T2220" s="101" t="s">
        <v>2</v>
      </c>
      <c r="U2220" s="101" t="s">
        <v>97</v>
      </c>
      <c r="V2220" s="101" t="s">
        <v>99</v>
      </c>
      <c r="W2220" s="101" t="s">
        <v>100</v>
      </c>
      <c r="X2220" s="101" t="s">
        <v>96</v>
      </c>
      <c r="Y2220" s="101" t="s">
        <v>98</v>
      </c>
      <c r="Z2220" s="101" t="s">
        <v>101</v>
      </c>
      <c r="AA2220" s="101">
        <v>189</v>
      </c>
      <c r="AB2220" s="101">
        <v>270.27</v>
      </c>
    </row>
    <row r="2221" spans="18:28" ht="18" customHeight="1" x14ac:dyDescent="0.25">
      <c r="R2221" s="101" t="s">
        <v>91</v>
      </c>
      <c r="S2221" s="101">
        <v>2022</v>
      </c>
      <c r="T2221" s="101" t="s">
        <v>2</v>
      </c>
      <c r="U2221" s="101" t="s">
        <v>97</v>
      </c>
      <c r="V2221" s="101" t="s">
        <v>99</v>
      </c>
      <c r="W2221" s="101" t="s">
        <v>100</v>
      </c>
      <c r="X2221" s="101" t="s">
        <v>96</v>
      </c>
      <c r="Y2221" s="101" t="s">
        <v>98</v>
      </c>
      <c r="Z2221" s="101" t="s">
        <v>101</v>
      </c>
      <c r="AA2221" s="101">
        <v>283</v>
      </c>
      <c r="AB2221" s="101">
        <v>404.69</v>
      </c>
    </row>
    <row r="2222" spans="18:28" ht="18" customHeight="1" x14ac:dyDescent="0.25">
      <c r="R2222" s="101" t="s">
        <v>91</v>
      </c>
      <c r="S2222" s="101">
        <v>2022</v>
      </c>
      <c r="T2222" s="101" t="s">
        <v>2</v>
      </c>
      <c r="U2222" s="101" t="s">
        <v>97</v>
      </c>
      <c r="V2222" s="101" t="s">
        <v>99</v>
      </c>
      <c r="W2222" s="101" t="s">
        <v>100</v>
      </c>
      <c r="X2222" s="101" t="s">
        <v>96</v>
      </c>
      <c r="Y2222" s="101" t="s">
        <v>98</v>
      </c>
      <c r="Z2222" s="101" t="s">
        <v>101</v>
      </c>
      <c r="AA2222" s="101">
        <v>331</v>
      </c>
      <c r="AB2222" s="101">
        <v>473.33</v>
      </c>
    </row>
    <row r="2223" spans="18:28" ht="18" customHeight="1" x14ac:dyDescent="0.25">
      <c r="R2223" s="101" t="s">
        <v>91</v>
      </c>
      <c r="S2223" s="101">
        <v>2022</v>
      </c>
      <c r="T2223" s="101" t="s">
        <v>2</v>
      </c>
      <c r="U2223" s="101" t="s">
        <v>97</v>
      </c>
      <c r="V2223" s="101" t="s">
        <v>99</v>
      </c>
      <c r="W2223" s="101" t="s">
        <v>100</v>
      </c>
      <c r="X2223" s="101" t="s">
        <v>96</v>
      </c>
      <c r="Y2223" s="101" t="s">
        <v>98</v>
      </c>
      <c r="Z2223" s="101" t="s">
        <v>101</v>
      </c>
      <c r="AA2223" s="101">
        <v>875</v>
      </c>
      <c r="AB2223" s="101">
        <v>1251.25</v>
      </c>
    </row>
    <row r="2224" spans="18:28" ht="18" customHeight="1" x14ac:dyDescent="0.25">
      <c r="R2224" s="101" t="s">
        <v>84</v>
      </c>
      <c r="S2224" s="101">
        <v>2022</v>
      </c>
      <c r="T2224" s="101" t="s">
        <v>4</v>
      </c>
      <c r="U2224" s="101" t="s">
        <v>97</v>
      </c>
      <c r="V2224" s="101" t="s">
        <v>99</v>
      </c>
      <c r="W2224" s="101" t="s">
        <v>100</v>
      </c>
      <c r="X2224" s="101" t="s">
        <v>96</v>
      </c>
      <c r="Y2224" s="101" t="s">
        <v>98</v>
      </c>
      <c r="Z2224" s="101" t="s">
        <v>101</v>
      </c>
      <c r="AA2224" s="101">
        <v>272</v>
      </c>
      <c r="AB2224" s="101">
        <v>388.96</v>
      </c>
    </row>
    <row r="2225" spans="18:28" ht="18" customHeight="1" x14ac:dyDescent="0.25">
      <c r="R2225" s="101" t="s">
        <v>84</v>
      </c>
      <c r="S2225" s="101">
        <v>2022</v>
      </c>
      <c r="T2225" s="101" t="s">
        <v>4</v>
      </c>
      <c r="U2225" s="101" t="s">
        <v>97</v>
      </c>
      <c r="V2225" s="101" t="s">
        <v>99</v>
      </c>
      <c r="W2225" s="101" t="s">
        <v>100</v>
      </c>
      <c r="X2225" s="101" t="s">
        <v>96</v>
      </c>
      <c r="Y2225" s="101" t="s">
        <v>98</v>
      </c>
      <c r="Z2225" s="101" t="s">
        <v>101</v>
      </c>
      <c r="AA2225" s="101">
        <v>320</v>
      </c>
      <c r="AB2225" s="101">
        <v>457.6</v>
      </c>
    </row>
    <row r="2226" spans="18:28" ht="18" customHeight="1" x14ac:dyDescent="0.25">
      <c r="R2226" s="101" t="s">
        <v>84</v>
      </c>
      <c r="S2226" s="101">
        <v>2022</v>
      </c>
      <c r="T2226" s="101" t="s">
        <v>4</v>
      </c>
      <c r="U2226" s="101" t="s">
        <v>97</v>
      </c>
      <c r="V2226" s="101" t="s">
        <v>99</v>
      </c>
      <c r="W2226" s="101" t="s">
        <v>100</v>
      </c>
      <c r="X2226" s="101" t="s">
        <v>96</v>
      </c>
      <c r="Y2226" s="101" t="s">
        <v>98</v>
      </c>
      <c r="Z2226" s="101" t="s">
        <v>101</v>
      </c>
      <c r="AA2226" s="101">
        <v>274</v>
      </c>
      <c r="AB2226" s="101">
        <v>391.82</v>
      </c>
    </row>
    <row r="2227" spans="18:28" ht="18" customHeight="1" x14ac:dyDescent="0.25">
      <c r="R2227" s="101" t="s">
        <v>84</v>
      </c>
      <c r="S2227" s="101">
        <v>2022</v>
      </c>
      <c r="T2227" s="101" t="s">
        <v>4</v>
      </c>
      <c r="U2227" s="101" t="s">
        <v>97</v>
      </c>
      <c r="V2227" s="101" t="s">
        <v>99</v>
      </c>
      <c r="W2227" s="101" t="s">
        <v>100</v>
      </c>
      <c r="X2227" s="101" t="s">
        <v>96</v>
      </c>
      <c r="Y2227" s="101" t="s">
        <v>98</v>
      </c>
      <c r="Z2227" s="101" t="s">
        <v>101</v>
      </c>
      <c r="AA2227" s="101">
        <v>322</v>
      </c>
      <c r="AB2227" s="101">
        <v>460.46000000000004</v>
      </c>
    </row>
    <row r="2228" spans="18:28" ht="18" customHeight="1" x14ac:dyDescent="0.25">
      <c r="R2228" s="101" t="s">
        <v>84</v>
      </c>
      <c r="S2228" s="101">
        <v>2022</v>
      </c>
      <c r="T2228" s="101" t="s">
        <v>4</v>
      </c>
      <c r="U2228" s="101" t="s">
        <v>97</v>
      </c>
      <c r="V2228" s="101" t="s">
        <v>99</v>
      </c>
      <c r="W2228" s="101" t="s">
        <v>100</v>
      </c>
      <c r="X2228" s="101" t="s">
        <v>96</v>
      </c>
      <c r="Y2228" s="101" t="s">
        <v>98</v>
      </c>
      <c r="Z2228" s="101" t="s">
        <v>101</v>
      </c>
      <c r="AA2228" s="101">
        <v>868</v>
      </c>
      <c r="AB2228" s="101">
        <v>1241.24</v>
      </c>
    </row>
    <row r="2229" spans="18:28" ht="18" customHeight="1" x14ac:dyDescent="0.25">
      <c r="R2229" s="101" t="s">
        <v>84</v>
      </c>
      <c r="S2229" s="101">
        <v>2022</v>
      </c>
      <c r="T2229" s="101" t="s">
        <v>4</v>
      </c>
      <c r="U2229" s="101" t="s">
        <v>97</v>
      </c>
      <c r="V2229" s="101" t="s">
        <v>99</v>
      </c>
      <c r="W2229" s="101" t="s">
        <v>100</v>
      </c>
      <c r="X2229" s="101" t="s">
        <v>96</v>
      </c>
      <c r="Y2229" s="101" t="s">
        <v>98</v>
      </c>
      <c r="Z2229" s="101" t="s">
        <v>101</v>
      </c>
      <c r="AA2229" s="101">
        <v>934</v>
      </c>
      <c r="AB2229" s="101">
        <v>1335.62</v>
      </c>
    </row>
    <row r="2230" spans="18:28" ht="18" customHeight="1" x14ac:dyDescent="0.25">
      <c r="R2230" s="101" t="s">
        <v>94</v>
      </c>
      <c r="S2230" s="101">
        <v>2022</v>
      </c>
      <c r="T2230" s="101" t="s">
        <v>4</v>
      </c>
      <c r="U2230" s="101" t="s">
        <v>97</v>
      </c>
      <c r="V2230" s="101" t="s">
        <v>99</v>
      </c>
      <c r="W2230" s="101" t="s">
        <v>100</v>
      </c>
      <c r="X2230" s="101" t="s">
        <v>96</v>
      </c>
      <c r="Y2230" s="101" t="s">
        <v>98</v>
      </c>
      <c r="Z2230" s="101" t="s">
        <v>101</v>
      </c>
      <c r="AA2230" s="101">
        <v>935</v>
      </c>
      <c r="AB2230" s="101">
        <v>1337.05</v>
      </c>
    </row>
    <row r="2231" spans="18:28" ht="18" customHeight="1" x14ac:dyDescent="0.25">
      <c r="R2231" s="101" t="s">
        <v>91</v>
      </c>
      <c r="S2231" s="101">
        <v>2022</v>
      </c>
      <c r="T2231" s="101" t="s">
        <v>4</v>
      </c>
      <c r="U2231" s="101" t="s">
        <v>97</v>
      </c>
      <c r="V2231" s="101" t="s">
        <v>99</v>
      </c>
      <c r="W2231" s="101" t="s">
        <v>100</v>
      </c>
      <c r="X2231" s="101" t="s">
        <v>96</v>
      </c>
      <c r="Y2231" s="101" t="s">
        <v>98</v>
      </c>
      <c r="Z2231" s="101" t="s">
        <v>101</v>
      </c>
      <c r="AA2231" s="101">
        <v>936</v>
      </c>
      <c r="AB2231" s="101">
        <v>1338.48</v>
      </c>
    </row>
    <row r="2232" spans="18:28" ht="18" customHeight="1" x14ac:dyDescent="0.25">
      <c r="R2232" s="101" t="s">
        <v>94</v>
      </c>
      <c r="S2232" s="101">
        <v>2022</v>
      </c>
      <c r="T2232" s="101" t="s">
        <v>4</v>
      </c>
      <c r="U2232" s="101" t="s">
        <v>97</v>
      </c>
      <c r="V2232" s="101" t="s">
        <v>99</v>
      </c>
      <c r="W2232" s="101" t="s">
        <v>100</v>
      </c>
      <c r="X2232" s="101" t="s">
        <v>96</v>
      </c>
      <c r="Y2232" s="101" t="s">
        <v>98</v>
      </c>
      <c r="Z2232" s="101" t="s">
        <v>101</v>
      </c>
      <c r="AA2232" s="101">
        <v>874</v>
      </c>
      <c r="AB2232" s="101">
        <v>526.24</v>
      </c>
    </row>
    <row r="2233" spans="18:28" ht="18" customHeight="1" x14ac:dyDescent="0.25">
      <c r="R2233" s="101" t="s">
        <v>91</v>
      </c>
      <c r="S2233" s="101">
        <v>2022</v>
      </c>
      <c r="T2233" s="101" t="s">
        <v>4</v>
      </c>
      <c r="U2233" s="101" t="s">
        <v>97</v>
      </c>
      <c r="V2233" s="101" t="s">
        <v>99</v>
      </c>
      <c r="W2233" s="101" t="s">
        <v>100</v>
      </c>
      <c r="X2233" s="101" t="s">
        <v>96</v>
      </c>
      <c r="Y2233" s="101" t="s">
        <v>98</v>
      </c>
      <c r="Z2233" s="101" t="s">
        <v>101</v>
      </c>
      <c r="AA2233" s="101">
        <v>321</v>
      </c>
      <c r="AB2233" s="101">
        <v>459.03</v>
      </c>
    </row>
    <row r="2234" spans="18:28" ht="18" customHeight="1" x14ac:dyDescent="0.25">
      <c r="R2234" s="101" t="s">
        <v>84</v>
      </c>
      <c r="S2234" s="101">
        <v>2022</v>
      </c>
      <c r="T2234" s="101" t="s">
        <v>4</v>
      </c>
      <c r="U2234" s="101" t="s">
        <v>97</v>
      </c>
      <c r="V2234" s="101" t="s">
        <v>99</v>
      </c>
      <c r="W2234" s="101" t="s">
        <v>100</v>
      </c>
      <c r="X2234" s="101" t="s">
        <v>96</v>
      </c>
      <c r="Y2234" s="101" t="s">
        <v>98</v>
      </c>
      <c r="Z2234" s="101" t="s">
        <v>101</v>
      </c>
      <c r="AA2234" s="101">
        <v>165</v>
      </c>
      <c r="AB2234" s="101">
        <v>235.95</v>
      </c>
    </row>
    <row r="2235" spans="18:28" ht="18" customHeight="1" x14ac:dyDescent="0.25">
      <c r="R2235" s="101" t="s">
        <v>84</v>
      </c>
      <c r="S2235" s="101">
        <v>2022</v>
      </c>
      <c r="T2235" s="101" t="s">
        <v>4</v>
      </c>
      <c r="U2235" s="101" t="s">
        <v>97</v>
      </c>
      <c r="V2235" s="101" t="s">
        <v>99</v>
      </c>
      <c r="W2235" s="101" t="s">
        <v>100</v>
      </c>
      <c r="X2235" s="101" t="s">
        <v>96</v>
      </c>
      <c r="Y2235" s="101" t="s">
        <v>98</v>
      </c>
      <c r="Z2235" s="101" t="s">
        <v>101</v>
      </c>
      <c r="AA2235" s="101">
        <v>159</v>
      </c>
      <c r="AB2235" s="101">
        <v>227.37</v>
      </c>
    </row>
    <row r="2236" spans="18:28" ht="18" customHeight="1" x14ac:dyDescent="0.25">
      <c r="R2236" s="101" t="s">
        <v>91</v>
      </c>
      <c r="S2236" s="101">
        <v>2022</v>
      </c>
      <c r="T2236" s="101" t="s">
        <v>4</v>
      </c>
      <c r="U2236" s="101" t="s">
        <v>97</v>
      </c>
      <c r="V2236" s="101" t="s">
        <v>99</v>
      </c>
      <c r="W2236" s="101" t="s">
        <v>100</v>
      </c>
      <c r="X2236" s="101" t="s">
        <v>96</v>
      </c>
      <c r="Y2236" s="101" t="s">
        <v>98</v>
      </c>
      <c r="Z2236" s="101" t="s">
        <v>101</v>
      </c>
      <c r="AA2236" s="101">
        <v>271</v>
      </c>
      <c r="AB2236" s="101">
        <v>387.53</v>
      </c>
    </row>
    <row r="2237" spans="18:28" ht="18" customHeight="1" x14ac:dyDescent="0.25">
      <c r="R2237" s="101" t="s">
        <v>84</v>
      </c>
      <c r="S2237" s="101">
        <v>2022</v>
      </c>
      <c r="T2237" s="101" t="s">
        <v>4</v>
      </c>
      <c r="U2237" s="101" t="s">
        <v>97</v>
      </c>
      <c r="V2237" s="101" t="s">
        <v>99</v>
      </c>
      <c r="W2237" s="101" t="s">
        <v>100</v>
      </c>
      <c r="X2237" s="101" t="s">
        <v>96</v>
      </c>
      <c r="Y2237" s="101" t="s">
        <v>98</v>
      </c>
      <c r="Z2237" s="101" t="s">
        <v>101</v>
      </c>
      <c r="AA2237" s="101">
        <v>319</v>
      </c>
      <c r="AB2237" s="101">
        <v>456.16999999999996</v>
      </c>
    </row>
    <row r="2238" spans="18:28" ht="18" customHeight="1" x14ac:dyDescent="0.25">
      <c r="R2238" s="101" t="s">
        <v>84</v>
      </c>
      <c r="S2238" s="101">
        <v>2022</v>
      </c>
      <c r="T2238" s="101" t="s">
        <v>4</v>
      </c>
      <c r="U2238" s="101" t="s">
        <v>97</v>
      </c>
      <c r="V2238" s="101" t="s">
        <v>99</v>
      </c>
      <c r="W2238" s="101" t="s">
        <v>100</v>
      </c>
      <c r="X2238" s="101" t="s">
        <v>96</v>
      </c>
      <c r="Y2238" s="101" t="s">
        <v>98</v>
      </c>
      <c r="Z2238" s="101" t="s">
        <v>101</v>
      </c>
      <c r="AA2238" s="101">
        <v>843</v>
      </c>
      <c r="AB2238" s="101">
        <v>1205.49</v>
      </c>
    </row>
    <row r="2239" spans="18:28" ht="18" customHeight="1" x14ac:dyDescent="0.25">
      <c r="R2239" s="101" t="s">
        <v>91</v>
      </c>
      <c r="S2239" s="101">
        <v>2022</v>
      </c>
      <c r="T2239" s="101" t="s">
        <v>10</v>
      </c>
      <c r="U2239" s="101" t="s">
        <v>97</v>
      </c>
      <c r="V2239" s="101" t="s">
        <v>99</v>
      </c>
      <c r="W2239" s="101" t="s">
        <v>100</v>
      </c>
      <c r="X2239" s="101" t="s">
        <v>96</v>
      </c>
      <c r="Y2239" s="101" t="s">
        <v>98</v>
      </c>
      <c r="Z2239" s="101" t="s">
        <v>101</v>
      </c>
      <c r="AA2239" s="101">
        <v>314</v>
      </c>
      <c r="AB2239" s="101">
        <v>449.02</v>
      </c>
    </row>
    <row r="2240" spans="18:28" ht="18" customHeight="1" x14ac:dyDescent="0.25">
      <c r="R2240" s="101" t="s">
        <v>95</v>
      </c>
      <c r="S2240" s="101">
        <v>2022</v>
      </c>
      <c r="T2240" s="101" t="s">
        <v>10</v>
      </c>
      <c r="U2240" s="101" t="s">
        <v>97</v>
      </c>
      <c r="V2240" s="101" t="s">
        <v>99</v>
      </c>
      <c r="W2240" s="101" t="s">
        <v>100</v>
      </c>
      <c r="X2240" s="101" t="s">
        <v>96</v>
      </c>
      <c r="Y2240" s="101" t="s">
        <v>98</v>
      </c>
      <c r="Z2240" s="101" t="s">
        <v>101</v>
      </c>
      <c r="AA2240" s="101">
        <v>242</v>
      </c>
      <c r="AB2240" s="101">
        <v>346.06</v>
      </c>
    </row>
    <row r="2241" spans="18:28" ht="18" customHeight="1" x14ac:dyDescent="0.25">
      <c r="R2241" s="101" t="s">
        <v>91</v>
      </c>
      <c r="S2241" s="101">
        <v>2022</v>
      </c>
      <c r="T2241" s="101" t="s">
        <v>10</v>
      </c>
      <c r="U2241" s="101" t="s">
        <v>97</v>
      </c>
      <c r="V2241" s="101" t="s">
        <v>99</v>
      </c>
      <c r="W2241" s="101" t="s">
        <v>100</v>
      </c>
      <c r="X2241" s="101" t="s">
        <v>96</v>
      </c>
      <c r="Y2241" s="101" t="s">
        <v>98</v>
      </c>
      <c r="Z2241" s="101" t="s">
        <v>101</v>
      </c>
      <c r="AA2241" s="101">
        <v>290</v>
      </c>
      <c r="AB2241" s="101">
        <v>414.7</v>
      </c>
    </row>
    <row r="2242" spans="18:28" ht="18" customHeight="1" x14ac:dyDescent="0.25">
      <c r="R2242" s="101" t="s">
        <v>91</v>
      </c>
      <c r="S2242" s="101">
        <v>2022</v>
      </c>
      <c r="T2242" s="101" t="s">
        <v>10</v>
      </c>
      <c r="U2242" s="101" t="s">
        <v>97</v>
      </c>
      <c r="V2242" s="101" t="s">
        <v>99</v>
      </c>
      <c r="W2242" s="101" t="s">
        <v>100</v>
      </c>
      <c r="X2242" s="101" t="s">
        <v>96</v>
      </c>
      <c r="Y2242" s="101" t="s">
        <v>98</v>
      </c>
      <c r="Z2242" s="101" t="s">
        <v>101</v>
      </c>
      <c r="AA2242" s="101">
        <v>316</v>
      </c>
      <c r="AB2242" s="101">
        <v>451.88</v>
      </c>
    </row>
    <row r="2243" spans="18:28" ht="18" customHeight="1" x14ac:dyDescent="0.25">
      <c r="R2243" s="101" t="s">
        <v>91</v>
      </c>
      <c r="S2243" s="101">
        <v>2022</v>
      </c>
      <c r="T2243" s="101" t="s">
        <v>10</v>
      </c>
      <c r="U2243" s="101" t="s">
        <v>97</v>
      </c>
      <c r="V2243" s="101" t="s">
        <v>99</v>
      </c>
      <c r="W2243" s="101" t="s">
        <v>100</v>
      </c>
      <c r="X2243" s="101" t="s">
        <v>96</v>
      </c>
      <c r="Y2243" s="101" t="s">
        <v>98</v>
      </c>
      <c r="Z2243" s="101" t="s">
        <v>101</v>
      </c>
      <c r="AA2243" s="101">
        <v>286</v>
      </c>
      <c r="AB2243" s="101">
        <v>408.98</v>
      </c>
    </row>
    <row r="2244" spans="18:28" ht="18" customHeight="1" x14ac:dyDescent="0.25">
      <c r="R2244" s="101" t="s">
        <v>84</v>
      </c>
      <c r="S2244" s="101">
        <v>2022</v>
      </c>
      <c r="T2244" s="101" t="s">
        <v>10</v>
      </c>
      <c r="U2244" s="101" t="s">
        <v>97</v>
      </c>
      <c r="V2244" s="101" t="s">
        <v>99</v>
      </c>
      <c r="W2244" s="101" t="s">
        <v>100</v>
      </c>
      <c r="X2244" s="101" t="s">
        <v>96</v>
      </c>
      <c r="Y2244" s="101" t="s">
        <v>98</v>
      </c>
      <c r="Z2244" s="101" t="s">
        <v>101</v>
      </c>
      <c r="AA2244" s="101">
        <v>840</v>
      </c>
      <c r="AB2244" s="101">
        <v>1201.2</v>
      </c>
    </row>
    <row r="2245" spans="18:28" ht="18" customHeight="1" x14ac:dyDescent="0.25">
      <c r="R2245" s="101" t="s">
        <v>84</v>
      </c>
      <c r="S2245" s="101">
        <v>2022</v>
      </c>
      <c r="T2245" s="101" t="s">
        <v>10</v>
      </c>
      <c r="U2245" s="101" t="s">
        <v>97</v>
      </c>
      <c r="V2245" s="101" t="s">
        <v>99</v>
      </c>
      <c r="W2245" s="101" t="s">
        <v>100</v>
      </c>
      <c r="X2245" s="101" t="s">
        <v>96</v>
      </c>
      <c r="Y2245" s="101" t="s">
        <v>98</v>
      </c>
      <c r="Z2245" s="101" t="s">
        <v>101</v>
      </c>
      <c r="AA2245" s="101">
        <v>873</v>
      </c>
      <c r="AB2245" s="101">
        <v>1248.3899999999999</v>
      </c>
    </row>
    <row r="2246" spans="18:28" ht="18" customHeight="1" x14ac:dyDescent="0.25">
      <c r="R2246" s="101" t="s">
        <v>91</v>
      </c>
      <c r="S2246" s="101">
        <v>2022</v>
      </c>
      <c r="T2246" s="101" t="s">
        <v>10</v>
      </c>
      <c r="U2246" s="101" t="s">
        <v>97</v>
      </c>
      <c r="V2246" s="101" t="s">
        <v>99</v>
      </c>
      <c r="W2246" s="101" t="s">
        <v>100</v>
      </c>
      <c r="X2246" s="101" t="s">
        <v>96</v>
      </c>
      <c r="Y2246" s="101" t="s">
        <v>98</v>
      </c>
      <c r="Z2246" s="101" t="s">
        <v>101</v>
      </c>
      <c r="AA2246" s="101">
        <v>950</v>
      </c>
      <c r="AB2246" s="101">
        <v>1358.5</v>
      </c>
    </row>
    <row r="2247" spans="18:28" ht="18" customHeight="1" x14ac:dyDescent="0.25">
      <c r="R2247" s="101" t="s">
        <v>91</v>
      </c>
      <c r="S2247" s="101">
        <v>2022</v>
      </c>
      <c r="T2247" s="101" t="s">
        <v>10</v>
      </c>
      <c r="U2247" s="101" t="s">
        <v>97</v>
      </c>
      <c r="V2247" s="101" t="s">
        <v>99</v>
      </c>
      <c r="W2247" s="101" t="s">
        <v>100</v>
      </c>
      <c r="X2247" s="101" t="s">
        <v>96</v>
      </c>
      <c r="Y2247" s="101" t="s">
        <v>98</v>
      </c>
      <c r="Z2247" s="101" t="s">
        <v>101</v>
      </c>
      <c r="AA2247" s="101">
        <v>951</v>
      </c>
      <c r="AB2247" s="101">
        <v>1359.93</v>
      </c>
    </row>
    <row r="2248" spans="18:28" ht="18" customHeight="1" x14ac:dyDescent="0.25">
      <c r="R2248" s="101" t="s">
        <v>91</v>
      </c>
      <c r="S2248" s="101">
        <v>2022</v>
      </c>
      <c r="T2248" s="101" t="s">
        <v>10</v>
      </c>
      <c r="U2248" s="101" t="s">
        <v>97</v>
      </c>
      <c r="V2248" s="101" t="s">
        <v>99</v>
      </c>
      <c r="W2248" s="101" t="s">
        <v>100</v>
      </c>
      <c r="X2248" s="101" t="s">
        <v>96</v>
      </c>
      <c r="Y2248" s="101" t="s">
        <v>98</v>
      </c>
      <c r="Z2248" s="101" t="s">
        <v>101</v>
      </c>
      <c r="AA2248" s="101">
        <v>952</v>
      </c>
      <c r="AB2248" s="101">
        <v>1361.3600000000001</v>
      </c>
    </row>
    <row r="2249" spans="18:28" ht="18" customHeight="1" x14ac:dyDescent="0.25">
      <c r="R2249" s="101" t="s">
        <v>84</v>
      </c>
      <c r="S2249" s="101">
        <v>2022</v>
      </c>
      <c r="T2249" s="101" t="s">
        <v>10</v>
      </c>
      <c r="U2249" s="101" t="s">
        <v>97</v>
      </c>
      <c r="V2249" s="101" t="s">
        <v>99</v>
      </c>
      <c r="W2249" s="101" t="s">
        <v>100</v>
      </c>
      <c r="X2249" s="101" t="s">
        <v>96</v>
      </c>
      <c r="Y2249" s="101" t="s">
        <v>98</v>
      </c>
      <c r="Z2249" s="101" t="s">
        <v>101</v>
      </c>
      <c r="AA2249" s="101">
        <v>826</v>
      </c>
      <c r="AB2249" s="101">
        <v>526.24</v>
      </c>
    </row>
    <row r="2250" spans="18:28" ht="18" customHeight="1" x14ac:dyDescent="0.25">
      <c r="R2250" s="101" t="s">
        <v>91</v>
      </c>
      <c r="S2250" s="101">
        <v>2022</v>
      </c>
      <c r="T2250" s="101" t="s">
        <v>10</v>
      </c>
      <c r="U2250" s="101" t="s">
        <v>97</v>
      </c>
      <c r="V2250" s="101" t="s">
        <v>99</v>
      </c>
      <c r="W2250" s="101" t="s">
        <v>100</v>
      </c>
      <c r="X2250" s="101" t="s">
        <v>96</v>
      </c>
      <c r="Y2250" s="101" t="s">
        <v>98</v>
      </c>
      <c r="Z2250" s="101" t="s">
        <v>101</v>
      </c>
      <c r="AA2250" s="101">
        <v>879</v>
      </c>
      <c r="AB2250" s="101">
        <v>526.24</v>
      </c>
    </row>
    <row r="2251" spans="18:28" ht="18" customHeight="1" x14ac:dyDescent="0.25">
      <c r="R2251" s="101" t="s">
        <v>95</v>
      </c>
      <c r="S2251" s="101">
        <v>2022</v>
      </c>
      <c r="T2251" s="101" t="s">
        <v>10</v>
      </c>
      <c r="U2251" s="101" t="s">
        <v>97</v>
      </c>
      <c r="V2251" s="101" t="s">
        <v>99</v>
      </c>
      <c r="W2251" s="101" t="s">
        <v>100</v>
      </c>
      <c r="X2251" s="101" t="s">
        <v>96</v>
      </c>
      <c r="Y2251" s="101" t="s">
        <v>98</v>
      </c>
      <c r="Z2251" s="101" t="s">
        <v>101</v>
      </c>
      <c r="AA2251" s="101">
        <v>315</v>
      </c>
      <c r="AB2251" s="101">
        <v>450.45</v>
      </c>
    </row>
    <row r="2252" spans="18:28" ht="18" customHeight="1" x14ac:dyDescent="0.25">
      <c r="R2252" s="101" t="s">
        <v>84</v>
      </c>
      <c r="S2252" s="101">
        <v>2022</v>
      </c>
      <c r="T2252" s="101" t="s">
        <v>10</v>
      </c>
      <c r="U2252" s="101" t="s">
        <v>97</v>
      </c>
      <c r="V2252" s="101" t="s">
        <v>99</v>
      </c>
      <c r="W2252" s="101" t="s">
        <v>100</v>
      </c>
      <c r="X2252" s="101" t="s">
        <v>96</v>
      </c>
      <c r="Y2252" s="101" t="s">
        <v>98</v>
      </c>
      <c r="Z2252" s="101" t="s">
        <v>101</v>
      </c>
      <c r="AA2252" s="101">
        <v>309</v>
      </c>
      <c r="AB2252" s="101">
        <v>441.87</v>
      </c>
    </row>
    <row r="2253" spans="18:28" ht="18" customHeight="1" x14ac:dyDescent="0.25">
      <c r="R2253" s="101" t="s">
        <v>91</v>
      </c>
      <c r="S2253" s="101">
        <v>2022</v>
      </c>
      <c r="T2253" s="101" t="s">
        <v>10</v>
      </c>
      <c r="U2253" s="101" t="s">
        <v>97</v>
      </c>
      <c r="V2253" s="101" t="s">
        <v>99</v>
      </c>
      <c r="W2253" s="101" t="s">
        <v>100</v>
      </c>
      <c r="X2253" s="101" t="s">
        <v>96</v>
      </c>
      <c r="Y2253" s="101" t="s">
        <v>98</v>
      </c>
      <c r="Z2253" s="101" t="s">
        <v>101</v>
      </c>
      <c r="AA2253" s="101">
        <v>313</v>
      </c>
      <c r="AB2253" s="101">
        <v>447.59000000000003</v>
      </c>
    </row>
    <row r="2254" spans="18:28" ht="18" customHeight="1" x14ac:dyDescent="0.25">
      <c r="R2254" s="101" t="s">
        <v>91</v>
      </c>
      <c r="S2254" s="101">
        <v>2022</v>
      </c>
      <c r="T2254" s="101" t="s">
        <v>10</v>
      </c>
      <c r="U2254" s="101" t="s">
        <v>97</v>
      </c>
      <c r="V2254" s="101" t="s">
        <v>99</v>
      </c>
      <c r="W2254" s="101" t="s">
        <v>100</v>
      </c>
      <c r="X2254" s="101" t="s">
        <v>96</v>
      </c>
      <c r="Y2254" s="101" t="s">
        <v>98</v>
      </c>
      <c r="Z2254" s="101" t="s">
        <v>101</v>
      </c>
      <c r="AA2254" s="101">
        <v>241</v>
      </c>
      <c r="AB2254" s="101">
        <v>344.63</v>
      </c>
    </row>
    <row r="2255" spans="18:28" ht="18" customHeight="1" x14ac:dyDescent="0.25">
      <c r="R2255" s="101" t="s">
        <v>91</v>
      </c>
      <c r="S2255" s="101">
        <v>2022</v>
      </c>
      <c r="T2255" s="101" t="s">
        <v>10</v>
      </c>
      <c r="U2255" s="101" t="s">
        <v>97</v>
      </c>
      <c r="V2255" s="101" t="s">
        <v>99</v>
      </c>
      <c r="W2255" s="101" t="s">
        <v>100</v>
      </c>
      <c r="X2255" s="101" t="s">
        <v>96</v>
      </c>
      <c r="Y2255" s="101" t="s">
        <v>98</v>
      </c>
      <c r="Z2255" s="101" t="s">
        <v>101</v>
      </c>
      <c r="AA2255" s="101">
        <v>289</v>
      </c>
      <c r="AB2255" s="101">
        <v>413.27</v>
      </c>
    </row>
    <row r="2256" spans="18:28" ht="18" customHeight="1" x14ac:dyDescent="0.25">
      <c r="R2256" s="101" t="s">
        <v>91</v>
      </c>
      <c r="S2256" s="101">
        <v>2022</v>
      </c>
      <c r="T2256" s="101" t="s">
        <v>10</v>
      </c>
      <c r="U2256" s="101" t="s">
        <v>97</v>
      </c>
      <c r="V2256" s="101" t="s">
        <v>99</v>
      </c>
      <c r="W2256" s="101" t="s">
        <v>100</v>
      </c>
      <c r="X2256" s="101" t="s">
        <v>96</v>
      </c>
      <c r="Y2256" s="101" t="s">
        <v>98</v>
      </c>
      <c r="Z2256" s="101" t="s">
        <v>101</v>
      </c>
      <c r="AA2256" s="101">
        <v>795</v>
      </c>
      <c r="AB2256" s="101">
        <v>1136.8499999999999</v>
      </c>
    </row>
    <row r="2257" spans="18:28" ht="18" customHeight="1" x14ac:dyDescent="0.25">
      <c r="R2257" s="101" t="s">
        <v>91</v>
      </c>
      <c r="S2257" s="101">
        <v>2022</v>
      </c>
      <c r="T2257" s="101" t="s">
        <v>10</v>
      </c>
      <c r="U2257" s="101" t="s">
        <v>97</v>
      </c>
      <c r="V2257" s="101" t="s">
        <v>99</v>
      </c>
      <c r="W2257" s="101" t="s">
        <v>100</v>
      </c>
      <c r="X2257" s="101" t="s">
        <v>96</v>
      </c>
      <c r="Y2257" s="101" t="s">
        <v>98</v>
      </c>
      <c r="Z2257" s="101" t="s">
        <v>101</v>
      </c>
      <c r="AA2257" s="101">
        <v>849</v>
      </c>
      <c r="AB2257" s="101">
        <v>1214.07</v>
      </c>
    </row>
    <row r="2258" spans="18:28" ht="18" customHeight="1" x14ac:dyDescent="0.25">
      <c r="R2258" s="101" t="s">
        <v>91</v>
      </c>
      <c r="S2258" s="101">
        <v>2022</v>
      </c>
      <c r="T2258" s="101" t="s">
        <v>10</v>
      </c>
      <c r="U2258" s="101" t="s">
        <v>97</v>
      </c>
      <c r="V2258" s="101" t="s">
        <v>99</v>
      </c>
      <c r="W2258" s="101" t="s">
        <v>100</v>
      </c>
      <c r="X2258" s="101" t="s">
        <v>96</v>
      </c>
      <c r="Y2258" s="101" t="s">
        <v>98</v>
      </c>
      <c r="Z2258" s="101" t="s">
        <v>101</v>
      </c>
      <c r="AA2258" s="101">
        <v>882</v>
      </c>
      <c r="AB2258" s="101">
        <v>1261.26</v>
      </c>
    </row>
    <row r="2259" spans="18:28" ht="18" customHeight="1" x14ac:dyDescent="0.25">
      <c r="R2259" s="101" t="s">
        <v>91</v>
      </c>
      <c r="S2259" s="101">
        <v>2022</v>
      </c>
      <c r="T2259" s="101" t="s">
        <v>9</v>
      </c>
      <c r="U2259" s="101" t="s">
        <v>97</v>
      </c>
      <c r="V2259" s="101" t="s">
        <v>99</v>
      </c>
      <c r="W2259" s="101" t="s">
        <v>100</v>
      </c>
      <c r="X2259" s="101" t="s">
        <v>96</v>
      </c>
      <c r="Y2259" s="101" t="s">
        <v>98</v>
      </c>
      <c r="Z2259" s="101" t="s">
        <v>101</v>
      </c>
      <c r="AA2259" s="101">
        <v>320</v>
      </c>
      <c r="AB2259" s="101">
        <v>457.6</v>
      </c>
    </row>
    <row r="2260" spans="18:28" ht="18" customHeight="1" x14ac:dyDescent="0.25">
      <c r="R2260" s="101" t="s">
        <v>91</v>
      </c>
      <c r="S2260" s="101">
        <v>2022</v>
      </c>
      <c r="T2260" s="101" t="s">
        <v>9</v>
      </c>
      <c r="U2260" s="101" t="s">
        <v>97</v>
      </c>
      <c r="V2260" s="101" t="s">
        <v>99</v>
      </c>
      <c r="W2260" s="101" t="s">
        <v>100</v>
      </c>
      <c r="X2260" s="101" t="s">
        <v>96</v>
      </c>
      <c r="Y2260" s="101" t="s">
        <v>98</v>
      </c>
      <c r="Z2260" s="101" t="s">
        <v>101</v>
      </c>
      <c r="AA2260" s="101">
        <v>248</v>
      </c>
      <c r="AB2260" s="101">
        <v>354.64</v>
      </c>
    </row>
    <row r="2261" spans="18:28" ht="18" customHeight="1" x14ac:dyDescent="0.25">
      <c r="R2261" s="101" t="s">
        <v>91</v>
      </c>
      <c r="S2261" s="101">
        <v>2022</v>
      </c>
      <c r="T2261" s="101" t="s">
        <v>9</v>
      </c>
      <c r="U2261" s="101" t="s">
        <v>97</v>
      </c>
      <c r="V2261" s="101" t="s">
        <v>99</v>
      </c>
      <c r="W2261" s="101" t="s">
        <v>100</v>
      </c>
      <c r="X2261" s="101" t="s">
        <v>96</v>
      </c>
      <c r="Y2261" s="101" t="s">
        <v>98</v>
      </c>
      <c r="Z2261" s="101" t="s">
        <v>101</v>
      </c>
      <c r="AA2261" s="101">
        <v>322</v>
      </c>
      <c r="AB2261" s="101">
        <v>460.46000000000004</v>
      </c>
    </row>
    <row r="2262" spans="18:28" ht="18" customHeight="1" x14ac:dyDescent="0.25">
      <c r="R2262" s="101" t="s">
        <v>91</v>
      </c>
      <c r="S2262" s="101">
        <v>2022</v>
      </c>
      <c r="T2262" s="101" t="s">
        <v>9</v>
      </c>
      <c r="U2262" s="101" t="s">
        <v>97</v>
      </c>
      <c r="V2262" s="101" t="s">
        <v>99</v>
      </c>
      <c r="W2262" s="101" t="s">
        <v>100</v>
      </c>
      <c r="X2262" s="101" t="s">
        <v>96</v>
      </c>
      <c r="Y2262" s="101" t="s">
        <v>98</v>
      </c>
      <c r="Z2262" s="101" t="s">
        <v>101</v>
      </c>
      <c r="AA2262" s="101">
        <v>244</v>
      </c>
      <c r="AB2262" s="101">
        <v>348.92</v>
      </c>
    </row>
    <row r="2263" spans="18:28" ht="18" customHeight="1" x14ac:dyDescent="0.25">
      <c r="R2263" s="101" t="s">
        <v>93</v>
      </c>
      <c r="S2263" s="101">
        <v>2022</v>
      </c>
      <c r="T2263" s="101" t="s">
        <v>9</v>
      </c>
      <c r="U2263" s="101" t="s">
        <v>97</v>
      </c>
      <c r="V2263" s="101" t="s">
        <v>99</v>
      </c>
      <c r="W2263" s="101" t="s">
        <v>100</v>
      </c>
      <c r="X2263" s="101" t="s">
        <v>96</v>
      </c>
      <c r="Y2263" s="101" t="s">
        <v>98</v>
      </c>
      <c r="Z2263" s="101" t="s">
        <v>101</v>
      </c>
      <c r="AA2263" s="101">
        <v>292</v>
      </c>
      <c r="AB2263" s="101">
        <v>417.56</v>
      </c>
    </row>
    <row r="2264" spans="18:28" ht="18" customHeight="1" x14ac:dyDescent="0.25">
      <c r="R2264" s="101" t="s">
        <v>91</v>
      </c>
      <c r="S2264" s="101">
        <v>2022</v>
      </c>
      <c r="T2264" s="101" t="s">
        <v>9</v>
      </c>
      <c r="U2264" s="101" t="s">
        <v>97</v>
      </c>
      <c r="V2264" s="101" t="s">
        <v>99</v>
      </c>
      <c r="W2264" s="101" t="s">
        <v>100</v>
      </c>
      <c r="X2264" s="101" t="s">
        <v>96</v>
      </c>
      <c r="Y2264" s="101" t="s">
        <v>98</v>
      </c>
      <c r="Z2264" s="101" t="s">
        <v>101</v>
      </c>
      <c r="AA2264" s="101">
        <v>786</v>
      </c>
      <c r="AB2264" s="101">
        <v>1123.98</v>
      </c>
    </row>
    <row r="2265" spans="18:28" ht="18" customHeight="1" x14ac:dyDescent="0.25">
      <c r="R2265" s="101" t="s">
        <v>91</v>
      </c>
      <c r="S2265" s="101">
        <v>2022</v>
      </c>
      <c r="T2265" s="101" t="s">
        <v>9</v>
      </c>
      <c r="U2265" s="101" t="s">
        <v>97</v>
      </c>
      <c r="V2265" s="101" t="s">
        <v>99</v>
      </c>
      <c r="W2265" s="101" t="s">
        <v>100</v>
      </c>
      <c r="X2265" s="101" t="s">
        <v>96</v>
      </c>
      <c r="Y2265" s="101" t="s">
        <v>98</v>
      </c>
      <c r="Z2265" s="101" t="s">
        <v>101</v>
      </c>
      <c r="AA2265" s="101">
        <v>839</v>
      </c>
      <c r="AB2265" s="101">
        <v>1199.77</v>
      </c>
    </row>
    <row r="2266" spans="18:28" ht="18" customHeight="1" x14ac:dyDescent="0.25">
      <c r="R2266" s="101" t="s">
        <v>84</v>
      </c>
      <c r="S2266" s="101">
        <v>2022</v>
      </c>
      <c r="T2266" s="101" t="s">
        <v>9</v>
      </c>
      <c r="U2266" s="101" t="s">
        <v>97</v>
      </c>
      <c r="V2266" s="101" t="s">
        <v>99</v>
      </c>
      <c r="W2266" s="101" t="s">
        <v>100</v>
      </c>
      <c r="X2266" s="101" t="s">
        <v>96</v>
      </c>
      <c r="Y2266" s="101" t="s">
        <v>98</v>
      </c>
      <c r="Z2266" s="101" t="s">
        <v>101</v>
      </c>
      <c r="AA2266" s="101">
        <v>872</v>
      </c>
      <c r="AB2266" s="101">
        <v>1246.96</v>
      </c>
    </row>
    <row r="2267" spans="18:28" ht="18" customHeight="1" x14ac:dyDescent="0.25">
      <c r="R2267" s="101" t="s">
        <v>84</v>
      </c>
      <c r="S2267" s="101">
        <v>2022</v>
      </c>
      <c r="T2267" s="101" t="s">
        <v>9</v>
      </c>
      <c r="U2267" s="101" t="s">
        <v>97</v>
      </c>
      <c r="V2267" s="101" t="s">
        <v>99</v>
      </c>
      <c r="W2267" s="101" t="s">
        <v>100</v>
      </c>
      <c r="X2267" s="101" t="s">
        <v>96</v>
      </c>
      <c r="Y2267" s="101" t="s">
        <v>98</v>
      </c>
      <c r="Z2267" s="101" t="s">
        <v>101</v>
      </c>
      <c r="AA2267" s="101">
        <v>947</v>
      </c>
      <c r="AB2267" s="101">
        <v>1354.21</v>
      </c>
    </row>
    <row r="2268" spans="18:28" ht="18" customHeight="1" x14ac:dyDescent="0.25">
      <c r="R2268" s="101" t="s">
        <v>93</v>
      </c>
      <c r="S2268" s="101">
        <v>2022</v>
      </c>
      <c r="T2268" s="101" t="s">
        <v>9</v>
      </c>
      <c r="U2268" s="101" t="s">
        <v>97</v>
      </c>
      <c r="V2268" s="101" t="s">
        <v>99</v>
      </c>
      <c r="W2268" s="101" t="s">
        <v>100</v>
      </c>
      <c r="X2268" s="101" t="s">
        <v>96</v>
      </c>
      <c r="Y2268" s="101" t="s">
        <v>98</v>
      </c>
      <c r="Z2268" s="101" t="s">
        <v>101</v>
      </c>
      <c r="AA2268" s="101">
        <v>948</v>
      </c>
      <c r="AB2268" s="101">
        <v>1355.6399999999999</v>
      </c>
    </row>
    <row r="2269" spans="18:28" ht="18" customHeight="1" x14ac:dyDescent="0.25">
      <c r="R2269" s="101" t="s">
        <v>93</v>
      </c>
      <c r="S2269" s="101">
        <v>2022</v>
      </c>
      <c r="T2269" s="101" t="s">
        <v>9</v>
      </c>
      <c r="U2269" s="101" t="s">
        <v>97</v>
      </c>
      <c r="V2269" s="101" t="s">
        <v>99</v>
      </c>
      <c r="W2269" s="101" t="s">
        <v>100</v>
      </c>
      <c r="X2269" s="101" t="s">
        <v>96</v>
      </c>
      <c r="Y2269" s="101" t="s">
        <v>98</v>
      </c>
      <c r="Z2269" s="101" t="s">
        <v>101</v>
      </c>
      <c r="AA2269" s="101">
        <v>949</v>
      </c>
      <c r="AB2269" s="101">
        <v>1357.07</v>
      </c>
    </row>
    <row r="2270" spans="18:28" ht="18" customHeight="1" x14ac:dyDescent="0.25">
      <c r="R2270" s="101" t="s">
        <v>84</v>
      </c>
      <c r="S2270" s="101">
        <v>2022</v>
      </c>
      <c r="T2270" s="101" t="s">
        <v>9</v>
      </c>
      <c r="U2270" s="101" t="s">
        <v>97</v>
      </c>
      <c r="V2270" s="101" t="s">
        <v>99</v>
      </c>
      <c r="W2270" s="101" t="s">
        <v>100</v>
      </c>
      <c r="X2270" s="101" t="s">
        <v>96</v>
      </c>
      <c r="Y2270" s="101" t="s">
        <v>98</v>
      </c>
      <c r="Z2270" s="101" t="s">
        <v>101</v>
      </c>
      <c r="AA2270" s="101">
        <v>825</v>
      </c>
      <c r="AB2270" s="101">
        <v>526.24</v>
      </c>
    </row>
    <row r="2271" spans="18:28" ht="18" customHeight="1" x14ac:dyDescent="0.25">
      <c r="R2271" s="101" t="s">
        <v>84</v>
      </c>
      <c r="S2271" s="101">
        <v>2022</v>
      </c>
      <c r="T2271" s="101" t="s">
        <v>9</v>
      </c>
      <c r="U2271" s="101" t="s">
        <v>97</v>
      </c>
      <c r="V2271" s="101" t="s">
        <v>99</v>
      </c>
      <c r="W2271" s="101" t="s">
        <v>100</v>
      </c>
      <c r="X2271" s="101" t="s">
        <v>96</v>
      </c>
      <c r="Y2271" s="101" t="s">
        <v>98</v>
      </c>
      <c r="Z2271" s="101" t="s">
        <v>101</v>
      </c>
      <c r="AA2271" s="101">
        <v>878</v>
      </c>
      <c r="AB2271" s="101">
        <v>526.24</v>
      </c>
    </row>
    <row r="2272" spans="18:28" ht="18" customHeight="1" x14ac:dyDescent="0.25">
      <c r="R2272" s="101" t="s">
        <v>91</v>
      </c>
      <c r="S2272" s="101">
        <v>2022</v>
      </c>
      <c r="T2272" s="101" t="s">
        <v>9</v>
      </c>
      <c r="U2272" s="101" t="s">
        <v>97</v>
      </c>
      <c r="V2272" s="101" t="s">
        <v>99</v>
      </c>
      <c r="W2272" s="101" t="s">
        <v>100</v>
      </c>
      <c r="X2272" s="101" t="s">
        <v>96</v>
      </c>
      <c r="Y2272" s="101" t="s">
        <v>98</v>
      </c>
      <c r="Z2272" s="101" t="s">
        <v>101</v>
      </c>
      <c r="AA2272" s="101">
        <v>291</v>
      </c>
      <c r="AB2272" s="101">
        <v>416.13</v>
      </c>
    </row>
    <row r="2273" spans="18:28" ht="18" customHeight="1" x14ac:dyDescent="0.25">
      <c r="R2273" s="101" t="s">
        <v>91</v>
      </c>
      <c r="S2273" s="101">
        <v>2022</v>
      </c>
      <c r="T2273" s="101" t="s">
        <v>9</v>
      </c>
      <c r="U2273" s="101" t="s">
        <v>97</v>
      </c>
      <c r="V2273" s="101" t="s">
        <v>99</v>
      </c>
      <c r="W2273" s="101" t="s">
        <v>100</v>
      </c>
      <c r="X2273" s="101" t="s">
        <v>96</v>
      </c>
      <c r="Y2273" s="101" t="s">
        <v>98</v>
      </c>
      <c r="Z2273" s="101" t="s">
        <v>101</v>
      </c>
      <c r="AA2273" s="101">
        <v>333</v>
      </c>
      <c r="AB2273" s="101">
        <v>476.19</v>
      </c>
    </row>
    <row r="2274" spans="18:28" ht="18" customHeight="1" x14ac:dyDescent="0.25">
      <c r="R2274" s="101" t="s">
        <v>91</v>
      </c>
      <c r="S2274" s="101">
        <v>2022</v>
      </c>
      <c r="T2274" s="101" t="s">
        <v>9</v>
      </c>
      <c r="U2274" s="101" t="s">
        <v>97</v>
      </c>
      <c r="V2274" s="101" t="s">
        <v>99</v>
      </c>
      <c r="W2274" s="101" t="s">
        <v>100</v>
      </c>
      <c r="X2274" s="101" t="s">
        <v>96</v>
      </c>
      <c r="Y2274" s="101" t="s">
        <v>98</v>
      </c>
      <c r="Z2274" s="101" t="s">
        <v>101</v>
      </c>
      <c r="AA2274" s="101">
        <v>327</v>
      </c>
      <c r="AB2274" s="101">
        <v>467.61</v>
      </c>
    </row>
    <row r="2275" spans="18:28" ht="18" customHeight="1" x14ac:dyDescent="0.25">
      <c r="R2275" s="101" t="s">
        <v>91</v>
      </c>
      <c r="S2275" s="101">
        <v>2022</v>
      </c>
      <c r="T2275" s="101" t="s">
        <v>9</v>
      </c>
      <c r="U2275" s="101" t="s">
        <v>97</v>
      </c>
      <c r="V2275" s="101" t="s">
        <v>99</v>
      </c>
      <c r="W2275" s="101" t="s">
        <v>100</v>
      </c>
      <c r="X2275" s="101" t="s">
        <v>96</v>
      </c>
      <c r="Y2275" s="101" t="s">
        <v>98</v>
      </c>
      <c r="Z2275" s="101" t="s">
        <v>101</v>
      </c>
      <c r="AA2275" s="101">
        <v>321</v>
      </c>
      <c r="AB2275" s="101">
        <v>459.03</v>
      </c>
    </row>
    <row r="2276" spans="18:28" ht="18" customHeight="1" x14ac:dyDescent="0.25">
      <c r="R2276" s="101" t="s">
        <v>93</v>
      </c>
      <c r="S2276" s="101">
        <v>2022</v>
      </c>
      <c r="T2276" s="101" t="s">
        <v>9</v>
      </c>
      <c r="U2276" s="101" t="s">
        <v>97</v>
      </c>
      <c r="V2276" s="101" t="s">
        <v>99</v>
      </c>
      <c r="W2276" s="101" t="s">
        <v>100</v>
      </c>
      <c r="X2276" s="101" t="s">
        <v>96</v>
      </c>
      <c r="Y2276" s="101" t="s">
        <v>98</v>
      </c>
      <c r="Z2276" s="101" t="s">
        <v>101</v>
      </c>
      <c r="AA2276" s="101">
        <v>319</v>
      </c>
      <c r="AB2276" s="101">
        <v>456.16999999999996</v>
      </c>
    </row>
    <row r="2277" spans="18:28" ht="18" customHeight="1" x14ac:dyDescent="0.25">
      <c r="R2277" s="101" t="s">
        <v>93</v>
      </c>
      <c r="S2277" s="101">
        <v>2022</v>
      </c>
      <c r="T2277" s="101" t="s">
        <v>9</v>
      </c>
      <c r="U2277" s="101" t="s">
        <v>97</v>
      </c>
      <c r="V2277" s="101" t="s">
        <v>99</v>
      </c>
      <c r="W2277" s="101" t="s">
        <v>100</v>
      </c>
      <c r="X2277" s="101" t="s">
        <v>96</v>
      </c>
      <c r="Y2277" s="101" t="s">
        <v>98</v>
      </c>
      <c r="Z2277" s="101" t="s">
        <v>101</v>
      </c>
      <c r="AA2277" s="101">
        <v>247</v>
      </c>
      <c r="AB2277" s="101">
        <v>353.21</v>
      </c>
    </row>
    <row r="2278" spans="18:28" ht="18" customHeight="1" x14ac:dyDescent="0.25">
      <c r="R2278" s="101" t="s">
        <v>91</v>
      </c>
      <c r="S2278" s="101">
        <v>2022</v>
      </c>
      <c r="T2278" s="101" t="s">
        <v>9</v>
      </c>
      <c r="U2278" s="101" t="s">
        <v>97</v>
      </c>
      <c r="V2278" s="101" t="s">
        <v>99</v>
      </c>
      <c r="W2278" s="101" t="s">
        <v>100</v>
      </c>
      <c r="X2278" s="101" t="s">
        <v>96</v>
      </c>
      <c r="Y2278" s="101" t="s">
        <v>98</v>
      </c>
      <c r="Z2278" s="101" t="s">
        <v>101</v>
      </c>
      <c r="AA2278" s="101">
        <v>295</v>
      </c>
      <c r="AB2278" s="101">
        <v>421.85</v>
      </c>
    </row>
    <row r="2279" spans="18:28" ht="18" customHeight="1" x14ac:dyDescent="0.25">
      <c r="R2279" s="101" t="s">
        <v>93</v>
      </c>
      <c r="S2279" s="101">
        <v>2022</v>
      </c>
      <c r="T2279" s="101" t="s">
        <v>9</v>
      </c>
      <c r="U2279" s="101" t="s">
        <v>97</v>
      </c>
      <c r="V2279" s="101" t="s">
        <v>99</v>
      </c>
      <c r="W2279" s="101" t="s">
        <v>100</v>
      </c>
      <c r="X2279" s="101" t="s">
        <v>96</v>
      </c>
      <c r="Y2279" s="101" t="s">
        <v>98</v>
      </c>
      <c r="Z2279" s="101" t="s">
        <v>101</v>
      </c>
      <c r="AA2279" s="101">
        <v>848</v>
      </c>
      <c r="AB2279" s="101">
        <v>1212.6399999999999</v>
      </c>
    </row>
    <row r="2280" spans="18:28" ht="18" customHeight="1" x14ac:dyDescent="0.25">
      <c r="R2280" s="101" t="s">
        <v>91</v>
      </c>
      <c r="S2280" s="101">
        <v>2022</v>
      </c>
      <c r="T2280" s="101" t="s">
        <v>9</v>
      </c>
      <c r="U2280" s="101" t="s">
        <v>97</v>
      </c>
      <c r="V2280" s="101" t="s">
        <v>99</v>
      </c>
      <c r="W2280" s="101" t="s">
        <v>100</v>
      </c>
      <c r="X2280" s="101" t="s">
        <v>96</v>
      </c>
      <c r="Y2280" s="101" t="s">
        <v>98</v>
      </c>
      <c r="Z2280" s="101" t="s">
        <v>101</v>
      </c>
      <c r="AA2280" s="101">
        <v>881</v>
      </c>
      <c r="AB2280" s="101">
        <v>1259.83</v>
      </c>
    </row>
    <row r="2281" spans="18:28" ht="18" customHeight="1" x14ac:dyDescent="0.25">
      <c r="R2281" s="101" t="s">
        <v>84</v>
      </c>
      <c r="S2281" s="101">
        <v>2022</v>
      </c>
      <c r="T2281" s="101" t="s">
        <v>8</v>
      </c>
      <c r="U2281" s="101" t="s">
        <v>97</v>
      </c>
      <c r="V2281" s="101" t="s">
        <v>99</v>
      </c>
      <c r="W2281" s="101" t="s">
        <v>100</v>
      </c>
      <c r="X2281" s="101" t="s">
        <v>96</v>
      </c>
      <c r="Y2281" s="101" t="s">
        <v>98</v>
      </c>
      <c r="Z2281" s="101" t="s">
        <v>101</v>
      </c>
      <c r="AA2281" s="101">
        <v>326</v>
      </c>
      <c r="AB2281" s="101">
        <v>466.18</v>
      </c>
    </row>
    <row r="2282" spans="18:28" ht="18" customHeight="1" x14ac:dyDescent="0.25">
      <c r="R2282" s="101" t="s">
        <v>84</v>
      </c>
      <c r="S2282" s="101">
        <v>2022</v>
      </c>
      <c r="T2282" s="101" t="s">
        <v>8</v>
      </c>
      <c r="U2282" s="101" t="s">
        <v>97</v>
      </c>
      <c r="V2282" s="101" t="s">
        <v>99</v>
      </c>
      <c r="W2282" s="101" t="s">
        <v>100</v>
      </c>
      <c r="X2282" s="101" t="s">
        <v>96</v>
      </c>
      <c r="Y2282" s="101" t="s">
        <v>98</v>
      </c>
      <c r="Z2282" s="101" t="s">
        <v>101</v>
      </c>
      <c r="AA2282" s="101">
        <v>254</v>
      </c>
      <c r="AB2282" s="101">
        <v>363.22</v>
      </c>
    </row>
    <row r="2283" spans="18:28" ht="18" customHeight="1" x14ac:dyDescent="0.25">
      <c r="R2283" s="101" t="s">
        <v>91</v>
      </c>
      <c r="S2283" s="101">
        <v>2022</v>
      </c>
      <c r="T2283" s="101" t="s">
        <v>8</v>
      </c>
      <c r="U2283" s="101" t="s">
        <v>97</v>
      </c>
      <c r="V2283" s="101" t="s">
        <v>99</v>
      </c>
      <c r="W2283" s="101" t="s">
        <v>100</v>
      </c>
      <c r="X2283" s="101" t="s">
        <v>96</v>
      </c>
      <c r="Y2283" s="101" t="s">
        <v>98</v>
      </c>
      <c r="Z2283" s="101" t="s">
        <v>101</v>
      </c>
      <c r="AA2283" s="101">
        <v>296</v>
      </c>
      <c r="AB2283" s="101">
        <v>423.28</v>
      </c>
    </row>
    <row r="2284" spans="18:28" ht="18" customHeight="1" x14ac:dyDescent="0.25">
      <c r="R2284" s="101" t="s">
        <v>84</v>
      </c>
      <c r="S2284" s="101">
        <v>2022</v>
      </c>
      <c r="T2284" s="101" t="s">
        <v>8</v>
      </c>
      <c r="U2284" s="101" t="s">
        <v>97</v>
      </c>
      <c r="V2284" s="101" t="s">
        <v>99</v>
      </c>
      <c r="W2284" s="101" t="s">
        <v>100</v>
      </c>
      <c r="X2284" s="101" t="s">
        <v>96</v>
      </c>
      <c r="Y2284" s="101" t="s">
        <v>98</v>
      </c>
      <c r="Z2284" s="101" t="s">
        <v>101</v>
      </c>
      <c r="AA2284" s="101">
        <v>328</v>
      </c>
      <c r="AB2284" s="101">
        <v>469.03999999999996</v>
      </c>
    </row>
    <row r="2285" spans="18:28" ht="18" customHeight="1" x14ac:dyDescent="0.25">
      <c r="R2285" s="101" t="s">
        <v>93</v>
      </c>
      <c r="S2285" s="101">
        <v>2022</v>
      </c>
      <c r="T2285" s="101" t="s">
        <v>8</v>
      </c>
      <c r="U2285" s="101" t="s">
        <v>97</v>
      </c>
      <c r="V2285" s="101" t="s">
        <v>99</v>
      </c>
      <c r="W2285" s="101" t="s">
        <v>100</v>
      </c>
      <c r="X2285" s="101" t="s">
        <v>96</v>
      </c>
      <c r="Y2285" s="101" t="s">
        <v>98</v>
      </c>
      <c r="Z2285" s="101" t="s">
        <v>101</v>
      </c>
      <c r="AA2285" s="101">
        <v>250</v>
      </c>
      <c r="AB2285" s="101">
        <v>357.5</v>
      </c>
    </row>
    <row r="2286" spans="18:28" ht="18" customHeight="1" x14ac:dyDescent="0.25">
      <c r="R2286" s="101" t="s">
        <v>91</v>
      </c>
      <c r="S2286" s="101">
        <v>2022</v>
      </c>
      <c r="T2286" s="101" t="s">
        <v>8</v>
      </c>
      <c r="U2286" s="101" t="s">
        <v>97</v>
      </c>
      <c r="V2286" s="101" t="s">
        <v>99</v>
      </c>
      <c r="W2286" s="101" t="s">
        <v>100</v>
      </c>
      <c r="X2286" s="101" t="s">
        <v>96</v>
      </c>
      <c r="Y2286" s="101" t="s">
        <v>98</v>
      </c>
      <c r="Z2286" s="101" t="s">
        <v>101</v>
      </c>
      <c r="AA2286" s="101">
        <v>298</v>
      </c>
      <c r="AB2286" s="101">
        <v>426.14</v>
      </c>
    </row>
    <row r="2287" spans="18:28" ht="18" customHeight="1" x14ac:dyDescent="0.25">
      <c r="R2287" s="101" t="s">
        <v>84</v>
      </c>
      <c r="S2287" s="101">
        <v>2022</v>
      </c>
      <c r="T2287" s="101" t="s">
        <v>8</v>
      </c>
      <c r="U2287" s="101" t="s">
        <v>97</v>
      </c>
      <c r="V2287" s="101" t="s">
        <v>99</v>
      </c>
      <c r="W2287" s="101" t="s">
        <v>100</v>
      </c>
      <c r="X2287" s="101" t="s">
        <v>96</v>
      </c>
      <c r="Y2287" s="101" t="s">
        <v>98</v>
      </c>
      <c r="Z2287" s="101" t="s">
        <v>101</v>
      </c>
      <c r="AA2287" s="101">
        <v>785</v>
      </c>
      <c r="AB2287" s="101">
        <v>1122.55</v>
      </c>
    </row>
    <row r="2288" spans="18:28" ht="18" customHeight="1" x14ac:dyDescent="0.25">
      <c r="R2288" s="101" t="s">
        <v>95</v>
      </c>
      <c r="S2288" s="101">
        <v>2022</v>
      </c>
      <c r="T2288" s="101" t="s">
        <v>8</v>
      </c>
      <c r="U2288" s="101" t="s">
        <v>97</v>
      </c>
      <c r="V2288" s="101" t="s">
        <v>99</v>
      </c>
      <c r="W2288" s="101" t="s">
        <v>100</v>
      </c>
      <c r="X2288" s="101" t="s">
        <v>96</v>
      </c>
      <c r="Y2288" s="101" t="s">
        <v>98</v>
      </c>
      <c r="Z2288" s="101" t="s">
        <v>101</v>
      </c>
      <c r="AA2288" s="101">
        <v>838</v>
      </c>
      <c r="AB2288" s="101">
        <v>1198.3399999999999</v>
      </c>
    </row>
    <row r="2289" spans="18:28" ht="18" customHeight="1" x14ac:dyDescent="0.25">
      <c r="R2289" s="101" t="s">
        <v>95</v>
      </c>
      <c r="S2289" s="101">
        <v>2022</v>
      </c>
      <c r="T2289" s="101" t="s">
        <v>8</v>
      </c>
      <c r="U2289" s="101" t="s">
        <v>97</v>
      </c>
      <c r="V2289" s="101" t="s">
        <v>99</v>
      </c>
      <c r="W2289" s="101" t="s">
        <v>100</v>
      </c>
      <c r="X2289" s="101" t="s">
        <v>96</v>
      </c>
      <c r="Y2289" s="101" t="s">
        <v>98</v>
      </c>
      <c r="Z2289" s="101" t="s">
        <v>101</v>
      </c>
      <c r="AA2289" s="101">
        <v>871</v>
      </c>
      <c r="AB2289" s="101">
        <v>1245.53</v>
      </c>
    </row>
    <row r="2290" spans="18:28" ht="18" customHeight="1" x14ac:dyDescent="0.25">
      <c r="R2290" s="101" t="s">
        <v>93</v>
      </c>
      <c r="S2290" s="101">
        <v>2022</v>
      </c>
      <c r="T2290" s="101" t="s">
        <v>8</v>
      </c>
      <c r="U2290" s="101" t="s">
        <v>97</v>
      </c>
      <c r="V2290" s="101" t="s">
        <v>99</v>
      </c>
      <c r="W2290" s="101" t="s">
        <v>100</v>
      </c>
      <c r="X2290" s="101" t="s">
        <v>96</v>
      </c>
      <c r="Y2290" s="101" t="s">
        <v>98</v>
      </c>
      <c r="Z2290" s="101" t="s">
        <v>101</v>
      </c>
      <c r="AA2290" s="101">
        <v>945</v>
      </c>
      <c r="AB2290" s="101">
        <v>1351.35</v>
      </c>
    </row>
    <row r="2291" spans="18:28" ht="18" customHeight="1" x14ac:dyDescent="0.25">
      <c r="R2291" s="101" t="s">
        <v>91</v>
      </c>
      <c r="S2291" s="101">
        <v>2022</v>
      </c>
      <c r="T2291" s="101" t="s">
        <v>8</v>
      </c>
      <c r="U2291" s="101" t="s">
        <v>97</v>
      </c>
      <c r="V2291" s="101" t="s">
        <v>99</v>
      </c>
      <c r="W2291" s="101" t="s">
        <v>100</v>
      </c>
      <c r="X2291" s="101" t="s">
        <v>96</v>
      </c>
      <c r="Y2291" s="101" t="s">
        <v>98</v>
      </c>
      <c r="Z2291" s="101" t="s">
        <v>101</v>
      </c>
      <c r="AA2291" s="101">
        <v>946</v>
      </c>
      <c r="AB2291" s="101">
        <v>1352.78</v>
      </c>
    </row>
    <row r="2292" spans="18:28" ht="18" customHeight="1" x14ac:dyDescent="0.25">
      <c r="R2292" s="101" t="s">
        <v>95</v>
      </c>
      <c r="S2292" s="101">
        <v>2022</v>
      </c>
      <c r="T2292" s="101" t="s">
        <v>8</v>
      </c>
      <c r="U2292" s="101" t="s">
        <v>97</v>
      </c>
      <c r="V2292" s="101" t="s">
        <v>99</v>
      </c>
      <c r="W2292" s="101" t="s">
        <v>100</v>
      </c>
      <c r="X2292" s="101" t="s">
        <v>96</v>
      </c>
      <c r="Y2292" s="101" t="s">
        <v>98</v>
      </c>
      <c r="Z2292" s="101" t="s">
        <v>101</v>
      </c>
      <c r="AA2292" s="101">
        <v>824</v>
      </c>
      <c r="AB2292" s="101">
        <v>526.24</v>
      </c>
    </row>
    <row r="2293" spans="18:28" ht="18" customHeight="1" x14ac:dyDescent="0.25">
      <c r="R2293" s="101" t="s">
        <v>84</v>
      </c>
      <c r="S2293" s="101">
        <v>2022</v>
      </c>
      <c r="T2293" s="101" t="s">
        <v>8</v>
      </c>
      <c r="U2293" s="101" t="s">
        <v>97</v>
      </c>
      <c r="V2293" s="101" t="s">
        <v>99</v>
      </c>
      <c r="W2293" s="101" t="s">
        <v>100</v>
      </c>
      <c r="X2293" s="101" t="s">
        <v>96</v>
      </c>
      <c r="Y2293" s="101" t="s">
        <v>98</v>
      </c>
      <c r="Z2293" s="101" t="s">
        <v>101</v>
      </c>
      <c r="AA2293" s="101">
        <v>297</v>
      </c>
      <c r="AB2293" s="101">
        <v>424.71</v>
      </c>
    </row>
    <row r="2294" spans="18:28" ht="18" customHeight="1" x14ac:dyDescent="0.25">
      <c r="R2294" s="101" t="s">
        <v>84</v>
      </c>
      <c r="S2294" s="101">
        <v>2022</v>
      </c>
      <c r="T2294" s="101" t="s">
        <v>8</v>
      </c>
      <c r="U2294" s="101" t="s">
        <v>97</v>
      </c>
      <c r="V2294" s="101" t="s">
        <v>99</v>
      </c>
      <c r="W2294" s="101" t="s">
        <v>100</v>
      </c>
      <c r="X2294" s="101" t="s">
        <v>96</v>
      </c>
      <c r="Y2294" s="101" t="s">
        <v>98</v>
      </c>
      <c r="Z2294" s="101" t="s">
        <v>101</v>
      </c>
      <c r="AA2294" s="101">
        <v>351</v>
      </c>
      <c r="AB2294" s="101">
        <v>501.93</v>
      </c>
    </row>
    <row r="2295" spans="18:28" ht="18" customHeight="1" x14ac:dyDescent="0.25">
      <c r="R2295" s="101" t="s">
        <v>95</v>
      </c>
      <c r="S2295" s="101">
        <v>2022</v>
      </c>
      <c r="T2295" s="101" t="s">
        <v>8</v>
      </c>
      <c r="U2295" s="101" t="s">
        <v>97</v>
      </c>
      <c r="V2295" s="101" t="s">
        <v>99</v>
      </c>
      <c r="W2295" s="101" t="s">
        <v>100</v>
      </c>
      <c r="X2295" s="101" t="s">
        <v>96</v>
      </c>
      <c r="Y2295" s="101" t="s">
        <v>98</v>
      </c>
      <c r="Z2295" s="101" t="s">
        <v>101</v>
      </c>
      <c r="AA2295" s="101">
        <v>345</v>
      </c>
      <c r="AB2295" s="101">
        <v>493.35</v>
      </c>
    </row>
    <row r="2296" spans="18:28" ht="18" customHeight="1" x14ac:dyDescent="0.25">
      <c r="R2296" s="101" t="s">
        <v>93</v>
      </c>
      <c r="S2296" s="101">
        <v>2022</v>
      </c>
      <c r="T2296" s="101" t="s">
        <v>8</v>
      </c>
      <c r="U2296" s="101" t="s">
        <v>97</v>
      </c>
      <c r="V2296" s="101" t="s">
        <v>99</v>
      </c>
      <c r="W2296" s="101" t="s">
        <v>100</v>
      </c>
      <c r="X2296" s="101" t="s">
        <v>96</v>
      </c>
      <c r="Y2296" s="101" t="s">
        <v>98</v>
      </c>
      <c r="Z2296" s="101" t="s">
        <v>101</v>
      </c>
      <c r="AA2296" s="101">
        <v>339</v>
      </c>
      <c r="AB2296" s="101">
        <v>484.77</v>
      </c>
    </row>
    <row r="2297" spans="18:28" ht="18" customHeight="1" x14ac:dyDescent="0.25">
      <c r="R2297" s="101" t="s">
        <v>91</v>
      </c>
      <c r="S2297" s="101">
        <v>2022</v>
      </c>
      <c r="T2297" s="101" t="s">
        <v>8</v>
      </c>
      <c r="U2297" s="101" t="s">
        <v>97</v>
      </c>
      <c r="V2297" s="101" t="s">
        <v>99</v>
      </c>
      <c r="W2297" s="101" t="s">
        <v>100</v>
      </c>
      <c r="X2297" s="101" t="s">
        <v>96</v>
      </c>
      <c r="Y2297" s="101" t="s">
        <v>98</v>
      </c>
      <c r="Z2297" s="101" t="s">
        <v>101</v>
      </c>
      <c r="AA2297" s="101">
        <v>325</v>
      </c>
      <c r="AB2297" s="101">
        <v>464.75</v>
      </c>
    </row>
    <row r="2298" spans="18:28" ht="18" customHeight="1" x14ac:dyDescent="0.25">
      <c r="R2298" s="101" t="s">
        <v>93</v>
      </c>
      <c r="S2298" s="101">
        <v>2022</v>
      </c>
      <c r="T2298" s="101" t="s">
        <v>8</v>
      </c>
      <c r="U2298" s="101" t="s">
        <v>97</v>
      </c>
      <c r="V2298" s="101" t="s">
        <v>99</v>
      </c>
      <c r="W2298" s="101" t="s">
        <v>100</v>
      </c>
      <c r="X2298" s="101" t="s">
        <v>96</v>
      </c>
      <c r="Y2298" s="101" t="s">
        <v>98</v>
      </c>
      <c r="Z2298" s="101" t="s">
        <v>101</v>
      </c>
      <c r="AA2298" s="101">
        <v>253</v>
      </c>
      <c r="AB2298" s="101">
        <v>361.78999999999996</v>
      </c>
    </row>
    <row r="2299" spans="18:28" ht="18" customHeight="1" x14ac:dyDescent="0.25">
      <c r="R2299" s="101" t="s">
        <v>84</v>
      </c>
      <c r="S2299" s="101">
        <v>2022</v>
      </c>
      <c r="T2299" s="101" t="s">
        <v>8</v>
      </c>
      <c r="U2299" s="101" t="s">
        <v>97</v>
      </c>
      <c r="V2299" s="101" t="s">
        <v>99</v>
      </c>
      <c r="W2299" s="101" t="s">
        <v>100</v>
      </c>
      <c r="X2299" s="101" t="s">
        <v>96</v>
      </c>
      <c r="Y2299" s="101" t="s">
        <v>98</v>
      </c>
      <c r="Z2299" s="101" t="s">
        <v>101</v>
      </c>
      <c r="AA2299" s="101">
        <v>301</v>
      </c>
      <c r="AB2299" s="101">
        <v>430.43</v>
      </c>
    </row>
    <row r="2300" spans="18:28" ht="18" customHeight="1" x14ac:dyDescent="0.25">
      <c r="R2300" s="101" t="s">
        <v>91</v>
      </c>
      <c r="S2300" s="101">
        <v>2022</v>
      </c>
      <c r="T2300" s="101" t="s">
        <v>8</v>
      </c>
      <c r="U2300" s="101" t="s">
        <v>97</v>
      </c>
      <c r="V2300" s="101" t="s">
        <v>99</v>
      </c>
      <c r="W2300" s="101" t="s">
        <v>100</v>
      </c>
      <c r="X2300" s="101" t="s">
        <v>96</v>
      </c>
      <c r="Y2300" s="101" t="s">
        <v>98</v>
      </c>
      <c r="Z2300" s="101" t="s">
        <v>101</v>
      </c>
      <c r="AA2300" s="101">
        <v>794</v>
      </c>
      <c r="AB2300" s="101">
        <v>1135.42</v>
      </c>
    </row>
    <row r="2301" spans="18:28" ht="18" customHeight="1" x14ac:dyDescent="0.25">
      <c r="R2301" s="101" t="s">
        <v>91</v>
      </c>
      <c r="S2301" s="101">
        <v>2022</v>
      </c>
      <c r="T2301" s="101" t="s">
        <v>8</v>
      </c>
      <c r="U2301" s="101" t="s">
        <v>97</v>
      </c>
      <c r="V2301" s="101" t="s">
        <v>99</v>
      </c>
      <c r="W2301" s="101" t="s">
        <v>100</v>
      </c>
      <c r="X2301" s="101" t="s">
        <v>96</v>
      </c>
      <c r="Y2301" s="101" t="s">
        <v>98</v>
      </c>
      <c r="Z2301" s="101" t="s">
        <v>101</v>
      </c>
      <c r="AA2301" s="101">
        <v>847</v>
      </c>
      <c r="AB2301" s="101">
        <v>1211.21</v>
      </c>
    </row>
    <row r="2302" spans="18:28" ht="18" customHeight="1" x14ac:dyDescent="0.25">
      <c r="R2302" s="101" t="s">
        <v>84</v>
      </c>
      <c r="S2302" s="101">
        <v>2022</v>
      </c>
      <c r="T2302" s="101" t="s">
        <v>8</v>
      </c>
      <c r="U2302" s="101" t="s">
        <v>97</v>
      </c>
      <c r="V2302" s="101" t="s">
        <v>99</v>
      </c>
      <c r="W2302" s="101" t="s">
        <v>100</v>
      </c>
      <c r="X2302" s="101" t="s">
        <v>96</v>
      </c>
      <c r="Y2302" s="101" t="s">
        <v>98</v>
      </c>
      <c r="Z2302" s="101" t="s">
        <v>101</v>
      </c>
      <c r="AA2302" s="101">
        <v>880</v>
      </c>
      <c r="AB2302" s="101">
        <v>1258.4000000000001</v>
      </c>
    </row>
    <row r="2303" spans="18:28" ht="18" customHeight="1" x14ac:dyDescent="0.25">
      <c r="R2303" s="101" t="s">
        <v>84</v>
      </c>
      <c r="S2303" s="101">
        <v>2023</v>
      </c>
      <c r="T2303" s="101" t="s">
        <v>3</v>
      </c>
      <c r="U2303" s="101" t="s">
        <v>85</v>
      </c>
      <c r="V2303" s="101" t="s">
        <v>99</v>
      </c>
      <c r="W2303" s="101" t="s">
        <v>87</v>
      </c>
      <c r="X2303" s="101" t="s">
        <v>88</v>
      </c>
      <c r="Y2303" s="101" t="s">
        <v>89</v>
      </c>
      <c r="Z2303" s="101" t="s">
        <v>92</v>
      </c>
      <c r="AA2303" s="101">
        <v>362</v>
      </c>
      <c r="AB2303" s="101">
        <v>553.86</v>
      </c>
    </row>
    <row r="2304" spans="18:28" ht="18" customHeight="1" x14ac:dyDescent="0.25">
      <c r="R2304" s="101" t="s">
        <v>91</v>
      </c>
      <c r="S2304" s="101">
        <v>2023</v>
      </c>
      <c r="T2304" s="101" t="s">
        <v>3</v>
      </c>
      <c r="U2304" s="101" t="s">
        <v>85</v>
      </c>
      <c r="V2304" s="101" t="s">
        <v>99</v>
      </c>
      <c r="W2304" s="101" t="s">
        <v>87</v>
      </c>
      <c r="X2304" s="101" t="s">
        <v>88</v>
      </c>
      <c r="Y2304" s="101" t="s">
        <v>89</v>
      </c>
      <c r="Z2304" s="101" t="s">
        <v>92</v>
      </c>
      <c r="AA2304" s="101">
        <v>338</v>
      </c>
      <c r="AB2304" s="101">
        <v>483.34000000000003</v>
      </c>
    </row>
    <row r="2305" spans="18:28" ht="18" customHeight="1" x14ac:dyDescent="0.25">
      <c r="R2305" s="101" t="s">
        <v>94</v>
      </c>
      <c r="S2305" s="101">
        <v>2023</v>
      </c>
      <c r="T2305" s="101" t="s">
        <v>3</v>
      </c>
      <c r="U2305" s="101" t="s">
        <v>85</v>
      </c>
      <c r="V2305" s="101" t="s">
        <v>99</v>
      </c>
      <c r="W2305" s="101" t="s">
        <v>87</v>
      </c>
      <c r="X2305" s="101" t="s">
        <v>88</v>
      </c>
      <c r="Y2305" s="101" t="s">
        <v>89</v>
      </c>
      <c r="Z2305" s="101" t="s">
        <v>92</v>
      </c>
      <c r="AA2305" s="101">
        <v>364</v>
      </c>
      <c r="AB2305" s="101">
        <v>520.52</v>
      </c>
    </row>
    <row r="2306" spans="18:28" ht="18" customHeight="1" x14ac:dyDescent="0.25">
      <c r="R2306" s="101" t="s">
        <v>91</v>
      </c>
      <c r="S2306" s="101">
        <v>2023</v>
      </c>
      <c r="T2306" s="101" t="s">
        <v>3</v>
      </c>
      <c r="U2306" s="101" t="s">
        <v>85</v>
      </c>
      <c r="V2306" s="101" t="s">
        <v>99</v>
      </c>
      <c r="W2306" s="101" t="s">
        <v>87</v>
      </c>
      <c r="X2306" s="101" t="s">
        <v>88</v>
      </c>
      <c r="Y2306" s="101" t="s">
        <v>89</v>
      </c>
      <c r="Z2306" s="101" t="s">
        <v>92</v>
      </c>
      <c r="AA2306" s="101">
        <v>334</v>
      </c>
      <c r="AB2306" s="101">
        <v>477.62</v>
      </c>
    </row>
    <row r="2307" spans="18:28" ht="18" customHeight="1" x14ac:dyDescent="0.25">
      <c r="R2307" s="101" t="s">
        <v>91</v>
      </c>
      <c r="S2307" s="101">
        <v>2023</v>
      </c>
      <c r="T2307" s="101" t="s">
        <v>3</v>
      </c>
      <c r="U2307" s="101" t="s">
        <v>85</v>
      </c>
      <c r="V2307" s="101" t="s">
        <v>99</v>
      </c>
      <c r="W2307" s="101" t="s">
        <v>87</v>
      </c>
      <c r="X2307" s="101" t="s">
        <v>88</v>
      </c>
      <c r="Y2307" s="101" t="s">
        <v>89</v>
      </c>
      <c r="Z2307" s="101" t="s">
        <v>92</v>
      </c>
      <c r="AA2307" s="101">
        <v>655</v>
      </c>
      <c r="AB2307" s="101">
        <v>936.65</v>
      </c>
    </row>
    <row r="2308" spans="18:28" ht="18" customHeight="1" x14ac:dyDescent="0.25">
      <c r="R2308" s="101" t="s">
        <v>84</v>
      </c>
      <c r="S2308" s="101">
        <v>2023</v>
      </c>
      <c r="T2308" s="101" t="s">
        <v>3</v>
      </c>
      <c r="U2308" s="101" t="s">
        <v>85</v>
      </c>
      <c r="V2308" s="101" t="s">
        <v>99</v>
      </c>
      <c r="W2308" s="101" t="s">
        <v>87</v>
      </c>
      <c r="X2308" s="101" t="s">
        <v>88</v>
      </c>
      <c r="Y2308" s="101" t="s">
        <v>89</v>
      </c>
      <c r="Z2308" s="101" t="s">
        <v>92</v>
      </c>
      <c r="AA2308" s="101">
        <v>742</v>
      </c>
      <c r="AB2308" s="101">
        <v>1061.06</v>
      </c>
    </row>
    <row r="2309" spans="18:28" ht="18" customHeight="1" x14ac:dyDescent="0.25">
      <c r="R2309" s="101" t="s">
        <v>84</v>
      </c>
      <c r="S2309" s="101">
        <v>2023</v>
      </c>
      <c r="T2309" s="101" t="s">
        <v>3</v>
      </c>
      <c r="U2309" s="101" t="s">
        <v>85</v>
      </c>
      <c r="V2309" s="101" t="s">
        <v>99</v>
      </c>
      <c r="W2309" s="101" t="s">
        <v>87</v>
      </c>
      <c r="X2309" s="101" t="s">
        <v>88</v>
      </c>
      <c r="Y2309" s="101" t="s">
        <v>89</v>
      </c>
      <c r="Z2309" s="101" t="s">
        <v>92</v>
      </c>
      <c r="AA2309" s="101">
        <v>363</v>
      </c>
      <c r="AB2309" s="101">
        <v>519.09</v>
      </c>
    </row>
    <row r="2310" spans="18:28" ht="18" customHeight="1" x14ac:dyDescent="0.25">
      <c r="R2310" s="101" t="s">
        <v>91</v>
      </c>
      <c r="S2310" s="101">
        <v>2023</v>
      </c>
      <c r="T2310" s="101" t="s">
        <v>3</v>
      </c>
      <c r="U2310" s="101" t="s">
        <v>85</v>
      </c>
      <c r="V2310" s="101" t="s">
        <v>99</v>
      </c>
      <c r="W2310" s="101" t="s">
        <v>87</v>
      </c>
      <c r="X2310" s="101" t="s">
        <v>88</v>
      </c>
      <c r="Y2310" s="101" t="s">
        <v>89</v>
      </c>
      <c r="Z2310" s="101" t="s">
        <v>92</v>
      </c>
      <c r="AA2310" s="101">
        <v>781</v>
      </c>
      <c r="AB2310" s="101">
        <v>526.24</v>
      </c>
    </row>
    <row r="2311" spans="18:28" ht="18" customHeight="1" x14ac:dyDescent="0.25">
      <c r="R2311" s="101" t="s">
        <v>91</v>
      </c>
      <c r="S2311" s="101">
        <v>2023</v>
      </c>
      <c r="T2311" s="101" t="s">
        <v>3</v>
      </c>
      <c r="U2311" s="101" t="s">
        <v>85</v>
      </c>
      <c r="V2311" s="101" t="s">
        <v>99</v>
      </c>
      <c r="W2311" s="101" t="s">
        <v>87</v>
      </c>
      <c r="X2311" s="101" t="s">
        <v>88</v>
      </c>
      <c r="Y2311" s="101" t="s">
        <v>89</v>
      </c>
      <c r="Z2311" s="101" t="s">
        <v>92</v>
      </c>
      <c r="AA2311" s="101">
        <v>361</v>
      </c>
      <c r="AB2311" s="101">
        <v>516.23</v>
      </c>
    </row>
    <row r="2312" spans="18:28" ht="18" customHeight="1" x14ac:dyDescent="0.25">
      <c r="R2312" s="101" t="s">
        <v>94</v>
      </c>
      <c r="S2312" s="101">
        <v>2023</v>
      </c>
      <c r="T2312" s="101" t="s">
        <v>3</v>
      </c>
      <c r="U2312" s="101" t="s">
        <v>85</v>
      </c>
      <c r="V2312" s="101" t="s">
        <v>99</v>
      </c>
      <c r="W2312" s="101" t="s">
        <v>87</v>
      </c>
      <c r="X2312" s="101" t="s">
        <v>88</v>
      </c>
      <c r="Y2312" s="101" t="s">
        <v>89</v>
      </c>
      <c r="Z2312" s="101" t="s">
        <v>92</v>
      </c>
      <c r="AA2312" s="101">
        <v>337</v>
      </c>
      <c r="AB2312" s="101">
        <v>481.90999999999997</v>
      </c>
    </row>
    <row r="2313" spans="18:28" ht="18" customHeight="1" x14ac:dyDescent="0.25">
      <c r="R2313" s="101" t="s">
        <v>91</v>
      </c>
      <c r="S2313" s="101">
        <v>2023</v>
      </c>
      <c r="T2313" s="101" t="s">
        <v>3</v>
      </c>
      <c r="U2313" s="101" t="s">
        <v>85</v>
      </c>
      <c r="V2313" s="101" t="s">
        <v>99</v>
      </c>
      <c r="W2313" s="101" t="s">
        <v>87</v>
      </c>
      <c r="X2313" s="101" t="s">
        <v>88</v>
      </c>
      <c r="Y2313" s="101" t="s">
        <v>89</v>
      </c>
      <c r="Z2313" s="101" t="s">
        <v>92</v>
      </c>
      <c r="AA2313" s="101">
        <v>365</v>
      </c>
      <c r="AB2313" s="101">
        <v>521.95000000000005</v>
      </c>
    </row>
    <row r="2314" spans="18:28" ht="18" customHeight="1" x14ac:dyDescent="0.25">
      <c r="R2314" s="101" t="s">
        <v>84</v>
      </c>
      <c r="S2314" s="101">
        <v>2023</v>
      </c>
      <c r="T2314" s="101" t="s">
        <v>3</v>
      </c>
      <c r="U2314" s="101" t="s">
        <v>85</v>
      </c>
      <c r="V2314" s="101" t="s">
        <v>99</v>
      </c>
      <c r="W2314" s="101" t="s">
        <v>87</v>
      </c>
      <c r="X2314" s="101" t="s">
        <v>88</v>
      </c>
      <c r="Y2314" s="101" t="s">
        <v>89</v>
      </c>
      <c r="Z2314" s="101" t="s">
        <v>92</v>
      </c>
      <c r="AA2314" s="101">
        <v>751</v>
      </c>
      <c r="AB2314" s="101">
        <v>1073.93</v>
      </c>
    </row>
    <row r="2315" spans="18:28" ht="18" customHeight="1" x14ac:dyDescent="0.25">
      <c r="R2315" s="101" t="s">
        <v>94</v>
      </c>
      <c r="S2315" s="101">
        <v>2023</v>
      </c>
      <c r="T2315" s="101" t="s">
        <v>7</v>
      </c>
      <c r="U2315" s="101" t="s">
        <v>85</v>
      </c>
      <c r="V2315" s="101" t="s">
        <v>99</v>
      </c>
      <c r="W2315" s="101" t="s">
        <v>87</v>
      </c>
      <c r="X2315" s="101" t="s">
        <v>88</v>
      </c>
      <c r="Y2315" s="101" t="s">
        <v>89</v>
      </c>
      <c r="Z2315" s="101" t="s">
        <v>92</v>
      </c>
      <c r="AA2315" s="101">
        <v>344</v>
      </c>
      <c r="AB2315" s="101">
        <v>526.32000000000005</v>
      </c>
    </row>
    <row r="2316" spans="18:28" ht="18" customHeight="1" x14ac:dyDescent="0.25">
      <c r="R2316" s="101" t="s">
        <v>84</v>
      </c>
      <c r="S2316" s="101">
        <v>2023</v>
      </c>
      <c r="T2316" s="101" t="s">
        <v>7</v>
      </c>
      <c r="U2316" s="101" t="s">
        <v>85</v>
      </c>
      <c r="V2316" s="101" t="s">
        <v>99</v>
      </c>
      <c r="W2316" s="101" t="s">
        <v>87</v>
      </c>
      <c r="X2316" s="101" t="s">
        <v>88</v>
      </c>
      <c r="Y2316" s="101" t="s">
        <v>89</v>
      </c>
      <c r="Z2316" s="101" t="s">
        <v>92</v>
      </c>
      <c r="AA2316" s="101">
        <v>314</v>
      </c>
      <c r="AB2316" s="101">
        <v>449.02</v>
      </c>
    </row>
    <row r="2317" spans="18:28" ht="18" customHeight="1" x14ac:dyDescent="0.25">
      <c r="R2317" s="101" t="s">
        <v>91</v>
      </c>
      <c r="S2317" s="101">
        <v>2023</v>
      </c>
      <c r="T2317" s="101" t="s">
        <v>7</v>
      </c>
      <c r="U2317" s="101" t="s">
        <v>85</v>
      </c>
      <c r="V2317" s="101" t="s">
        <v>86</v>
      </c>
      <c r="W2317" s="101" t="s">
        <v>87</v>
      </c>
      <c r="X2317" s="101" t="s">
        <v>88</v>
      </c>
      <c r="Y2317" s="101" t="s">
        <v>89</v>
      </c>
      <c r="Z2317" s="101" t="s">
        <v>92</v>
      </c>
      <c r="AA2317" s="101">
        <v>340</v>
      </c>
      <c r="AB2317" s="101">
        <v>486.2</v>
      </c>
    </row>
    <row r="2318" spans="18:28" ht="18" customHeight="1" x14ac:dyDescent="0.25">
      <c r="R2318" s="101" t="s">
        <v>84</v>
      </c>
      <c r="S2318" s="101">
        <v>2023</v>
      </c>
      <c r="T2318" s="101" t="s">
        <v>7</v>
      </c>
      <c r="U2318" s="101" t="s">
        <v>85</v>
      </c>
      <c r="V2318" s="101" t="s">
        <v>86</v>
      </c>
      <c r="W2318" s="101" t="s">
        <v>87</v>
      </c>
      <c r="X2318" s="101" t="s">
        <v>88</v>
      </c>
      <c r="Y2318" s="101" t="s">
        <v>89</v>
      </c>
      <c r="Z2318" s="101" t="s">
        <v>92</v>
      </c>
      <c r="AA2318" s="101">
        <v>316</v>
      </c>
      <c r="AB2318" s="101">
        <v>451.88</v>
      </c>
    </row>
    <row r="2319" spans="18:28" ht="18" customHeight="1" x14ac:dyDescent="0.25">
      <c r="R2319" s="101" t="s">
        <v>91</v>
      </c>
      <c r="S2319" s="101">
        <v>2023</v>
      </c>
      <c r="T2319" s="101" t="s">
        <v>7</v>
      </c>
      <c r="U2319" s="101" t="s">
        <v>85</v>
      </c>
      <c r="V2319" s="101" t="s">
        <v>86</v>
      </c>
      <c r="W2319" s="101" t="s">
        <v>87</v>
      </c>
      <c r="X2319" s="101" t="s">
        <v>88</v>
      </c>
      <c r="Y2319" s="101" t="s">
        <v>89</v>
      </c>
      <c r="Z2319" s="101" t="s">
        <v>92</v>
      </c>
      <c r="AA2319" s="101">
        <v>659</v>
      </c>
      <c r="AB2319" s="101">
        <v>942.37</v>
      </c>
    </row>
    <row r="2320" spans="18:28" ht="18" customHeight="1" x14ac:dyDescent="0.25">
      <c r="R2320" s="101" t="s">
        <v>91</v>
      </c>
      <c r="S2320" s="101">
        <v>2023</v>
      </c>
      <c r="T2320" s="101" t="s">
        <v>7</v>
      </c>
      <c r="U2320" s="101" t="s">
        <v>85</v>
      </c>
      <c r="V2320" s="101" t="s">
        <v>86</v>
      </c>
      <c r="W2320" s="101" t="s">
        <v>87</v>
      </c>
      <c r="X2320" s="101" t="s">
        <v>88</v>
      </c>
      <c r="Y2320" s="101" t="s">
        <v>89</v>
      </c>
      <c r="Z2320" s="101" t="s">
        <v>92</v>
      </c>
      <c r="AA2320" s="101">
        <v>785</v>
      </c>
      <c r="AB2320" s="101">
        <v>526.24</v>
      </c>
    </row>
    <row r="2321" spans="18:28" ht="18" customHeight="1" x14ac:dyDescent="0.25">
      <c r="R2321" s="101" t="s">
        <v>84</v>
      </c>
      <c r="S2321" s="101">
        <v>2023</v>
      </c>
      <c r="T2321" s="101" t="s">
        <v>7</v>
      </c>
      <c r="U2321" s="101" t="s">
        <v>85</v>
      </c>
      <c r="V2321" s="101" t="s">
        <v>86</v>
      </c>
      <c r="W2321" s="101" t="s">
        <v>87</v>
      </c>
      <c r="X2321" s="101" t="s">
        <v>88</v>
      </c>
      <c r="Y2321" s="101" t="s">
        <v>89</v>
      </c>
      <c r="Z2321" s="101" t="s">
        <v>92</v>
      </c>
      <c r="AA2321" s="101">
        <v>343</v>
      </c>
      <c r="AB2321" s="101">
        <v>490.49</v>
      </c>
    </row>
    <row r="2322" spans="18:28" ht="18" customHeight="1" x14ac:dyDescent="0.25">
      <c r="R2322" s="101" t="s">
        <v>91</v>
      </c>
      <c r="S2322" s="101">
        <v>2023</v>
      </c>
      <c r="T2322" s="101" t="s">
        <v>7</v>
      </c>
      <c r="U2322" s="101" t="s">
        <v>85</v>
      </c>
      <c r="V2322" s="101" t="s">
        <v>86</v>
      </c>
      <c r="W2322" s="101" t="s">
        <v>87</v>
      </c>
      <c r="X2322" s="101" t="s">
        <v>88</v>
      </c>
      <c r="Y2322" s="101" t="s">
        <v>89</v>
      </c>
      <c r="Z2322" s="101" t="s">
        <v>92</v>
      </c>
      <c r="AA2322" s="101">
        <v>313</v>
      </c>
      <c r="AB2322" s="101">
        <v>447.59000000000003</v>
      </c>
    </row>
    <row r="2323" spans="18:28" ht="18" customHeight="1" x14ac:dyDescent="0.25">
      <c r="R2323" s="101" t="s">
        <v>84</v>
      </c>
      <c r="S2323" s="101">
        <v>2023</v>
      </c>
      <c r="T2323" s="101" t="s">
        <v>7</v>
      </c>
      <c r="U2323" s="101" t="s">
        <v>85</v>
      </c>
      <c r="V2323" s="101" t="s">
        <v>86</v>
      </c>
      <c r="W2323" s="101" t="s">
        <v>87</v>
      </c>
      <c r="X2323" s="101" t="s">
        <v>88</v>
      </c>
      <c r="Y2323" s="101" t="s">
        <v>89</v>
      </c>
      <c r="Z2323" s="101" t="s">
        <v>92</v>
      </c>
      <c r="AA2323" s="101">
        <v>341</v>
      </c>
      <c r="AB2323" s="101">
        <v>487.63</v>
      </c>
    </row>
    <row r="2324" spans="18:28" ht="18" customHeight="1" x14ac:dyDescent="0.25">
      <c r="R2324" s="101" t="s">
        <v>94</v>
      </c>
      <c r="S2324" s="101">
        <v>2023</v>
      </c>
      <c r="T2324" s="101" t="s">
        <v>7</v>
      </c>
      <c r="U2324" s="101" t="s">
        <v>85</v>
      </c>
      <c r="V2324" s="101" t="s">
        <v>86</v>
      </c>
      <c r="W2324" s="101" t="s">
        <v>87</v>
      </c>
      <c r="X2324" s="101" t="s">
        <v>88</v>
      </c>
      <c r="Y2324" s="101" t="s">
        <v>89</v>
      </c>
      <c r="Z2324" s="101" t="s">
        <v>92</v>
      </c>
      <c r="AA2324" s="101">
        <v>754</v>
      </c>
      <c r="AB2324" s="101">
        <v>1078.22</v>
      </c>
    </row>
    <row r="2325" spans="18:28" ht="18" customHeight="1" x14ac:dyDescent="0.25">
      <c r="R2325" s="101" t="s">
        <v>94</v>
      </c>
      <c r="S2325" s="101">
        <v>2023</v>
      </c>
      <c r="T2325" s="101" t="s">
        <v>11</v>
      </c>
      <c r="U2325" s="101" t="s">
        <v>85</v>
      </c>
      <c r="V2325" s="101" t="s">
        <v>86</v>
      </c>
      <c r="W2325" s="101" t="s">
        <v>87</v>
      </c>
      <c r="X2325" s="101" t="s">
        <v>88</v>
      </c>
      <c r="Y2325" s="101" t="s">
        <v>89</v>
      </c>
      <c r="Z2325" s="101" t="s">
        <v>92</v>
      </c>
      <c r="AA2325" s="101">
        <v>320</v>
      </c>
      <c r="AB2325" s="101">
        <v>489.6</v>
      </c>
    </row>
    <row r="2326" spans="18:28" ht="18" customHeight="1" x14ac:dyDescent="0.25">
      <c r="R2326" s="101" t="s">
        <v>84</v>
      </c>
      <c r="S2326" s="101">
        <v>2023</v>
      </c>
      <c r="T2326" s="101" t="s">
        <v>11</v>
      </c>
      <c r="U2326" s="101" t="s">
        <v>85</v>
      </c>
      <c r="V2326" s="101" t="s">
        <v>86</v>
      </c>
      <c r="W2326" s="101" t="s">
        <v>87</v>
      </c>
      <c r="X2326" s="101" t="s">
        <v>88</v>
      </c>
      <c r="Y2326" s="101" t="s">
        <v>89</v>
      </c>
      <c r="Z2326" s="101" t="s">
        <v>92</v>
      </c>
      <c r="AA2326" s="101">
        <v>296</v>
      </c>
      <c r="AB2326" s="101">
        <v>423.28</v>
      </c>
    </row>
    <row r="2327" spans="18:28" ht="18" customHeight="1" x14ac:dyDescent="0.25">
      <c r="R2327" s="101" t="s">
        <v>91</v>
      </c>
      <c r="S2327" s="101">
        <v>2023</v>
      </c>
      <c r="T2327" s="101" t="s">
        <v>11</v>
      </c>
      <c r="U2327" s="101" t="s">
        <v>85</v>
      </c>
      <c r="V2327" s="101" t="s">
        <v>86</v>
      </c>
      <c r="W2327" s="101" t="s">
        <v>87</v>
      </c>
      <c r="X2327" s="101" t="s">
        <v>88</v>
      </c>
      <c r="Y2327" s="101" t="s">
        <v>89</v>
      </c>
      <c r="Z2327" s="101" t="s">
        <v>92</v>
      </c>
      <c r="AA2327" s="101">
        <v>322</v>
      </c>
      <c r="AB2327" s="101">
        <v>460.46000000000004</v>
      </c>
    </row>
    <row r="2328" spans="18:28" ht="18" customHeight="1" x14ac:dyDescent="0.25">
      <c r="R2328" s="101" t="s">
        <v>91</v>
      </c>
      <c r="S2328" s="101">
        <v>2023</v>
      </c>
      <c r="T2328" s="101" t="s">
        <v>11</v>
      </c>
      <c r="U2328" s="101" t="s">
        <v>85</v>
      </c>
      <c r="V2328" s="101" t="s">
        <v>86</v>
      </c>
      <c r="W2328" s="101" t="s">
        <v>87</v>
      </c>
      <c r="X2328" s="101" t="s">
        <v>88</v>
      </c>
      <c r="Y2328" s="101" t="s">
        <v>89</v>
      </c>
      <c r="Z2328" s="101" t="s">
        <v>92</v>
      </c>
      <c r="AA2328" s="101">
        <v>292</v>
      </c>
      <c r="AB2328" s="101">
        <v>417.56</v>
      </c>
    </row>
    <row r="2329" spans="18:28" ht="18" customHeight="1" x14ac:dyDescent="0.25">
      <c r="R2329" s="101" t="s">
        <v>91</v>
      </c>
      <c r="S2329" s="101">
        <v>2023</v>
      </c>
      <c r="T2329" s="101" t="s">
        <v>11</v>
      </c>
      <c r="U2329" s="101" t="s">
        <v>85</v>
      </c>
      <c r="V2329" s="101" t="s">
        <v>86</v>
      </c>
      <c r="W2329" s="101" t="s">
        <v>87</v>
      </c>
      <c r="X2329" s="101" t="s">
        <v>88</v>
      </c>
      <c r="Y2329" s="101" t="s">
        <v>89</v>
      </c>
      <c r="Z2329" s="101" t="s">
        <v>92</v>
      </c>
      <c r="AA2329" s="101">
        <v>749</v>
      </c>
      <c r="AB2329" s="101">
        <v>1071.07</v>
      </c>
    </row>
    <row r="2330" spans="18:28" ht="18" customHeight="1" x14ac:dyDescent="0.25">
      <c r="R2330" s="101" t="s">
        <v>91</v>
      </c>
      <c r="S2330" s="101">
        <v>2023</v>
      </c>
      <c r="T2330" s="101" t="s">
        <v>11</v>
      </c>
      <c r="U2330" s="101" t="s">
        <v>85</v>
      </c>
      <c r="V2330" s="101" t="s">
        <v>86</v>
      </c>
      <c r="W2330" s="101" t="s">
        <v>87</v>
      </c>
      <c r="X2330" s="101" t="s">
        <v>88</v>
      </c>
      <c r="Y2330" s="101" t="s">
        <v>89</v>
      </c>
      <c r="Z2330" s="101" t="s">
        <v>92</v>
      </c>
      <c r="AA2330" s="101">
        <v>321</v>
      </c>
      <c r="AB2330" s="101">
        <v>459.03</v>
      </c>
    </row>
    <row r="2331" spans="18:28" ht="18" customHeight="1" x14ac:dyDescent="0.25">
      <c r="R2331" s="101" t="s">
        <v>91</v>
      </c>
      <c r="S2331" s="101">
        <v>2023</v>
      </c>
      <c r="T2331" s="101" t="s">
        <v>11</v>
      </c>
      <c r="U2331" s="101" t="s">
        <v>85</v>
      </c>
      <c r="V2331" s="101" t="s">
        <v>86</v>
      </c>
      <c r="W2331" s="101" t="s">
        <v>87</v>
      </c>
      <c r="X2331" s="101" t="s">
        <v>88</v>
      </c>
      <c r="Y2331" s="101" t="s">
        <v>89</v>
      </c>
      <c r="Z2331" s="101" t="s">
        <v>92</v>
      </c>
      <c r="AA2331" s="101">
        <v>319</v>
      </c>
      <c r="AB2331" s="101">
        <v>456.16999999999996</v>
      </c>
    </row>
    <row r="2332" spans="18:28" ht="18" customHeight="1" x14ac:dyDescent="0.25">
      <c r="R2332" s="101" t="s">
        <v>91</v>
      </c>
      <c r="S2332" s="101">
        <v>2023</v>
      </c>
      <c r="T2332" s="101" t="s">
        <v>11</v>
      </c>
      <c r="U2332" s="101" t="s">
        <v>85</v>
      </c>
      <c r="V2332" s="101" t="s">
        <v>86</v>
      </c>
      <c r="W2332" s="101" t="s">
        <v>87</v>
      </c>
      <c r="X2332" s="101" t="s">
        <v>88</v>
      </c>
      <c r="Y2332" s="101" t="s">
        <v>89</v>
      </c>
      <c r="Z2332" s="101" t="s">
        <v>92</v>
      </c>
      <c r="AA2332" s="101">
        <v>295</v>
      </c>
      <c r="AB2332" s="101">
        <v>421.85</v>
      </c>
    </row>
    <row r="2333" spans="18:28" ht="18" customHeight="1" x14ac:dyDescent="0.25">
      <c r="R2333" s="101" t="s">
        <v>84</v>
      </c>
      <c r="S2333" s="101">
        <v>2023</v>
      </c>
      <c r="T2333" s="101" t="s">
        <v>11</v>
      </c>
      <c r="U2333" s="101" t="s">
        <v>85</v>
      </c>
      <c r="V2333" s="101" t="s">
        <v>86</v>
      </c>
      <c r="W2333" s="101" t="s">
        <v>87</v>
      </c>
      <c r="X2333" s="101" t="s">
        <v>88</v>
      </c>
      <c r="Y2333" s="101" t="s">
        <v>89</v>
      </c>
      <c r="Z2333" s="101" t="s">
        <v>92</v>
      </c>
      <c r="AA2333" s="101">
        <v>323</v>
      </c>
      <c r="AB2333" s="101">
        <v>461.89</v>
      </c>
    </row>
    <row r="2334" spans="18:28" ht="18" customHeight="1" x14ac:dyDescent="0.25">
      <c r="R2334" s="101" t="s">
        <v>94</v>
      </c>
      <c r="S2334" s="101">
        <v>2023</v>
      </c>
      <c r="T2334" s="101" t="s">
        <v>11</v>
      </c>
      <c r="U2334" s="101" t="s">
        <v>85</v>
      </c>
      <c r="V2334" s="101" t="s">
        <v>86</v>
      </c>
      <c r="W2334" s="101" t="s">
        <v>87</v>
      </c>
      <c r="X2334" s="101" t="s">
        <v>88</v>
      </c>
      <c r="Y2334" s="101" t="s">
        <v>89</v>
      </c>
      <c r="Z2334" s="101" t="s">
        <v>92</v>
      </c>
      <c r="AA2334" s="101">
        <v>758</v>
      </c>
      <c r="AB2334" s="101">
        <v>1083.94</v>
      </c>
    </row>
    <row r="2335" spans="18:28" ht="18" customHeight="1" x14ac:dyDescent="0.25">
      <c r="R2335" s="101" t="s">
        <v>95</v>
      </c>
      <c r="S2335" s="101">
        <v>2023</v>
      </c>
      <c r="T2335" s="101" t="s">
        <v>1</v>
      </c>
      <c r="U2335" s="101" t="s">
        <v>85</v>
      </c>
      <c r="V2335" s="101" t="s">
        <v>86</v>
      </c>
      <c r="W2335" s="101" t="s">
        <v>87</v>
      </c>
      <c r="X2335" s="101" t="s">
        <v>88</v>
      </c>
      <c r="Y2335" s="101" t="s">
        <v>89</v>
      </c>
      <c r="Z2335" s="101" t="s">
        <v>92</v>
      </c>
      <c r="AA2335" s="101">
        <v>128</v>
      </c>
      <c r="AB2335" s="101">
        <v>195.84</v>
      </c>
    </row>
    <row r="2336" spans="18:28" ht="18" customHeight="1" x14ac:dyDescent="0.25">
      <c r="R2336" s="101" t="s">
        <v>84</v>
      </c>
      <c r="S2336" s="101">
        <v>2023</v>
      </c>
      <c r="T2336" s="101" t="s">
        <v>1</v>
      </c>
      <c r="U2336" s="101" t="s">
        <v>85</v>
      </c>
      <c r="V2336" s="101" t="s">
        <v>86</v>
      </c>
      <c r="W2336" s="101" t="s">
        <v>87</v>
      </c>
      <c r="X2336" s="101" t="s">
        <v>88</v>
      </c>
      <c r="Y2336" s="101" t="s">
        <v>89</v>
      </c>
      <c r="Z2336" s="101" t="s">
        <v>92</v>
      </c>
      <c r="AA2336" s="101">
        <v>302</v>
      </c>
      <c r="AB2336" s="101">
        <v>431.86</v>
      </c>
    </row>
    <row r="2337" spans="18:28" ht="18" customHeight="1" x14ac:dyDescent="0.25">
      <c r="R2337" s="101" t="s">
        <v>84</v>
      </c>
      <c r="S2337" s="101">
        <v>2023</v>
      </c>
      <c r="T2337" s="101" t="s">
        <v>1</v>
      </c>
      <c r="U2337" s="101" t="s">
        <v>85</v>
      </c>
      <c r="V2337" s="101" t="s">
        <v>86</v>
      </c>
      <c r="W2337" s="101" t="s">
        <v>87</v>
      </c>
      <c r="X2337" s="101" t="s">
        <v>88</v>
      </c>
      <c r="Y2337" s="101" t="s">
        <v>89</v>
      </c>
      <c r="Z2337" s="101" t="s">
        <v>92</v>
      </c>
      <c r="AA2337" s="101">
        <v>130</v>
      </c>
      <c r="AB2337" s="101">
        <v>185.9</v>
      </c>
    </row>
    <row r="2338" spans="18:28" ht="18" customHeight="1" x14ac:dyDescent="0.25">
      <c r="R2338" s="101" t="s">
        <v>84</v>
      </c>
      <c r="S2338" s="101">
        <v>2023</v>
      </c>
      <c r="T2338" s="101" t="s">
        <v>1</v>
      </c>
      <c r="U2338" s="101" t="s">
        <v>85</v>
      </c>
      <c r="V2338" s="101" t="s">
        <v>86</v>
      </c>
      <c r="W2338" s="101" t="s">
        <v>87</v>
      </c>
      <c r="X2338" s="101" t="s">
        <v>88</v>
      </c>
      <c r="Y2338" s="101" t="s">
        <v>89</v>
      </c>
      <c r="Z2338" s="101" t="s">
        <v>92</v>
      </c>
      <c r="AA2338" s="101">
        <v>346</v>
      </c>
      <c r="AB2338" s="101">
        <v>494.78</v>
      </c>
    </row>
    <row r="2339" spans="18:28" ht="18" customHeight="1" x14ac:dyDescent="0.25">
      <c r="R2339" s="101" t="s">
        <v>91</v>
      </c>
      <c r="S2339" s="101">
        <v>2023</v>
      </c>
      <c r="T2339" s="101" t="s">
        <v>1</v>
      </c>
      <c r="U2339" s="101" t="s">
        <v>85</v>
      </c>
      <c r="V2339" s="101" t="s">
        <v>86</v>
      </c>
      <c r="W2339" s="101" t="s">
        <v>87</v>
      </c>
      <c r="X2339" s="101" t="s">
        <v>88</v>
      </c>
      <c r="Y2339" s="101" t="s">
        <v>89</v>
      </c>
      <c r="Z2339" s="101" t="s">
        <v>92</v>
      </c>
      <c r="AA2339" s="101">
        <v>372</v>
      </c>
      <c r="AB2339" s="101">
        <v>531.96</v>
      </c>
    </row>
    <row r="2340" spans="18:28" ht="18" customHeight="1" x14ac:dyDescent="0.25">
      <c r="R2340" s="101" t="s">
        <v>93</v>
      </c>
      <c r="S2340" s="101">
        <v>2023</v>
      </c>
      <c r="T2340" s="101" t="s">
        <v>1</v>
      </c>
      <c r="U2340" s="101" t="s">
        <v>85</v>
      </c>
      <c r="V2340" s="101" t="s">
        <v>86</v>
      </c>
      <c r="W2340" s="101" t="s">
        <v>87</v>
      </c>
      <c r="X2340" s="101" t="s">
        <v>88</v>
      </c>
      <c r="Y2340" s="101" t="s">
        <v>89</v>
      </c>
      <c r="Z2340" s="101" t="s">
        <v>92</v>
      </c>
      <c r="AA2340" s="101">
        <v>740</v>
      </c>
      <c r="AB2340" s="101">
        <v>1058.2</v>
      </c>
    </row>
    <row r="2341" spans="18:28" ht="18" customHeight="1" x14ac:dyDescent="0.25">
      <c r="R2341" s="101" t="s">
        <v>93</v>
      </c>
      <c r="S2341" s="101">
        <v>2023</v>
      </c>
      <c r="T2341" s="101" t="s">
        <v>1</v>
      </c>
      <c r="U2341" s="101" t="s">
        <v>85</v>
      </c>
      <c r="V2341" s="101" t="s">
        <v>86</v>
      </c>
      <c r="W2341" s="101" t="s">
        <v>87</v>
      </c>
      <c r="X2341" s="101" t="s">
        <v>88</v>
      </c>
      <c r="Y2341" s="101" t="s">
        <v>89</v>
      </c>
      <c r="Z2341" s="101" t="s">
        <v>92</v>
      </c>
      <c r="AA2341" s="101">
        <v>129</v>
      </c>
      <c r="AB2341" s="101">
        <v>184.47</v>
      </c>
    </row>
    <row r="2342" spans="18:28" ht="18" customHeight="1" x14ac:dyDescent="0.25">
      <c r="R2342" s="101" t="s">
        <v>91</v>
      </c>
      <c r="S2342" s="101">
        <v>2023</v>
      </c>
      <c r="T2342" s="101" t="s">
        <v>1</v>
      </c>
      <c r="U2342" s="101" t="s">
        <v>85</v>
      </c>
      <c r="V2342" s="101" t="s">
        <v>86</v>
      </c>
      <c r="W2342" s="101" t="s">
        <v>87</v>
      </c>
      <c r="X2342" s="101" t="s">
        <v>88</v>
      </c>
      <c r="Y2342" s="101" t="s">
        <v>89</v>
      </c>
      <c r="Z2342" s="101" t="s">
        <v>92</v>
      </c>
      <c r="AA2342" s="101">
        <v>746</v>
      </c>
      <c r="AB2342" s="101">
        <v>526.24</v>
      </c>
    </row>
    <row r="2343" spans="18:28" ht="18" customHeight="1" x14ac:dyDescent="0.25">
      <c r="R2343" s="101" t="s">
        <v>91</v>
      </c>
      <c r="S2343" s="101">
        <v>2023</v>
      </c>
      <c r="T2343" s="101" t="s">
        <v>1</v>
      </c>
      <c r="U2343" s="101" t="s">
        <v>85</v>
      </c>
      <c r="V2343" s="101" t="s">
        <v>86</v>
      </c>
      <c r="W2343" s="101" t="s">
        <v>87</v>
      </c>
      <c r="X2343" s="101" t="s">
        <v>88</v>
      </c>
      <c r="Y2343" s="101" t="s">
        <v>89</v>
      </c>
      <c r="Z2343" s="101" t="s">
        <v>92</v>
      </c>
      <c r="AA2343" s="101">
        <v>780</v>
      </c>
      <c r="AB2343" s="101">
        <v>526.24</v>
      </c>
    </row>
    <row r="2344" spans="18:28" ht="18" customHeight="1" x14ac:dyDescent="0.25">
      <c r="R2344" s="101" t="s">
        <v>84</v>
      </c>
      <c r="S2344" s="101">
        <v>2023</v>
      </c>
      <c r="T2344" s="101" t="s">
        <v>1</v>
      </c>
      <c r="U2344" s="101" t="s">
        <v>85</v>
      </c>
      <c r="V2344" s="101" t="s">
        <v>86</v>
      </c>
      <c r="W2344" s="101" t="s">
        <v>87</v>
      </c>
      <c r="X2344" s="101" t="s">
        <v>88</v>
      </c>
      <c r="Y2344" s="101" t="s">
        <v>89</v>
      </c>
      <c r="Z2344" s="101" t="s">
        <v>92</v>
      </c>
      <c r="AA2344" s="101">
        <v>127</v>
      </c>
      <c r="AB2344" s="101">
        <v>181.61</v>
      </c>
    </row>
    <row r="2345" spans="18:28" ht="18" customHeight="1" x14ac:dyDescent="0.25">
      <c r="R2345" s="101" t="s">
        <v>91</v>
      </c>
      <c r="S2345" s="101">
        <v>2023</v>
      </c>
      <c r="T2345" s="101" t="s">
        <v>1</v>
      </c>
      <c r="U2345" s="101" t="s">
        <v>85</v>
      </c>
      <c r="V2345" s="101" t="s">
        <v>86</v>
      </c>
      <c r="W2345" s="101" t="s">
        <v>87</v>
      </c>
      <c r="X2345" s="101" t="s">
        <v>88</v>
      </c>
      <c r="Y2345" s="101" t="s">
        <v>89</v>
      </c>
      <c r="Z2345" s="101" t="s">
        <v>92</v>
      </c>
      <c r="AA2345" s="101">
        <v>301</v>
      </c>
      <c r="AB2345" s="101">
        <v>430.43</v>
      </c>
    </row>
    <row r="2346" spans="18:28" ht="18" customHeight="1" x14ac:dyDescent="0.25">
      <c r="R2346" s="101" t="s">
        <v>84</v>
      </c>
      <c r="S2346" s="101">
        <v>2023</v>
      </c>
      <c r="T2346" s="101" t="s">
        <v>1</v>
      </c>
      <c r="U2346" s="101" t="s">
        <v>85</v>
      </c>
      <c r="V2346" s="101" t="s">
        <v>86</v>
      </c>
      <c r="W2346" s="101" t="s">
        <v>87</v>
      </c>
      <c r="X2346" s="101" t="s">
        <v>88</v>
      </c>
      <c r="Y2346" s="101" t="s">
        <v>89</v>
      </c>
      <c r="Z2346" s="101" t="s">
        <v>92</v>
      </c>
      <c r="AA2346" s="101">
        <v>349</v>
      </c>
      <c r="AB2346" s="101">
        <v>499.07</v>
      </c>
    </row>
    <row r="2347" spans="18:28" ht="18" customHeight="1" x14ac:dyDescent="0.25">
      <c r="R2347" s="101" t="s">
        <v>95</v>
      </c>
      <c r="S2347" s="101">
        <v>2023</v>
      </c>
      <c r="T2347" s="101" t="s">
        <v>1</v>
      </c>
      <c r="U2347" s="101" t="s">
        <v>85</v>
      </c>
      <c r="V2347" s="101" t="s">
        <v>86</v>
      </c>
      <c r="W2347" s="101" t="s">
        <v>87</v>
      </c>
      <c r="X2347" s="101" t="s">
        <v>88</v>
      </c>
      <c r="Y2347" s="101" t="s">
        <v>89</v>
      </c>
      <c r="Z2347" s="101" t="s">
        <v>92</v>
      </c>
      <c r="AA2347" s="101">
        <v>749</v>
      </c>
      <c r="AB2347" s="101">
        <v>1071.07</v>
      </c>
    </row>
    <row r="2348" spans="18:28" ht="18" customHeight="1" x14ac:dyDescent="0.25">
      <c r="R2348" s="101" t="s">
        <v>93</v>
      </c>
      <c r="S2348" s="101">
        <v>2023</v>
      </c>
      <c r="T2348" s="101" t="s">
        <v>0</v>
      </c>
      <c r="U2348" s="101" t="s">
        <v>85</v>
      </c>
      <c r="V2348" s="101" t="s">
        <v>86</v>
      </c>
      <c r="W2348" s="101" t="s">
        <v>87</v>
      </c>
      <c r="X2348" s="101" t="s">
        <v>88</v>
      </c>
      <c r="Y2348" s="101" t="s">
        <v>89</v>
      </c>
      <c r="Z2348" s="101" t="s">
        <v>92</v>
      </c>
      <c r="AA2348" s="101">
        <v>134</v>
      </c>
      <c r="AB2348" s="101">
        <v>191.62</v>
      </c>
    </row>
    <row r="2349" spans="18:28" ht="18" customHeight="1" x14ac:dyDescent="0.25">
      <c r="R2349" s="101" t="s">
        <v>91</v>
      </c>
      <c r="S2349" s="101">
        <v>2023</v>
      </c>
      <c r="T2349" s="101" t="s">
        <v>0</v>
      </c>
      <c r="U2349" s="101" t="s">
        <v>85</v>
      </c>
      <c r="V2349" s="101" t="s">
        <v>86</v>
      </c>
      <c r="W2349" s="101" t="s">
        <v>87</v>
      </c>
      <c r="X2349" s="101" t="s">
        <v>88</v>
      </c>
      <c r="Y2349" s="101" t="s">
        <v>89</v>
      </c>
      <c r="Z2349" s="101" t="s">
        <v>92</v>
      </c>
      <c r="AA2349" s="101">
        <v>308</v>
      </c>
      <c r="AB2349" s="101">
        <v>440.44</v>
      </c>
    </row>
    <row r="2350" spans="18:28" ht="18" customHeight="1" x14ac:dyDescent="0.25">
      <c r="R2350" s="101" t="s">
        <v>84</v>
      </c>
      <c r="S2350" s="101">
        <v>2023</v>
      </c>
      <c r="T2350" s="101" t="s">
        <v>0</v>
      </c>
      <c r="U2350" s="101" t="s">
        <v>85</v>
      </c>
      <c r="V2350" s="101" t="s">
        <v>86</v>
      </c>
      <c r="W2350" s="101" t="s">
        <v>87</v>
      </c>
      <c r="X2350" s="101" t="s">
        <v>88</v>
      </c>
      <c r="Y2350" s="101" t="s">
        <v>89</v>
      </c>
      <c r="Z2350" s="101" t="s">
        <v>92</v>
      </c>
      <c r="AA2350" s="101">
        <v>350</v>
      </c>
      <c r="AB2350" s="101">
        <v>500.5</v>
      </c>
    </row>
    <row r="2351" spans="18:28" ht="18" customHeight="1" x14ac:dyDescent="0.25">
      <c r="R2351" s="101" t="s">
        <v>84</v>
      </c>
      <c r="S2351" s="101">
        <v>2023</v>
      </c>
      <c r="T2351" s="101" t="s">
        <v>0</v>
      </c>
      <c r="U2351" s="101" t="s">
        <v>85</v>
      </c>
      <c r="V2351" s="101" t="s">
        <v>86</v>
      </c>
      <c r="W2351" s="101" t="s">
        <v>87</v>
      </c>
      <c r="X2351" s="101" t="s">
        <v>88</v>
      </c>
      <c r="Y2351" s="101" t="s">
        <v>89</v>
      </c>
      <c r="Z2351" s="101" t="s">
        <v>92</v>
      </c>
      <c r="AA2351" s="101">
        <v>136</v>
      </c>
      <c r="AB2351" s="101">
        <v>194.48</v>
      </c>
    </row>
    <row r="2352" spans="18:28" ht="18" customHeight="1" x14ac:dyDescent="0.25">
      <c r="R2352" s="101" t="s">
        <v>95</v>
      </c>
      <c r="S2352" s="101">
        <v>2023</v>
      </c>
      <c r="T2352" s="101" t="s">
        <v>0</v>
      </c>
      <c r="U2352" s="101" t="s">
        <v>85</v>
      </c>
      <c r="V2352" s="101" t="s">
        <v>86</v>
      </c>
      <c r="W2352" s="101" t="s">
        <v>87</v>
      </c>
      <c r="X2352" s="101" t="s">
        <v>88</v>
      </c>
      <c r="Y2352" s="101" t="s">
        <v>89</v>
      </c>
      <c r="Z2352" s="101" t="s">
        <v>92</v>
      </c>
      <c r="AA2352" s="101">
        <v>304</v>
      </c>
      <c r="AB2352" s="101">
        <v>434.72</v>
      </c>
    </row>
    <row r="2353" spans="18:28" ht="18" customHeight="1" x14ac:dyDescent="0.25">
      <c r="R2353" s="101" t="s">
        <v>84</v>
      </c>
      <c r="S2353" s="101">
        <v>2023</v>
      </c>
      <c r="T2353" s="101" t="s">
        <v>0</v>
      </c>
      <c r="U2353" s="101" t="s">
        <v>85</v>
      </c>
      <c r="V2353" s="101" t="s">
        <v>86</v>
      </c>
      <c r="W2353" s="101" t="s">
        <v>87</v>
      </c>
      <c r="X2353" s="101" t="s">
        <v>88</v>
      </c>
      <c r="Y2353" s="101" t="s">
        <v>89</v>
      </c>
      <c r="Z2353" s="101" t="s">
        <v>92</v>
      </c>
      <c r="AA2353" s="101">
        <v>352</v>
      </c>
      <c r="AB2353" s="101">
        <v>503.36</v>
      </c>
    </row>
    <row r="2354" spans="18:28" ht="18" customHeight="1" x14ac:dyDescent="0.25">
      <c r="R2354" s="101" t="s">
        <v>84</v>
      </c>
      <c r="S2354" s="101">
        <v>2023</v>
      </c>
      <c r="T2354" s="101" t="s">
        <v>0</v>
      </c>
      <c r="U2354" s="101" t="s">
        <v>85</v>
      </c>
      <c r="V2354" s="101" t="s">
        <v>86</v>
      </c>
      <c r="W2354" s="101" t="s">
        <v>87</v>
      </c>
      <c r="X2354" s="101" t="s">
        <v>88</v>
      </c>
      <c r="Y2354" s="101" t="s">
        <v>89</v>
      </c>
      <c r="Z2354" s="101" t="s">
        <v>92</v>
      </c>
      <c r="AA2354" s="101">
        <v>132</v>
      </c>
      <c r="AB2354" s="101">
        <v>188.76</v>
      </c>
    </row>
    <row r="2355" spans="18:28" ht="18" customHeight="1" x14ac:dyDescent="0.25">
      <c r="R2355" s="101" t="s">
        <v>91</v>
      </c>
      <c r="S2355" s="101">
        <v>2023</v>
      </c>
      <c r="T2355" s="101" t="s">
        <v>0</v>
      </c>
      <c r="U2355" s="101" t="s">
        <v>85</v>
      </c>
      <c r="V2355" s="101" t="s">
        <v>86</v>
      </c>
      <c r="W2355" s="101" t="s">
        <v>87</v>
      </c>
      <c r="X2355" s="101" t="s">
        <v>88</v>
      </c>
      <c r="Y2355" s="101" t="s">
        <v>89</v>
      </c>
      <c r="Z2355" s="101" t="s">
        <v>92</v>
      </c>
      <c r="AA2355" s="101">
        <v>706</v>
      </c>
      <c r="AB2355" s="101">
        <v>1009.5799999999999</v>
      </c>
    </row>
    <row r="2356" spans="18:28" ht="18" customHeight="1" x14ac:dyDescent="0.25">
      <c r="R2356" s="101" t="s">
        <v>84</v>
      </c>
      <c r="S2356" s="101">
        <v>2023</v>
      </c>
      <c r="T2356" s="101" t="s">
        <v>0</v>
      </c>
      <c r="U2356" s="101" t="s">
        <v>85</v>
      </c>
      <c r="V2356" s="101" t="s">
        <v>86</v>
      </c>
      <c r="W2356" s="101" t="s">
        <v>87</v>
      </c>
      <c r="X2356" s="101" t="s">
        <v>88</v>
      </c>
      <c r="Y2356" s="101" t="s">
        <v>89</v>
      </c>
      <c r="Z2356" s="101" t="s">
        <v>92</v>
      </c>
      <c r="AA2356" s="101">
        <v>739</v>
      </c>
      <c r="AB2356" s="101">
        <v>1056.77</v>
      </c>
    </row>
    <row r="2357" spans="18:28" ht="18" customHeight="1" x14ac:dyDescent="0.25">
      <c r="R2357" s="101" t="s">
        <v>84</v>
      </c>
      <c r="S2357" s="101">
        <v>2023</v>
      </c>
      <c r="T2357" s="101" t="s">
        <v>0</v>
      </c>
      <c r="U2357" s="101" t="s">
        <v>85</v>
      </c>
      <c r="V2357" s="101" t="s">
        <v>86</v>
      </c>
      <c r="W2357" s="101" t="s">
        <v>87</v>
      </c>
      <c r="X2357" s="101" t="s">
        <v>88</v>
      </c>
      <c r="Y2357" s="101" t="s">
        <v>89</v>
      </c>
      <c r="Z2357" s="101" t="s">
        <v>92</v>
      </c>
      <c r="AA2357" s="101">
        <v>135</v>
      </c>
      <c r="AB2357" s="101">
        <v>193.05</v>
      </c>
    </row>
    <row r="2358" spans="18:28" ht="18" customHeight="1" x14ac:dyDescent="0.25">
      <c r="R2358" s="101" t="s">
        <v>84</v>
      </c>
      <c r="S2358" s="101">
        <v>2023</v>
      </c>
      <c r="T2358" s="101" t="s">
        <v>0</v>
      </c>
      <c r="U2358" s="101" t="s">
        <v>85</v>
      </c>
      <c r="V2358" s="101" t="s">
        <v>86</v>
      </c>
      <c r="W2358" s="101" t="s">
        <v>87</v>
      </c>
      <c r="X2358" s="101" t="s">
        <v>88</v>
      </c>
      <c r="Y2358" s="101" t="s">
        <v>89</v>
      </c>
      <c r="Z2358" s="101" t="s">
        <v>92</v>
      </c>
      <c r="AA2358" s="101">
        <v>779</v>
      </c>
      <c r="AB2358" s="101">
        <v>526.24</v>
      </c>
    </row>
    <row r="2359" spans="18:28" ht="18" customHeight="1" x14ac:dyDescent="0.25">
      <c r="R2359" s="101" t="s">
        <v>84</v>
      </c>
      <c r="S2359" s="101">
        <v>2023</v>
      </c>
      <c r="T2359" s="101" t="s">
        <v>0</v>
      </c>
      <c r="U2359" s="101" t="s">
        <v>85</v>
      </c>
      <c r="V2359" s="101" t="s">
        <v>86</v>
      </c>
      <c r="W2359" s="101" t="s">
        <v>87</v>
      </c>
      <c r="X2359" s="101" t="s">
        <v>88</v>
      </c>
      <c r="Y2359" s="101" t="s">
        <v>89</v>
      </c>
      <c r="Z2359" s="101" t="s">
        <v>92</v>
      </c>
      <c r="AA2359" s="101">
        <v>133</v>
      </c>
      <c r="AB2359" s="101">
        <v>190.19</v>
      </c>
    </row>
    <row r="2360" spans="18:28" ht="18" customHeight="1" x14ac:dyDescent="0.25">
      <c r="R2360" s="101" t="s">
        <v>93</v>
      </c>
      <c r="S2360" s="101">
        <v>2023</v>
      </c>
      <c r="T2360" s="101" t="s">
        <v>0</v>
      </c>
      <c r="U2360" s="101" t="s">
        <v>85</v>
      </c>
      <c r="V2360" s="101" t="s">
        <v>86</v>
      </c>
      <c r="W2360" s="101" t="s">
        <v>87</v>
      </c>
      <c r="X2360" s="101" t="s">
        <v>88</v>
      </c>
      <c r="Y2360" s="101" t="s">
        <v>89</v>
      </c>
      <c r="Z2360" s="101" t="s">
        <v>92</v>
      </c>
      <c r="AA2360" s="101">
        <v>307</v>
      </c>
      <c r="AB2360" s="101">
        <v>439.01</v>
      </c>
    </row>
    <row r="2361" spans="18:28" ht="18" customHeight="1" x14ac:dyDescent="0.25">
      <c r="R2361" s="101" t="s">
        <v>84</v>
      </c>
      <c r="S2361" s="101">
        <v>2023</v>
      </c>
      <c r="T2361" s="101" t="s">
        <v>0</v>
      </c>
      <c r="U2361" s="101" t="s">
        <v>85</v>
      </c>
      <c r="V2361" s="101" t="s">
        <v>86</v>
      </c>
      <c r="W2361" s="101" t="s">
        <v>87</v>
      </c>
      <c r="X2361" s="101" t="s">
        <v>88</v>
      </c>
      <c r="Y2361" s="101" t="s">
        <v>89</v>
      </c>
      <c r="Z2361" s="101" t="s">
        <v>92</v>
      </c>
      <c r="AA2361" s="101">
        <v>355</v>
      </c>
      <c r="AB2361" s="101">
        <v>507.65</v>
      </c>
    </row>
    <row r="2362" spans="18:28" ht="18" customHeight="1" x14ac:dyDescent="0.25">
      <c r="R2362" s="101" t="s">
        <v>84</v>
      </c>
      <c r="S2362" s="101">
        <v>2023</v>
      </c>
      <c r="T2362" s="101" t="s">
        <v>0</v>
      </c>
      <c r="U2362" s="101" t="s">
        <v>85</v>
      </c>
      <c r="V2362" s="101" t="s">
        <v>86</v>
      </c>
      <c r="W2362" s="101" t="s">
        <v>87</v>
      </c>
      <c r="X2362" s="101" t="s">
        <v>88</v>
      </c>
      <c r="Y2362" s="101" t="s">
        <v>89</v>
      </c>
      <c r="Z2362" s="101" t="s">
        <v>92</v>
      </c>
      <c r="AA2362" s="101">
        <v>131</v>
      </c>
      <c r="AB2362" s="101">
        <v>187.32999999999998</v>
      </c>
    </row>
    <row r="2363" spans="18:28" ht="18" customHeight="1" x14ac:dyDescent="0.25">
      <c r="R2363" s="101" t="s">
        <v>91</v>
      </c>
      <c r="S2363" s="101">
        <v>2023</v>
      </c>
      <c r="T2363" s="101" t="s">
        <v>0</v>
      </c>
      <c r="U2363" s="101" t="s">
        <v>85</v>
      </c>
      <c r="V2363" s="101" t="s">
        <v>86</v>
      </c>
      <c r="W2363" s="101" t="s">
        <v>87</v>
      </c>
      <c r="X2363" s="101" t="s">
        <v>88</v>
      </c>
      <c r="Y2363" s="101" t="s">
        <v>89</v>
      </c>
      <c r="Z2363" s="101" t="s">
        <v>92</v>
      </c>
      <c r="AA2363" s="101">
        <v>305</v>
      </c>
      <c r="AB2363" s="101">
        <v>436.15</v>
      </c>
    </row>
    <row r="2364" spans="18:28" ht="18" customHeight="1" x14ac:dyDescent="0.25">
      <c r="R2364" s="101" t="s">
        <v>93</v>
      </c>
      <c r="S2364" s="101">
        <v>2023</v>
      </c>
      <c r="T2364" s="101" t="s">
        <v>0</v>
      </c>
      <c r="U2364" s="101" t="s">
        <v>85</v>
      </c>
      <c r="V2364" s="101" t="s">
        <v>86</v>
      </c>
      <c r="W2364" s="101" t="s">
        <v>87</v>
      </c>
      <c r="X2364" s="101" t="s">
        <v>88</v>
      </c>
      <c r="Y2364" s="101" t="s">
        <v>89</v>
      </c>
      <c r="Z2364" s="101" t="s">
        <v>92</v>
      </c>
      <c r="AA2364" s="101">
        <v>748</v>
      </c>
      <c r="AB2364" s="101">
        <v>1069.6399999999999</v>
      </c>
    </row>
    <row r="2365" spans="18:28" ht="18" customHeight="1" x14ac:dyDescent="0.25">
      <c r="R2365" s="101" t="s">
        <v>84</v>
      </c>
      <c r="S2365" s="101">
        <v>2023</v>
      </c>
      <c r="T2365" s="101" t="s">
        <v>6</v>
      </c>
      <c r="U2365" s="101" t="s">
        <v>85</v>
      </c>
      <c r="V2365" s="101" t="s">
        <v>86</v>
      </c>
      <c r="W2365" s="101" t="s">
        <v>87</v>
      </c>
      <c r="X2365" s="101" t="s">
        <v>88</v>
      </c>
      <c r="Y2365" s="101" t="s">
        <v>89</v>
      </c>
      <c r="Z2365" s="101" t="s">
        <v>92</v>
      </c>
      <c r="AA2365" s="101">
        <v>350</v>
      </c>
      <c r="AB2365" s="101">
        <v>535.5</v>
      </c>
    </row>
    <row r="2366" spans="18:28" ht="18" customHeight="1" x14ac:dyDescent="0.25">
      <c r="R2366" s="101" t="s">
        <v>84</v>
      </c>
      <c r="S2366" s="101">
        <v>2023</v>
      </c>
      <c r="T2366" s="101" t="s">
        <v>6</v>
      </c>
      <c r="U2366" s="101" t="s">
        <v>85</v>
      </c>
      <c r="V2366" s="101" t="s">
        <v>86</v>
      </c>
      <c r="W2366" s="101" t="s">
        <v>87</v>
      </c>
      <c r="X2366" s="101" t="s">
        <v>88</v>
      </c>
      <c r="Y2366" s="101" t="s">
        <v>89</v>
      </c>
      <c r="Z2366" s="101" t="s">
        <v>92</v>
      </c>
      <c r="AA2366" s="101">
        <v>320</v>
      </c>
      <c r="AB2366" s="101">
        <v>457.6</v>
      </c>
    </row>
    <row r="2367" spans="18:28" ht="18" customHeight="1" x14ac:dyDescent="0.25">
      <c r="R2367" s="101" t="s">
        <v>93</v>
      </c>
      <c r="S2367" s="101">
        <v>2023</v>
      </c>
      <c r="T2367" s="101" t="s">
        <v>6</v>
      </c>
      <c r="U2367" s="101" t="s">
        <v>85</v>
      </c>
      <c r="V2367" s="101" t="s">
        <v>86</v>
      </c>
      <c r="W2367" s="101" t="s">
        <v>87</v>
      </c>
      <c r="X2367" s="101" t="s">
        <v>88</v>
      </c>
      <c r="Y2367" s="101" t="s">
        <v>89</v>
      </c>
      <c r="Z2367" s="101" t="s">
        <v>92</v>
      </c>
      <c r="AA2367" s="101">
        <v>346</v>
      </c>
      <c r="AB2367" s="101">
        <v>494.78</v>
      </c>
    </row>
    <row r="2368" spans="18:28" ht="18" customHeight="1" x14ac:dyDescent="0.25">
      <c r="R2368" s="101" t="s">
        <v>94</v>
      </c>
      <c r="S2368" s="101">
        <v>2023</v>
      </c>
      <c r="T2368" s="101" t="s">
        <v>6</v>
      </c>
      <c r="U2368" s="101" t="s">
        <v>85</v>
      </c>
      <c r="V2368" s="101" t="s">
        <v>86</v>
      </c>
      <c r="W2368" s="101" t="s">
        <v>87</v>
      </c>
      <c r="X2368" s="101" t="s">
        <v>88</v>
      </c>
      <c r="Y2368" s="101" t="s">
        <v>89</v>
      </c>
      <c r="Z2368" s="101" t="s">
        <v>92</v>
      </c>
      <c r="AA2368" s="101">
        <v>322</v>
      </c>
      <c r="AB2368" s="101">
        <v>460.46000000000004</v>
      </c>
    </row>
    <row r="2369" spans="18:28" ht="18" customHeight="1" x14ac:dyDescent="0.25">
      <c r="R2369" s="101" t="s">
        <v>84</v>
      </c>
      <c r="S2369" s="101">
        <v>2023</v>
      </c>
      <c r="T2369" s="101" t="s">
        <v>6</v>
      </c>
      <c r="U2369" s="101" t="s">
        <v>85</v>
      </c>
      <c r="V2369" s="101" t="s">
        <v>86</v>
      </c>
      <c r="W2369" s="101" t="s">
        <v>87</v>
      </c>
      <c r="X2369" s="101" t="s">
        <v>88</v>
      </c>
      <c r="Y2369" s="101" t="s">
        <v>89</v>
      </c>
      <c r="Z2369" s="101" t="s">
        <v>92</v>
      </c>
      <c r="AA2369" s="101">
        <v>658</v>
      </c>
      <c r="AB2369" s="101">
        <v>940.94</v>
      </c>
    </row>
    <row r="2370" spans="18:28" ht="18" customHeight="1" x14ac:dyDescent="0.25">
      <c r="R2370" s="101" t="s">
        <v>93</v>
      </c>
      <c r="S2370" s="101">
        <v>2023</v>
      </c>
      <c r="T2370" s="101" t="s">
        <v>6</v>
      </c>
      <c r="U2370" s="101" t="s">
        <v>85</v>
      </c>
      <c r="V2370" s="101" t="s">
        <v>86</v>
      </c>
      <c r="W2370" s="101" t="s">
        <v>87</v>
      </c>
      <c r="X2370" s="101" t="s">
        <v>88</v>
      </c>
      <c r="Y2370" s="101" t="s">
        <v>89</v>
      </c>
      <c r="Z2370" s="101" t="s">
        <v>92</v>
      </c>
      <c r="AA2370" s="101">
        <v>745</v>
      </c>
      <c r="AB2370" s="101">
        <v>1065.3499999999999</v>
      </c>
    </row>
    <row r="2371" spans="18:28" ht="18" customHeight="1" x14ac:dyDescent="0.25">
      <c r="R2371" s="101" t="s">
        <v>93</v>
      </c>
      <c r="S2371" s="101">
        <v>2023</v>
      </c>
      <c r="T2371" s="101" t="s">
        <v>6</v>
      </c>
      <c r="U2371" s="101" t="s">
        <v>85</v>
      </c>
      <c r="V2371" s="101" t="s">
        <v>86</v>
      </c>
      <c r="W2371" s="101" t="s">
        <v>87</v>
      </c>
      <c r="X2371" s="101" t="s">
        <v>88</v>
      </c>
      <c r="Y2371" s="101" t="s">
        <v>89</v>
      </c>
      <c r="Z2371" s="101" t="s">
        <v>92</v>
      </c>
      <c r="AA2371" s="101">
        <v>345</v>
      </c>
      <c r="AB2371" s="101">
        <v>493.35</v>
      </c>
    </row>
    <row r="2372" spans="18:28" ht="18" customHeight="1" x14ac:dyDescent="0.25">
      <c r="R2372" s="101" t="s">
        <v>84</v>
      </c>
      <c r="S2372" s="101">
        <v>2023</v>
      </c>
      <c r="T2372" s="101" t="s">
        <v>6</v>
      </c>
      <c r="U2372" s="101" t="s">
        <v>85</v>
      </c>
      <c r="V2372" s="101" t="s">
        <v>86</v>
      </c>
      <c r="W2372" s="101" t="s">
        <v>87</v>
      </c>
      <c r="X2372" s="101" t="s">
        <v>88</v>
      </c>
      <c r="Y2372" s="101" t="s">
        <v>89</v>
      </c>
      <c r="Z2372" s="101" t="s">
        <v>92</v>
      </c>
      <c r="AA2372" s="101">
        <v>784</v>
      </c>
      <c r="AB2372" s="101">
        <v>526.24</v>
      </c>
    </row>
    <row r="2373" spans="18:28" ht="18" customHeight="1" x14ac:dyDescent="0.25">
      <c r="R2373" s="101" t="s">
        <v>94</v>
      </c>
      <c r="S2373" s="101">
        <v>2023</v>
      </c>
      <c r="T2373" s="101" t="s">
        <v>6</v>
      </c>
      <c r="U2373" s="101" t="s">
        <v>85</v>
      </c>
      <c r="V2373" s="101" t="s">
        <v>86</v>
      </c>
      <c r="W2373" s="101" t="s">
        <v>87</v>
      </c>
      <c r="X2373" s="101" t="s">
        <v>88</v>
      </c>
      <c r="Y2373" s="101" t="s">
        <v>89</v>
      </c>
      <c r="Z2373" s="101" t="s">
        <v>92</v>
      </c>
      <c r="AA2373" s="101">
        <v>349</v>
      </c>
      <c r="AB2373" s="101">
        <v>499.07</v>
      </c>
    </row>
    <row r="2374" spans="18:28" ht="18" customHeight="1" x14ac:dyDescent="0.25">
      <c r="R2374" s="101" t="s">
        <v>93</v>
      </c>
      <c r="S2374" s="101">
        <v>2023</v>
      </c>
      <c r="T2374" s="101" t="s">
        <v>6</v>
      </c>
      <c r="U2374" s="101" t="s">
        <v>85</v>
      </c>
      <c r="V2374" s="101" t="s">
        <v>86</v>
      </c>
      <c r="W2374" s="101" t="s">
        <v>87</v>
      </c>
      <c r="X2374" s="101" t="s">
        <v>88</v>
      </c>
      <c r="Y2374" s="101" t="s">
        <v>89</v>
      </c>
      <c r="Z2374" s="101" t="s">
        <v>92</v>
      </c>
      <c r="AA2374" s="101">
        <v>319</v>
      </c>
      <c r="AB2374" s="101">
        <v>456.16999999999996</v>
      </c>
    </row>
    <row r="2375" spans="18:28" ht="18" customHeight="1" x14ac:dyDescent="0.25">
      <c r="R2375" s="101" t="s">
        <v>84</v>
      </c>
      <c r="S2375" s="101">
        <v>2023</v>
      </c>
      <c r="T2375" s="101" t="s">
        <v>6</v>
      </c>
      <c r="U2375" s="101" t="s">
        <v>85</v>
      </c>
      <c r="V2375" s="101" t="s">
        <v>86</v>
      </c>
      <c r="W2375" s="101" t="s">
        <v>87</v>
      </c>
      <c r="X2375" s="101" t="s">
        <v>88</v>
      </c>
      <c r="Y2375" s="101" t="s">
        <v>89</v>
      </c>
      <c r="Z2375" s="101" t="s">
        <v>92</v>
      </c>
      <c r="AA2375" s="101">
        <v>347</v>
      </c>
      <c r="AB2375" s="101">
        <v>496.21000000000004</v>
      </c>
    </row>
    <row r="2376" spans="18:28" ht="18" customHeight="1" x14ac:dyDescent="0.25">
      <c r="R2376" s="101" t="s">
        <v>84</v>
      </c>
      <c r="S2376" s="101">
        <v>2023</v>
      </c>
      <c r="T2376" s="101" t="s">
        <v>6</v>
      </c>
      <c r="U2376" s="101" t="s">
        <v>85</v>
      </c>
      <c r="V2376" s="101" t="s">
        <v>86</v>
      </c>
      <c r="W2376" s="101" t="s">
        <v>87</v>
      </c>
      <c r="X2376" s="101" t="s">
        <v>88</v>
      </c>
      <c r="Y2376" s="101" t="s">
        <v>89</v>
      </c>
      <c r="Z2376" s="101" t="s">
        <v>92</v>
      </c>
      <c r="AA2376" s="101">
        <v>753</v>
      </c>
      <c r="AB2376" s="101">
        <v>1076.79</v>
      </c>
    </row>
    <row r="2377" spans="18:28" ht="18" customHeight="1" x14ac:dyDescent="0.25">
      <c r="R2377" s="101" t="s">
        <v>84</v>
      </c>
      <c r="S2377" s="101">
        <v>2023</v>
      </c>
      <c r="T2377" s="101" t="s">
        <v>5</v>
      </c>
      <c r="U2377" s="101" t="s">
        <v>85</v>
      </c>
      <c r="V2377" s="101" t="s">
        <v>86</v>
      </c>
      <c r="W2377" s="101" t="s">
        <v>87</v>
      </c>
      <c r="X2377" s="101" t="s">
        <v>88</v>
      </c>
      <c r="Y2377" s="101" t="s">
        <v>89</v>
      </c>
      <c r="Z2377" s="101" t="s">
        <v>92</v>
      </c>
      <c r="AA2377" s="101">
        <v>326</v>
      </c>
      <c r="AB2377" s="101">
        <v>466.18</v>
      </c>
    </row>
    <row r="2378" spans="18:28" ht="18" customHeight="1" x14ac:dyDescent="0.25">
      <c r="R2378" s="101" t="s">
        <v>91</v>
      </c>
      <c r="S2378" s="101">
        <v>2023</v>
      </c>
      <c r="T2378" s="101" t="s">
        <v>5</v>
      </c>
      <c r="U2378" s="101" t="s">
        <v>85</v>
      </c>
      <c r="V2378" s="101" t="s">
        <v>86</v>
      </c>
      <c r="W2378" s="101" t="s">
        <v>87</v>
      </c>
      <c r="X2378" s="101" t="s">
        <v>88</v>
      </c>
      <c r="Y2378" s="101" t="s">
        <v>89</v>
      </c>
      <c r="Z2378" s="101" t="s">
        <v>92</v>
      </c>
      <c r="AA2378" s="101">
        <v>352</v>
      </c>
      <c r="AB2378" s="101">
        <v>503.36</v>
      </c>
    </row>
    <row r="2379" spans="18:28" ht="18" customHeight="1" x14ac:dyDescent="0.25">
      <c r="R2379" s="101" t="s">
        <v>84</v>
      </c>
      <c r="S2379" s="101">
        <v>2023</v>
      </c>
      <c r="T2379" s="101" t="s">
        <v>5</v>
      </c>
      <c r="U2379" s="101" t="s">
        <v>85</v>
      </c>
      <c r="V2379" s="101" t="s">
        <v>86</v>
      </c>
      <c r="W2379" s="101" t="s">
        <v>87</v>
      </c>
      <c r="X2379" s="101" t="s">
        <v>88</v>
      </c>
      <c r="Y2379" s="101" t="s">
        <v>89</v>
      </c>
      <c r="Z2379" s="101" t="s">
        <v>92</v>
      </c>
      <c r="AA2379" s="101">
        <v>328</v>
      </c>
      <c r="AB2379" s="101">
        <v>469.03999999999996</v>
      </c>
    </row>
    <row r="2380" spans="18:28" ht="18" customHeight="1" x14ac:dyDescent="0.25">
      <c r="R2380" s="101" t="s">
        <v>91</v>
      </c>
      <c r="S2380" s="101">
        <v>2023</v>
      </c>
      <c r="T2380" s="101" t="s">
        <v>5</v>
      </c>
      <c r="U2380" s="101" t="s">
        <v>85</v>
      </c>
      <c r="V2380" s="101" t="s">
        <v>86</v>
      </c>
      <c r="W2380" s="101" t="s">
        <v>87</v>
      </c>
      <c r="X2380" s="101" t="s">
        <v>88</v>
      </c>
      <c r="Y2380" s="101" t="s">
        <v>89</v>
      </c>
      <c r="Z2380" s="101" t="s">
        <v>92</v>
      </c>
      <c r="AA2380" s="101">
        <v>657</v>
      </c>
      <c r="AB2380" s="101">
        <v>939.51</v>
      </c>
    </row>
    <row r="2381" spans="18:28" ht="18" customHeight="1" x14ac:dyDescent="0.25">
      <c r="R2381" s="101" t="s">
        <v>84</v>
      </c>
      <c r="S2381" s="101">
        <v>2023</v>
      </c>
      <c r="T2381" s="101" t="s">
        <v>5</v>
      </c>
      <c r="U2381" s="101" t="s">
        <v>85</v>
      </c>
      <c r="V2381" s="101" t="s">
        <v>86</v>
      </c>
      <c r="W2381" s="101" t="s">
        <v>87</v>
      </c>
      <c r="X2381" s="101" t="s">
        <v>88</v>
      </c>
      <c r="Y2381" s="101" t="s">
        <v>89</v>
      </c>
      <c r="Z2381" s="101" t="s">
        <v>92</v>
      </c>
      <c r="AA2381" s="101">
        <v>744</v>
      </c>
      <c r="AB2381" s="101">
        <v>1063.92</v>
      </c>
    </row>
    <row r="2382" spans="18:28" ht="18" customHeight="1" x14ac:dyDescent="0.25">
      <c r="R2382" s="101" t="s">
        <v>84</v>
      </c>
      <c r="S2382" s="101">
        <v>2023</v>
      </c>
      <c r="T2382" s="101" t="s">
        <v>5</v>
      </c>
      <c r="U2382" s="101" t="s">
        <v>85</v>
      </c>
      <c r="V2382" s="101" t="s">
        <v>86</v>
      </c>
      <c r="W2382" s="101" t="s">
        <v>87</v>
      </c>
      <c r="X2382" s="101" t="s">
        <v>88</v>
      </c>
      <c r="Y2382" s="101" t="s">
        <v>89</v>
      </c>
      <c r="Z2382" s="101" t="s">
        <v>92</v>
      </c>
      <c r="AA2382" s="101">
        <v>351</v>
      </c>
      <c r="AB2382" s="101">
        <v>501.93</v>
      </c>
    </row>
    <row r="2383" spans="18:28" ht="18" customHeight="1" x14ac:dyDescent="0.25">
      <c r="R2383" s="101" t="s">
        <v>91</v>
      </c>
      <c r="S2383" s="101">
        <v>2023</v>
      </c>
      <c r="T2383" s="101" t="s">
        <v>5</v>
      </c>
      <c r="U2383" s="101" t="s">
        <v>85</v>
      </c>
      <c r="V2383" s="101" t="s">
        <v>86</v>
      </c>
      <c r="W2383" s="101" t="s">
        <v>87</v>
      </c>
      <c r="X2383" s="101" t="s">
        <v>88</v>
      </c>
      <c r="Y2383" s="101" t="s">
        <v>89</v>
      </c>
      <c r="Z2383" s="101" t="s">
        <v>92</v>
      </c>
      <c r="AA2383" s="101">
        <v>783</v>
      </c>
      <c r="AB2383" s="101">
        <v>526.24</v>
      </c>
    </row>
    <row r="2384" spans="18:28" ht="18" customHeight="1" x14ac:dyDescent="0.25">
      <c r="R2384" s="101" t="s">
        <v>84</v>
      </c>
      <c r="S2384" s="101">
        <v>2023</v>
      </c>
      <c r="T2384" s="101" t="s">
        <v>5</v>
      </c>
      <c r="U2384" s="101" t="s">
        <v>85</v>
      </c>
      <c r="V2384" s="101" t="s">
        <v>86</v>
      </c>
      <c r="W2384" s="101" t="s">
        <v>87</v>
      </c>
      <c r="X2384" s="101" t="s">
        <v>88</v>
      </c>
      <c r="Y2384" s="101" t="s">
        <v>89</v>
      </c>
      <c r="Z2384" s="101" t="s">
        <v>92</v>
      </c>
      <c r="AA2384" s="101">
        <v>355</v>
      </c>
      <c r="AB2384" s="101">
        <v>507.65</v>
      </c>
    </row>
    <row r="2385" spans="18:28" ht="18" customHeight="1" x14ac:dyDescent="0.25">
      <c r="R2385" s="101" t="s">
        <v>91</v>
      </c>
      <c r="S2385" s="101">
        <v>2023</v>
      </c>
      <c r="T2385" s="101" t="s">
        <v>5</v>
      </c>
      <c r="U2385" s="101" t="s">
        <v>85</v>
      </c>
      <c r="V2385" s="101" t="s">
        <v>86</v>
      </c>
      <c r="W2385" s="101" t="s">
        <v>87</v>
      </c>
      <c r="X2385" s="101" t="s">
        <v>88</v>
      </c>
      <c r="Y2385" s="101" t="s">
        <v>89</v>
      </c>
      <c r="Z2385" s="101" t="s">
        <v>92</v>
      </c>
      <c r="AA2385" s="101">
        <v>325</v>
      </c>
      <c r="AB2385" s="101">
        <v>464.75</v>
      </c>
    </row>
    <row r="2386" spans="18:28" ht="18" customHeight="1" x14ac:dyDescent="0.25">
      <c r="R2386" s="101" t="s">
        <v>84</v>
      </c>
      <c r="S2386" s="101">
        <v>2023</v>
      </c>
      <c r="T2386" s="101" t="s">
        <v>5</v>
      </c>
      <c r="U2386" s="101" t="s">
        <v>85</v>
      </c>
      <c r="V2386" s="101" t="s">
        <v>86</v>
      </c>
      <c r="W2386" s="101" t="s">
        <v>87</v>
      </c>
      <c r="X2386" s="101" t="s">
        <v>88</v>
      </c>
      <c r="Y2386" s="101" t="s">
        <v>89</v>
      </c>
      <c r="Z2386" s="101" t="s">
        <v>92</v>
      </c>
      <c r="AA2386" s="101">
        <v>353</v>
      </c>
      <c r="AB2386" s="101">
        <v>504.78999999999996</v>
      </c>
    </row>
    <row r="2387" spans="18:28" ht="18" customHeight="1" x14ac:dyDescent="0.25">
      <c r="R2387" s="101" t="s">
        <v>91</v>
      </c>
      <c r="S2387" s="101">
        <v>2023</v>
      </c>
      <c r="T2387" s="101" t="s">
        <v>2</v>
      </c>
      <c r="U2387" s="101" t="s">
        <v>85</v>
      </c>
      <c r="V2387" s="101" t="s">
        <v>86</v>
      </c>
      <c r="W2387" s="101" t="s">
        <v>87</v>
      </c>
      <c r="X2387" s="101" t="s">
        <v>88</v>
      </c>
      <c r="Y2387" s="101" t="s">
        <v>89</v>
      </c>
      <c r="Z2387" s="101" t="s">
        <v>92</v>
      </c>
      <c r="AA2387" s="101">
        <v>368</v>
      </c>
      <c r="AB2387" s="101">
        <v>563.04</v>
      </c>
    </row>
    <row r="2388" spans="18:28" ht="18" customHeight="1" x14ac:dyDescent="0.25">
      <c r="R2388" s="101" t="s">
        <v>91</v>
      </c>
      <c r="S2388" s="101">
        <v>2023</v>
      </c>
      <c r="T2388" s="101" t="s">
        <v>2</v>
      </c>
      <c r="U2388" s="101" t="s">
        <v>85</v>
      </c>
      <c r="V2388" s="101" t="s">
        <v>86</v>
      </c>
      <c r="W2388" s="101" t="s">
        <v>87</v>
      </c>
      <c r="X2388" s="101" t="s">
        <v>88</v>
      </c>
      <c r="Y2388" s="101" t="s">
        <v>89</v>
      </c>
      <c r="Z2388" s="101" t="s">
        <v>92</v>
      </c>
      <c r="AA2388" s="101">
        <v>344</v>
      </c>
      <c r="AB2388" s="101">
        <v>491.91999999999996</v>
      </c>
    </row>
    <row r="2389" spans="18:28" ht="18" customHeight="1" x14ac:dyDescent="0.25">
      <c r="R2389" s="101" t="s">
        <v>91</v>
      </c>
      <c r="S2389" s="101">
        <v>2023</v>
      </c>
      <c r="T2389" s="101" t="s">
        <v>2</v>
      </c>
      <c r="U2389" s="101" t="s">
        <v>85</v>
      </c>
      <c r="V2389" s="101" t="s">
        <v>86</v>
      </c>
      <c r="W2389" s="101" t="s">
        <v>87</v>
      </c>
      <c r="X2389" s="101" t="s">
        <v>88</v>
      </c>
      <c r="Y2389" s="101" t="s">
        <v>89</v>
      </c>
      <c r="Z2389" s="101" t="s">
        <v>92</v>
      </c>
      <c r="AA2389" s="101">
        <v>370</v>
      </c>
      <c r="AB2389" s="101">
        <v>529.1</v>
      </c>
    </row>
    <row r="2390" spans="18:28" ht="18" customHeight="1" x14ac:dyDescent="0.25">
      <c r="R2390" s="101" t="s">
        <v>91</v>
      </c>
      <c r="S2390" s="101">
        <v>2023</v>
      </c>
      <c r="T2390" s="101" t="s">
        <v>2</v>
      </c>
      <c r="U2390" s="101" t="s">
        <v>85</v>
      </c>
      <c r="V2390" s="101" t="s">
        <v>86</v>
      </c>
      <c r="W2390" s="101" t="s">
        <v>87</v>
      </c>
      <c r="X2390" s="101" t="s">
        <v>88</v>
      </c>
      <c r="Y2390" s="101" t="s">
        <v>89</v>
      </c>
      <c r="Z2390" s="101" t="s">
        <v>92</v>
      </c>
      <c r="AA2390" s="101">
        <v>340</v>
      </c>
      <c r="AB2390" s="101">
        <v>486.2</v>
      </c>
    </row>
    <row r="2391" spans="18:28" ht="18" customHeight="1" x14ac:dyDescent="0.25">
      <c r="R2391" s="101" t="s">
        <v>84</v>
      </c>
      <c r="S2391" s="101">
        <v>2023</v>
      </c>
      <c r="T2391" s="101" t="s">
        <v>2</v>
      </c>
      <c r="U2391" s="101" t="s">
        <v>85</v>
      </c>
      <c r="V2391" s="101" t="s">
        <v>86</v>
      </c>
      <c r="W2391" s="101" t="s">
        <v>87</v>
      </c>
      <c r="X2391" s="101" t="s">
        <v>88</v>
      </c>
      <c r="Y2391" s="101" t="s">
        <v>89</v>
      </c>
      <c r="Z2391" s="101" t="s">
        <v>92</v>
      </c>
      <c r="AA2391" s="101">
        <v>741</v>
      </c>
      <c r="AB2391" s="101">
        <v>1059.6300000000001</v>
      </c>
    </row>
    <row r="2392" spans="18:28" ht="18" customHeight="1" x14ac:dyDescent="0.25">
      <c r="R2392" s="101" t="s">
        <v>84</v>
      </c>
      <c r="S2392" s="101">
        <v>2023</v>
      </c>
      <c r="T2392" s="101" t="s">
        <v>2</v>
      </c>
      <c r="U2392" s="101" t="s">
        <v>85</v>
      </c>
      <c r="V2392" s="101" t="s">
        <v>86</v>
      </c>
      <c r="W2392" s="101" t="s">
        <v>87</v>
      </c>
      <c r="X2392" s="101" t="s">
        <v>88</v>
      </c>
      <c r="Y2392" s="101" t="s">
        <v>89</v>
      </c>
      <c r="Z2392" s="101" t="s">
        <v>92</v>
      </c>
      <c r="AA2392" s="101">
        <v>369</v>
      </c>
      <c r="AB2392" s="101">
        <v>527.66999999999996</v>
      </c>
    </row>
    <row r="2393" spans="18:28" ht="18" customHeight="1" x14ac:dyDescent="0.25">
      <c r="R2393" s="101" t="s">
        <v>91</v>
      </c>
      <c r="S2393" s="101">
        <v>2023</v>
      </c>
      <c r="T2393" s="101" t="s">
        <v>2</v>
      </c>
      <c r="U2393" s="101" t="s">
        <v>85</v>
      </c>
      <c r="V2393" s="101" t="s">
        <v>86</v>
      </c>
      <c r="W2393" s="101" t="s">
        <v>87</v>
      </c>
      <c r="X2393" s="101" t="s">
        <v>88</v>
      </c>
      <c r="Y2393" s="101" t="s">
        <v>89</v>
      </c>
      <c r="Z2393" s="101" t="s">
        <v>92</v>
      </c>
      <c r="AA2393" s="101">
        <v>367</v>
      </c>
      <c r="AB2393" s="101">
        <v>524.80999999999995</v>
      </c>
    </row>
    <row r="2394" spans="18:28" ht="18" customHeight="1" x14ac:dyDescent="0.25">
      <c r="R2394" s="101" t="s">
        <v>91</v>
      </c>
      <c r="S2394" s="101">
        <v>2023</v>
      </c>
      <c r="T2394" s="101" t="s">
        <v>2</v>
      </c>
      <c r="U2394" s="101" t="s">
        <v>85</v>
      </c>
      <c r="V2394" s="101" t="s">
        <v>86</v>
      </c>
      <c r="W2394" s="101" t="s">
        <v>87</v>
      </c>
      <c r="X2394" s="101" t="s">
        <v>88</v>
      </c>
      <c r="Y2394" s="101" t="s">
        <v>89</v>
      </c>
      <c r="Z2394" s="101" t="s">
        <v>92</v>
      </c>
      <c r="AA2394" s="101">
        <v>343</v>
      </c>
      <c r="AB2394" s="101">
        <v>490.49</v>
      </c>
    </row>
    <row r="2395" spans="18:28" ht="18" customHeight="1" x14ac:dyDescent="0.25">
      <c r="R2395" s="101" t="s">
        <v>91</v>
      </c>
      <c r="S2395" s="101">
        <v>2023</v>
      </c>
      <c r="T2395" s="101" t="s">
        <v>2</v>
      </c>
      <c r="U2395" s="101" t="s">
        <v>85</v>
      </c>
      <c r="V2395" s="101" t="s">
        <v>86</v>
      </c>
      <c r="W2395" s="101" t="s">
        <v>87</v>
      </c>
      <c r="X2395" s="101" t="s">
        <v>88</v>
      </c>
      <c r="Y2395" s="101" t="s">
        <v>89</v>
      </c>
      <c r="Z2395" s="101" t="s">
        <v>92</v>
      </c>
      <c r="AA2395" s="101">
        <v>371</v>
      </c>
      <c r="AB2395" s="101">
        <v>530.53</v>
      </c>
    </row>
    <row r="2396" spans="18:28" ht="18" customHeight="1" x14ac:dyDescent="0.25">
      <c r="R2396" s="101" t="s">
        <v>91</v>
      </c>
      <c r="S2396" s="101">
        <v>2023</v>
      </c>
      <c r="T2396" s="101" t="s">
        <v>2</v>
      </c>
      <c r="U2396" s="101" t="s">
        <v>85</v>
      </c>
      <c r="V2396" s="101" t="s">
        <v>86</v>
      </c>
      <c r="W2396" s="101" t="s">
        <v>87</v>
      </c>
      <c r="X2396" s="101" t="s">
        <v>88</v>
      </c>
      <c r="Y2396" s="101" t="s">
        <v>89</v>
      </c>
      <c r="Z2396" s="101" t="s">
        <v>92</v>
      </c>
      <c r="AA2396" s="101">
        <v>750</v>
      </c>
      <c r="AB2396" s="101">
        <v>1072.5</v>
      </c>
    </row>
    <row r="2397" spans="18:28" ht="18" customHeight="1" x14ac:dyDescent="0.25">
      <c r="R2397" s="101" t="s">
        <v>91</v>
      </c>
      <c r="S2397" s="101">
        <v>2023</v>
      </c>
      <c r="T2397" s="101" t="s">
        <v>4</v>
      </c>
      <c r="U2397" s="101" t="s">
        <v>85</v>
      </c>
      <c r="V2397" s="101" t="s">
        <v>86</v>
      </c>
      <c r="W2397" s="101" t="s">
        <v>87</v>
      </c>
      <c r="X2397" s="101" t="s">
        <v>88</v>
      </c>
      <c r="Y2397" s="101" t="s">
        <v>89</v>
      </c>
      <c r="Z2397" s="101" t="s">
        <v>92</v>
      </c>
      <c r="AA2397" s="101">
        <v>356</v>
      </c>
      <c r="AB2397" s="101">
        <v>544.68000000000006</v>
      </c>
    </row>
    <row r="2398" spans="18:28" ht="18" customHeight="1" x14ac:dyDescent="0.25">
      <c r="R2398" s="101" t="s">
        <v>84</v>
      </c>
      <c r="S2398" s="101">
        <v>2023</v>
      </c>
      <c r="T2398" s="101" t="s">
        <v>4</v>
      </c>
      <c r="U2398" s="101" t="s">
        <v>85</v>
      </c>
      <c r="V2398" s="101" t="s">
        <v>86</v>
      </c>
      <c r="W2398" s="101" t="s">
        <v>87</v>
      </c>
      <c r="X2398" s="101" t="s">
        <v>88</v>
      </c>
      <c r="Y2398" s="101" t="s">
        <v>89</v>
      </c>
      <c r="Z2398" s="101" t="s">
        <v>92</v>
      </c>
      <c r="AA2398" s="101">
        <v>332</v>
      </c>
      <c r="AB2398" s="101">
        <v>474.76</v>
      </c>
    </row>
    <row r="2399" spans="18:28" ht="18" customHeight="1" x14ac:dyDescent="0.25">
      <c r="R2399" s="101" t="s">
        <v>91</v>
      </c>
      <c r="S2399" s="101">
        <v>2023</v>
      </c>
      <c r="T2399" s="101" t="s">
        <v>4</v>
      </c>
      <c r="U2399" s="101" t="s">
        <v>85</v>
      </c>
      <c r="V2399" s="101" t="s">
        <v>86</v>
      </c>
      <c r="W2399" s="101" t="s">
        <v>87</v>
      </c>
      <c r="X2399" s="101" t="s">
        <v>88</v>
      </c>
      <c r="Y2399" s="101" t="s">
        <v>89</v>
      </c>
      <c r="Z2399" s="101" t="s">
        <v>92</v>
      </c>
      <c r="AA2399" s="101">
        <v>358</v>
      </c>
      <c r="AB2399" s="101">
        <v>511.94</v>
      </c>
    </row>
    <row r="2400" spans="18:28" ht="18" customHeight="1" x14ac:dyDescent="0.25">
      <c r="R2400" s="101" t="s">
        <v>84</v>
      </c>
      <c r="S2400" s="101">
        <v>2023</v>
      </c>
      <c r="T2400" s="101" t="s">
        <v>4</v>
      </c>
      <c r="U2400" s="101" t="s">
        <v>85</v>
      </c>
      <c r="V2400" s="101" t="s">
        <v>86</v>
      </c>
      <c r="W2400" s="101" t="s">
        <v>87</v>
      </c>
      <c r="X2400" s="101" t="s">
        <v>88</v>
      </c>
      <c r="Y2400" s="101" t="s">
        <v>89</v>
      </c>
      <c r="Z2400" s="101" t="s">
        <v>92</v>
      </c>
      <c r="AA2400" s="101">
        <v>656</v>
      </c>
      <c r="AB2400" s="101">
        <v>938.07999999999993</v>
      </c>
    </row>
    <row r="2401" spans="18:28" ht="18" customHeight="1" x14ac:dyDescent="0.25">
      <c r="R2401" s="101" t="s">
        <v>93</v>
      </c>
      <c r="S2401" s="101">
        <v>2023</v>
      </c>
      <c r="T2401" s="101" t="s">
        <v>4</v>
      </c>
      <c r="U2401" s="101" t="s">
        <v>85</v>
      </c>
      <c r="V2401" s="101" t="s">
        <v>86</v>
      </c>
      <c r="W2401" s="101" t="s">
        <v>87</v>
      </c>
      <c r="X2401" s="101" t="s">
        <v>88</v>
      </c>
      <c r="Y2401" s="101" t="s">
        <v>89</v>
      </c>
      <c r="Z2401" s="101" t="s">
        <v>92</v>
      </c>
      <c r="AA2401" s="101">
        <v>743</v>
      </c>
      <c r="AB2401" s="101">
        <v>1062.49</v>
      </c>
    </row>
    <row r="2402" spans="18:28" ht="18" customHeight="1" x14ac:dyDescent="0.25">
      <c r="R2402" s="101" t="s">
        <v>93</v>
      </c>
      <c r="S2402" s="101">
        <v>2023</v>
      </c>
      <c r="T2402" s="101" t="s">
        <v>4</v>
      </c>
      <c r="U2402" s="101" t="s">
        <v>85</v>
      </c>
      <c r="V2402" s="101" t="s">
        <v>86</v>
      </c>
      <c r="W2402" s="101" t="s">
        <v>87</v>
      </c>
      <c r="X2402" s="101" t="s">
        <v>88</v>
      </c>
      <c r="Y2402" s="101" t="s">
        <v>89</v>
      </c>
      <c r="Z2402" s="101" t="s">
        <v>92</v>
      </c>
      <c r="AA2402" s="101">
        <v>357</v>
      </c>
      <c r="AB2402" s="101">
        <v>510.51</v>
      </c>
    </row>
    <row r="2403" spans="18:28" ht="18" customHeight="1" x14ac:dyDescent="0.25">
      <c r="R2403" s="101" t="s">
        <v>84</v>
      </c>
      <c r="S2403" s="101">
        <v>2023</v>
      </c>
      <c r="T2403" s="101" t="s">
        <v>4</v>
      </c>
      <c r="U2403" s="101" t="s">
        <v>85</v>
      </c>
      <c r="V2403" s="101" t="s">
        <v>86</v>
      </c>
      <c r="W2403" s="101" t="s">
        <v>87</v>
      </c>
      <c r="X2403" s="101" t="s">
        <v>88</v>
      </c>
      <c r="Y2403" s="101" t="s">
        <v>89</v>
      </c>
      <c r="Z2403" s="101" t="s">
        <v>92</v>
      </c>
      <c r="AA2403" s="101">
        <v>782</v>
      </c>
      <c r="AB2403" s="101">
        <v>526.24</v>
      </c>
    </row>
    <row r="2404" spans="18:28" ht="18" customHeight="1" x14ac:dyDescent="0.25">
      <c r="R2404" s="101" t="s">
        <v>91</v>
      </c>
      <c r="S2404" s="101">
        <v>2023</v>
      </c>
      <c r="T2404" s="101" t="s">
        <v>4</v>
      </c>
      <c r="U2404" s="101" t="s">
        <v>85</v>
      </c>
      <c r="V2404" s="101" t="s">
        <v>86</v>
      </c>
      <c r="W2404" s="101" t="s">
        <v>87</v>
      </c>
      <c r="X2404" s="101" t="s">
        <v>88</v>
      </c>
      <c r="Y2404" s="101" t="s">
        <v>89</v>
      </c>
      <c r="Z2404" s="101" t="s">
        <v>92</v>
      </c>
      <c r="AA2404" s="101">
        <v>331</v>
      </c>
      <c r="AB2404" s="101">
        <v>473.33</v>
      </c>
    </row>
    <row r="2405" spans="18:28" ht="18" customHeight="1" x14ac:dyDescent="0.25">
      <c r="R2405" s="101" t="s">
        <v>84</v>
      </c>
      <c r="S2405" s="101">
        <v>2023</v>
      </c>
      <c r="T2405" s="101" t="s">
        <v>4</v>
      </c>
      <c r="U2405" s="101" t="s">
        <v>85</v>
      </c>
      <c r="V2405" s="101" t="s">
        <v>86</v>
      </c>
      <c r="W2405" s="101" t="s">
        <v>87</v>
      </c>
      <c r="X2405" s="101" t="s">
        <v>88</v>
      </c>
      <c r="Y2405" s="101" t="s">
        <v>89</v>
      </c>
      <c r="Z2405" s="101" t="s">
        <v>92</v>
      </c>
      <c r="AA2405" s="101">
        <v>359</v>
      </c>
      <c r="AB2405" s="101">
        <v>513.37</v>
      </c>
    </row>
    <row r="2406" spans="18:28" ht="18" customHeight="1" x14ac:dyDescent="0.25">
      <c r="R2406" s="101" t="s">
        <v>91</v>
      </c>
      <c r="S2406" s="101">
        <v>2023</v>
      </c>
      <c r="T2406" s="101" t="s">
        <v>4</v>
      </c>
      <c r="U2406" s="101" t="s">
        <v>85</v>
      </c>
      <c r="V2406" s="101" t="s">
        <v>86</v>
      </c>
      <c r="W2406" s="101" t="s">
        <v>87</v>
      </c>
      <c r="X2406" s="101" t="s">
        <v>88</v>
      </c>
      <c r="Y2406" s="101" t="s">
        <v>89</v>
      </c>
      <c r="Z2406" s="101" t="s">
        <v>92</v>
      </c>
      <c r="AA2406" s="101">
        <v>752</v>
      </c>
      <c r="AB2406" s="101">
        <v>1075.3600000000001</v>
      </c>
    </row>
    <row r="2407" spans="18:28" ht="18" customHeight="1" x14ac:dyDescent="0.25">
      <c r="R2407" s="101" t="s">
        <v>84</v>
      </c>
      <c r="S2407" s="101">
        <v>2023</v>
      </c>
      <c r="T2407" s="101" t="s">
        <v>10</v>
      </c>
      <c r="U2407" s="101" t="s">
        <v>85</v>
      </c>
      <c r="V2407" s="101" t="s">
        <v>86</v>
      </c>
      <c r="W2407" s="101" t="s">
        <v>87</v>
      </c>
      <c r="X2407" s="101" t="s">
        <v>88</v>
      </c>
      <c r="Y2407" s="101" t="s">
        <v>89</v>
      </c>
      <c r="Z2407" s="101" t="s">
        <v>92</v>
      </c>
      <c r="AA2407" s="101">
        <v>326</v>
      </c>
      <c r="AB2407" s="101">
        <v>498.78</v>
      </c>
    </row>
    <row r="2408" spans="18:28" ht="18" customHeight="1" x14ac:dyDescent="0.25">
      <c r="R2408" s="101" t="s">
        <v>93</v>
      </c>
      <c r="S2408" s="101">
        <v>2023</v>
      </c>
      <c r="T2408" s="101" t="s">
        <v>10</v>
      </c>
      <c r="U2408" s="101" t="s">
        <v>85</v>
      </c>
      <c r="V2408" s="101" t="s">
        <v>86</v>
      </c>
      <c r="W2408" s="101" t="s">
        <v>87</v>
      </c>
      <c r="X2408" s="101" t="s">
        <v>88</v>
      </c>
      <c r="Y2408" s="101" t="s">
        <v>89</v>
      </c>
      <c r="Z2408" s="101" t="s">
        <v>92</v>
      </c>
      <c r="AA2408" s="101">
        <v>328</v>
      </c>
      <c r="AB2408" s="101">
        <v>469.03999999999996</v>
      </c>
    </row>
    <row r="2409" spans="18:28" ht="18" customHeight="1" x14ac:dyDescent="0.25">
      <c r="R2409" s="101" t="s">
        <v>91</v>
      </c>
      <c r="S2409" s="101">
        <v>2023</v>
      </c>
      <c r="T2409" s="101" t="s">
        <v>10</v>
      </c>
      <c r="U2409" s="101" t="s">
        <v>85</v>
      </c>
      <c r="V2409" s="101" t="s">
        <v>86</v>
      </c>
      <c r="W2409" s="101" t="s">
        <v>87</v>
      </c>
      <c r="X2409" s="101" t="s">
        <v>88</v>
      </c>
      <c r="Y2409" s="101" t="s">
        <v>89</v>
      </c>
      <c r="Z2409" s="101" t="s">
        <v>92</v>
      </c>
      <c r="AA2409" s="101">
        <v>298</v>
      </c>
      <c r="AB2409" s="101">
        <v>426.14</v>
      </c>
    </row>
    <row r="2410" spans="18:28" ht="18" customHeight="1" x14ac:dyDescent="0.25">
      <c r="R2410" s="101" t="s">
        <v>93</v>
      </c>
      <c r="S2410" s="101">
        <v>2023</v>
      </c>
      <c r="T2410" s="101" t="s">
        <v>10</v>
      </c>
      <c r="U2410" s="101" t="s">
        <v>85</v>
      </c>
      <c r="V2410" s="101" t="s">
        <v>86</v>
      </c>
      <c r="W2410" s="101" t="s">
        <v>87</v>
      </c>
      <c r="X2410" s="101" t="s">
        <v>88</v>
      </c>
      <c r="Y2410" s="101" t="s">
        <v>89</v>
      </c>
      <c r="Z2410" s="101" t="s">
        <v>92</v>
      </c>
      <c r="AA2410" s="101">
        <v>662</v>
      </c>
      <c r="AB2410" s="101">
        <v>946.66</v>
      </c>
    </row>
    <row r="2411" spans="18:28" ht="18" customHeight="1" x14ac:dyDescent="0.25">
      <c r="R2411" s="101" t="s">
        <v>93</v>
      </c>
      <c r="S2411" s="101">
        <v>2023</v>
      </c>
      <c r="T2411" s="101" t="s">
        <v>10</v>
      </c>
      <c r="U2411" s="101" t="s">
        <v>85</v>
      </c>
      <c r="V2411" s="101" t="s">
        <v>86</v>
      </c>
      <c r="W2411" s="101" t="s">
        <v>87</v>
      </c>
      <c r="X2411" s="101" t="s">
        <v>88</v>
      </c>
      <c r="Y2411" s="101" t="s">
        <v>89</v>
      </c>
      <c r="Z2411" s="101" t="s">
        <v>92</v>
      </c>
      <c r="AA2411" s="101">
        <v>748</v>
      </c>
      <c r="AB2411" s="101">
        <v>1069.6399999999999</v>
      </c>
    </row>
    <row r="2412" spans="18:28" ht="18" customHeight="1" x14ac:dyDescent="0.25">
      <c r="R2412" s="101" t="s">
        <v>93</v>
      </c>
      <c r="S2412" s="101">
        <v>2023</v>
      </c>
      <c r="T2412" s="101" t="s">
        <v>10</v>
      </c>
      <c r="U2412" s="101" t="s">
        <v>85</v>
      </c>
      <c r="V2412" s="101" t="s">
        <v>86</v>
      </c>
      <c r="W2412" s="101" t="s">
        <v>87</v>
      </c>
      <c r="X2412" s="101" t="s">
        <v>88</v>
      </c>
      <c r="Y2412" s="101" t="s">
        <v>89</v>
      </c>
      <c r="Z2412" s="101" t="s">
        <v>92</v>
      </c>
      <c r="AA2412" s="101">
        <v>327</v>
      </c>
      <c r="AB2412" s="101">
        <v>467.61</v>
      </c>
    </row>
    <row r="2413" spans="18:28" ht="18" customHeight="1" x14ac:dyDescent="0.25">
      <c r="R2413" s="101" t="s">
        <v>93</v>
      </c>
      <c r="S2413" s="101">
        <v>2023</v>
      </c>
      <c r="T2413" s="101" t="s">
        <v>10</v>
      </c>
      <c r="U2413" s="101" t="s">
        <v>85</v>
      </c>
      <c r="V2413" s="101" t="s">
        <v>86</v>
      </c>
      <c r="W2413" s="101" t="s">
        <v>87</v>
      </c>
      <c r="X2413" s="101" t="s">
        <v>88</v>
      </c>
      <c r="Y2413" s="101" t="s">
        <v>89</v>
      </c>
      <c r="Z2413" s="101" t="s">
        <v>92</v>
      </c>
      <c r="AA2413" s="101">
        <v>788</v>
      </c>
      <c r="AB2413" s="101">
        <v>526.24</v>
      </c>
    </row>
    <row r="2414" spans="18:28" ht="18" customHeight="1" x14ac:dyDescent="0.25">
      <c r="R2414" s="101" t="s">
        <v>91</v>
      </c>
      <c r="S2414" s="101">
        <v>2023</v>
      </c>
      <c r="T2414" s="101" t="s">
        <v>10</v>
      </c>
      <c r="U2414" s="101" t="s">
        <v>85</v>
      </c>
      <c r="V2414" s="101" t="s">
        <v>86</v>
      </c>
      <c r="W2414" s="101" t="s">
        <v>87</v>
      </c>
      <c r="X2414" s="101" t="s">
        <v>88</v>
      </c>
      <c r="Y2414" s="101" t="s">
        <v>89</v>
      </c>
      <c r="Z2414" s="101" t="s">
        <v>92</v>
      </c>
      <c r="AA2414" s="101">
        <v>325</v>
      </c>
      <c r="AB2414" s="101">
        <v>464.75</v>
      </c>
    </row>
    <row r="2415" spans="18:28" ht="18" customHeight="1" x14ac:dyDescent="0.25">
      <c r="R2415" s="101" t="s">
        <v>93</v>
      </c>
      <c r="S2415" s="101">
        <v>2023</v>
      </c>
      <c r="T2415" s="101" t="s">
        <v>10</v>
      </c>
      <c r="U2415" s="101" t="s">
        <v>85</v>
      </c>
      <c r="V2415" s="101" t="s">
        <v>86</v>
      </c>
      <c r="W2415" s="101" t="s">
        <v>87</v>
      </c>
      <c r="X2415" s="101" t="s">
        <v>88</v>
      </c>
      <c r="Y2415" s="101" t="s">
        <v>89</v>
      </c>
      <c r="Z2415" s="101" t="s">
        <v>92</v>
      </c>
      <c r="AA2415" s="101">
        <v>301</v>
      </c>
      <c r="AB2415" s="101">
        <v>430.43</v>
      </c>
    </row>
    <row r="2416" spans="18:28" ht="18" customHeight="1" x14ac:dyDescent="0.25">
      <c r="R2416" s="101" t="s">
        <v>84</v>
      </c>
      <c r="S2416" s="101">
        <v>2023</v>
      </c>
      <c r="T2416" s="101" t="s">
        <v>10</v>
      </c>
      <c r="U2416" s="101" t="s">
        <v>85</v>
      </c>
      <c r="V2416" s="101" t="s">
        <v>86</v>
      </c>
      <c r="W2416" s="101" t="s">
        <v>87</v>
      </c>
      <c r="X2416" s="101" t="s">
        <v>88</v>
      </c>
      <c r="Y2416" s="101" t="s">
        <v>89</v>
      </c>
      <c r="Z2416" s="101" t="s">
        <v>92</v>
      </c>
      <c r="AA2416" s="101">
        <v>757</v>
      </c>
      <c r="AB2416" s="101">
        <v>1082.51</v>
      </c>
    </row>
    <row r="2417" spans="18:28" ht="18" customHeight="1" x14ac:dyDescent="0.25">
      <c r="R2417" s="101" t="s">
        <v>93</v>
      </c>
      <c r="S2417" s="101">
        <v>2023</v>
      </c>
      <c r="T2417" s="101" t="s">
        <v>9</v>
      </c>
      <c r="U2417" s="101" t="s">
        <v>85</v>
      </c>
      <c r="V2417" s="101" t="s">
        <v>86</v>
      </c>
      <c r="W2417" s="101" t="s">
        <v>87</v>
      </c>
      <c r="X2417" s="101" t="s">
        <v>88</v>
      </c>
      <c r="Y2417" s="101" t="s">
        <v>89</v>
      </c>
      <c r="Z2417" s="101" t="s">
        <v>92</v>
      </c>
      <c r="AA2417" s="101">
        <v>332</v>
      </c>
      <c r="AB2417" s="101">
        <v>507.96000000000004</v>
      </c>
    </row>
    <row r="2418" spans="18:28" ht="18" customHeight="1" x14ac:dyDescent="0.25">
      <c r="R2418" s="101" t="s">
        <v>91</v>
      </c>
      <c r="S2418" s="101">
        <v>2023</v>
      </c>
      <c r="T2418" s="101" t="s">
        <v>9</v>
      </c>
      <c r="U2418" s="101" t="s">
        <v>85</v>
      </c>
      <c r="V2418" s="101" t="s">
        <v>86</v>
      </c>
      <c r="W2418" s="101" t="s">
        <v>87</v>
      </c>
      <c r="X2418" s="101" t="s">
        <v>88</v>
      </c>
      <c r="Y2418" s="101" t="s">
        <v>89</v>
      </c>
      <c r="Z2418" s="101" t="s">
        <v>92</v>
      </c>
      <c r="AA2418" s="101">
        <v>302</v>
      </c>
      <c r="AB2418" s="101">
        <v>431.86</v>
      </c>
    </row>
    <row r="2419" spans="18:28" ht="18" customHeight="1" x14ac:dyDescent="0.25">
      <c r="R2419" s="101" t="s">
        <v>84</v>
      </c>
      <c r="S2419" s="101">
        <v>2023</v>
      </c>
      <c r="T2419" s="101" t="s">
        <v>9</v>
      </c>
      <c r="U2419" s="101" t="s">
        <v>85</v>
      </c>
      <c r="V2419" s="101" t="s">
        <v>86</v>
      </c>
      <c r="W2419" s="101" t="s">
        <v>87</v>
      </c>
      <c r="X2419" s="101" t="s">
        <v>88</v>
      </c>
      <c r="Y2419" s="101" t="s">
        <v>89</v>
      </c>
      <c r="Z2419" s="101" t="s">
        <v>92</v>
      </c>
      <c r="AA2419" s="101">
        <v>334</v>
      </c>
      <c r="AB2419" s="101">
        <v>477.62</v>
      </c>
    </row>
    <row r="2420" spans="18:28" ht="18" customHeight="1" x14ac:dyDescent="0.25">
      <c r="R2420" s="101" t="s">
        <v>95</v>
      </c>
      <c r="S2420" s="101">
        <v>2023</v>
      </c>
      <c r="T2420" s="101" t="s">
        <v>9</v>
      </c>
      <c r="U2420" s="101" t="s">
        <v>85</v>
      </c>
      <c r="V2420" s="101" t="s">
        <v>86</v>
      </c>
      <c r="W2420" s="101" t="s">
        <v>87</v>
      </c>
      <c r="X2420" s="101" t="s">
        <v>88</v>
      </c>
      <c r="Y2420" s="101" t="s">
        <v>89</v>
      </c>
      <c r="Z2420" s="101" t="s">
        <v>92</v>
      </c>
      <c r="AA2420" s="101">
        <v>304</v>
      </c>
      <c r="AB2420" s="101">
        <v>434.72</v>
      </c>
    </row>
    <row r="2421" spans="18:28" ht="18" customHeight="1" x14ac:dyDescent="0.25">
      <c r="R2421" s="101" t="s">
        <v>91</v>
      </c>
      <c r="S2421" s="101">
        <v>2023</v>
      </c>
      <c r="T2421" s="101" t="s">
        <v>9</v>
      </c>
      <c r="U2421" s="101" t="s">
        <v>85</v>
      </c>
      <c r="V2421" s="101" t="s">
        <v>86</v>
      </c>
      <c r="W2421" s="101" t="s">
        <v>87</v>
      </c>
      <c r="X2421" s="101" t="s">
        <v>88</v>
      </c>
      <c r="Y2421" s="101" t="s">
        <v>89</v>
      </c>
      <c r="Z2421" s="101" t="s">
        <v>92</v>
      </c>
      <c r="AA2421" s="101">
        <v>661</v>
      </c>
      <c r="AB2421" s="101">
        <v>945.23</v>
      </c>
    </row>
    <row r="2422" spans="18:28" ht="18" customHeight="1" x14ac:dyDescent="0.25">
      <c r="R2422" s="101" t="s">
        <v>84</v>
      </c>
      <c r="S2422" s="101">
        <v>2023</v>
      </c>
      <c r="T2422" s="101" t="s">
        <v>9</v>
      </c>
      <c r="U2422" s="101" t="s">
        <v>85</v>
      </c>
      <c r="V2422" s="101" t="s">
        <v>86</v>
      </c>
      <c r="W2422" s="101" t="s">
        <v>87</v>
      </c>
      <c r="X2422" s="101" t="s">
        <v>88</v>
      </c>
      <c r="Y2422" s="101" t="s">
        <v>89</v>
      </c>
      <c r="Z2422" s="101" t="s">
        <v>92</v>
      </c>
      <c r="AA2422" s="101">
        <v>747</v>
      </c>
      <c r="AB2422" s="101">
        <v>1068.21</v>
      </c>
    </row>
    <row r="2423" spans="18:28" ht="18" customHeight="1" x14ac:dyDescent="0.25">
      <c r="R2423" s="101" t="s">
        <v>84</v>
      </c>
      <c r="S2423" s="101">
        <v>2023</v>
      </c>
      <c r="T2423" s="101" t="s">
        <v>9</v>
      </c>
      <c r="U2423" s="101" t="s">
        <v>85</v>
      </c>
      <c r="V2423" s="101" t="s">
        <v>86</v>
      </c>
      <c r="W2423" s="101" t="s">
        <v>87</v>
      </c>
      <c r="X2423" s="101" t="s">
        <v>88</v>
      </c>
      <c r="Y2423" s="101" t="s">
        <v>89</v>
      </c>
      <c r="Z2423" s="101" t="s">
        <v>92</v>
      </c>
      <c r="AA2423" s="101">
        <v>333</v>
      </c>
      <c r="AB2423" s="101">
        <v>476.19</v>
      </c>
    </row>
    <row r="2424" spans="18:28" ht="18" customHeight="1" x14ac:dyDescent="0.25">
      <c r="R2424" s="101" t="s">
        <v>91</v>
      </c>
      <c r="S2424" s="101">
        <v>2023</v>
      </c>
      <c r="T2424" s="101" t="s">
        <v>9</v>
      </c>
      <c r="U2424" s="101" t="s">
        <v>85</v>
      </c>
      <c r="V2424" s="101" t="s">
        <v>86</v>
      </c>
      <c r="W2424" s="101" t="s">
        <v>87</v>
      </c>
      <c r="X2424" s="101" t="s">
        <v>88</v>
      </c>
      <c r="Y2424" s="101" t="s">
        <v>89</v>
      </c>
      <c r="Z2424" s="101" t="s">
        <v>92</v>
      </c>
      <c r="AA2424" s="101">
        <v>787</v>
      </c>
      <c r="AB2424" s="101">
        <v>526.24</v>
      </c>
    </row>
    <row r="2425" spans="18:28" ht="18" customHeight="1" x14ac:dyDescent="0.25">
      <c r="R2425" s="101" t="s">
        <v>95</v>
      </c>
      <c r="S2425" s="101">
        <v>2023</v>
      </c>
      <c r="T2425" s="101" t="s">
        <v>9</v>
      </c>
      <c r="U2425" s="101" t="s">
        <v>85</v>
      </c>
      <c r="V2425" s="101" t="s">
        <v>86</v>
      </c>
      <c r="W2425" s="101" t="s">
        <v>87</v>
      </c>
      <c r="X2425" s="101" t="s">
        <v>88</v>
      </c>
      <c r="Y2425" s="101" t="s">
        <v>89</v>
      </c>
      <c r="Z2425" s="101" t="s">
        <v>92</v>
      </c>
      <c r="AA2425" s="101">
        <v>331</v>
      </c>
      <c r="AB2425" s="101">
        <v>473.33</v>
      </c>
    </row>
    <row r="2426" spans="18:28" ht="18" customHeight="1" x14ac:dyDescent="0.25">
      <c r="R2426" s="101" t="s">
        <v>84</v>
      </c>
      <c r="S2426" s="101">
        <v>2023</v>
      </c>
      <c r="T2426" s="101" t="s">
        <v>9</v>
      </c>
      <c r="U2426" s="101" t="s">
        <v>85</v>
      </c>
      <c r="V2426" s="101" t="s">
        <v>86</v>
      </c>
      <c r="W2426" s="101" t="s">
        <v>87</v>
      </c>
      <c r="X2426" s="101" t="s">
        <v>88</v>
      </c>
      <c r="Y2426" s="101" t="s">
        <v>89</v>
      </c>
      <c r="Z2426" s="101" t="s">
        <v>92</v>
      </c>
      <c r="AA2426" s="101">
        <v>307</v>
      </c>
      <c r="AB2426" s="101">
        <v>439.01</v>
      </c>
    </row>
    <row r="2427" spans="18:28" ht="18" customHeight="1" x14ac:dyDescent="0.25">
      <c r="R2427" s="101" t="s">
        <v>91</v>
      </c>
      <c r="S2427" s="101">
        <v>2023</v>
      </c>
      <c r="T2427" s="101" t="s">
        <v>9</v>
      </c>
      <c r="U2427" s="101" t="s">
        <v>85</v>
      </c>
      <c r="V2427" s="101" t="s">
        <v>86</v>
      </c>
      <c r="W2427" s="101" t="s">
        <v>87</v>
      </c>
      <c r="X2427" s="101" t="s">
        <v>88</v>
      </c>
      <c r="Y2427" s="101" t="s">
        <v>89</v>
      </c>
      <c r="Z2427" s="101" t="s">
        <v>92</v>
      </c>
      <c r="AA2427" s="101">
        <v>329</v>
      </c>
      <c r="AB2427" s="101">
        <v>470.47</v>
      </c>
    </row>
    <row r="2428" spans="18:28" ht="18" customHeight="1" x14ac:dyDescent="0.25">
      <c r="R2428" s="101" t="s">
        <v>93</v>
      </c>
      <c r="S2428" s="101">
        <v>2023</v>
      </c>
      <c r="T2428" s="101" t="s">
        <v>9</v>
      </c>
      <c r="U2428" s="101" t="s">
        <v>85</v>
      </c>
      <c r="V2428" s="101" t="s">
        <v>86</v>
      </c>
      <c r="W2428" s="101" t="s">
        <v>87</v>
      </c>
      <c r="X2428" s="101" t="s">
        <v>88</v>
      </c>
      <c r="Y2428" s="101" t="s">
        <v>89</v>
      </c>
      <c r="Z2428" s="101" t="s">
        <v>92</v>
      </c>
      <c r="AA2428" s="101">
        <v>756</v>
      </c>
      <c r="AB2428" s="101">
        <v>1081.08</v>
      </c>
    </row>
    <row r="2429" spans="18:28" ht="18" customHeight="1" x14ac:dyDescent="0.25">
      <c r="R2429" s="101" t="s">
        <v>91</v>
      </c>
      <c r="S2429" s="101">
        <v>2023</v>
      </c>
      <c r="T2429" s="101" t="s">
        <v>8</v>
      </c>
      <c r="U2429" s="101" t="s">
        <v>85</v>
      </c>
      <c r="V2429" s="101" t="s">
        <v>86</v>
      </c>
      <c r="W2429" s="101" t="s">
        <v>87</v>
      </c>
      <c r="X2429" s="101" t="s">
        <v>88</v>
      </c>
      <c r="Y2429" s="101" t="s">
        <v>89</v>
      </c>
      <c r="Z2429" s="101" t="s">
        <v>92</v>
      </c>
      <c r="AA2429" s="101">
        <v>338</v>
      </c>
      <c r="AB2429" s="101">
        <v>517.14</v>
      </c>
    </row>
    <row r="2430" spans="18:28" ht="18" customHeight="1" x14ac:dyDescent="0.25">
      <c r="R2430" s="101" t="s">
        <v>91</v>
      </c>
      <c r="S2430" s="101">
        <v>2023</v>
      </c>
      <c r="T2430" s="101" t="s">
        <v>8</v>
      </c>
      <c r="U2430" s="101" t="s">
        <v>85</v>
      </c>
      <c r="V2430" s="101" t="s">
        <v>86</v>
      </c>
      <c r="W2430" s="101" t="s">
        <v>87</v>
      </c>
      <c r="X2430" s="101" t="s">
        <v>88</v>
      </c>
      <c r="Y2430" s="101" t="s">
        <v>89</v>
      </c>
      <c r="Z2430" s="101" t="s">
        <v>92</v>
      </c>
      <c r="AA2430" s="101">
        <v>308</v>
      </c>
      <c r="AB2430" s="101">
        <v>440.44</v>
      </c>
    </row>
    <row r="2431" spans="18:28" ht="18" customHeight="1" x14ac:dyDescent="0.25">
      <c r="R2431" s="101" t="s">
        <v>95</v>
      </c>
      <c r="S2431" s="101">
        <v>2023</v>
      </c>
      <c r="T2431" s="101" t="s">
        <v>8</v>
      </c>
      <c r="U2431" s="101" t="s">
        <v>85</v>
      </c>
      <c r="V2431" s="101" t="s">
        <v>86</v>
      </c>
      <c r="W2431" s="101" t="s">
        <v>87</v>
      </c>
      <c r="X2431" s="101" t="s">
        <v>88</v>
      </c>
      <c r="Y2431" s="101" t="s">
        <v>89</v>
      </c>
      <c r="Z2431" s="101" t="s">
        <v>92</v>
      </c>
      <c r="AA2431" s="101">
        <v>310</v>
      </c>
      <c r="AB2431" s="101">
        <v>443.3</v>
      </c>
    </row>
    <row r="2432" spans="18:28" ht="18" customHeight="1" x14ac:dyDescent="0.25">
      <c r="R2432" s="101" t="s">
        <v>84</v>
      </c>
      <c r="S2432" s="101">
        <v>2023</v>
      </c>
      <c r="T2432" s="101" t="s">
        <v>8</v>
      </c>
      <c r="U2432" s="101" t="s">
        <v>85</v>
      </c>
      <c r="V2432" s="101" t="s">
        <v>86</v>
      </c>
      <c r="W2432" s="101" t="s">
        <v>87</v>
      </c>
      <c r="X2432" s="101" t="s">
        <v>88</v>
      </c>
      <c r="Y2432" s="101" t="s">
        <v>89</v>
      </c>
      <c r="Z2432" s="101" t="s">
        <v>92</v>
      </c>
      <c r="AA2432" s="101">
        <v>660</v>
      </c>
      <c r="AB2432" s="101">
        <v>943.8</v>
      </c>
    </row>
    <row r="2433" spans="18:28" ht="18" customHeight="1" x14ac:dyDescent="0.25">
      <c r="R2433" s="101" t="s">
        <v>93</v>
      </c>
      <c r="S2433" s="101">
        <v>2023</v>
      </c>
      <c r="T2433" s="101" t="s">
        <v>8</v>
      </c>
      <c r="U2433" s="101" t="s">
        <v>85</v>
      </c>
      <c r="V2433" s="101" t="s">
        <v>86</v>
      </c>
      <c r="W2433" s="101" t="s">
        <v>87</v>
      </c>
      <c r="X2433" s="101" t="s">
        <v>88</v>
      </c>
      <c r="Y2433" s="101" t="s">
        <v>89</v>
      </c>
      <c r="Z2433" s="101" t="s">
        <v>92</v>
      </c>
      <c r="AA2433" s="101">
        <v>746</v>
      </c>
      <c r="AB2433" s="101">
        <v>1066.78</v>
      </c>
    </row>
    <row r="2434" spans="18:28" ht="18" customHeight="1" x14ac:dyDescent="0.25">
      <c r="R2434" s="101" t="s">
        <v>93</v>
      </c>
      <c r="S2434" s="101">
        <v>2023</v>
      </c>
      <c r="T2434" s="101" t="s">
        <v>8</v>
      </c>
      <c r="U2434" s="101" t="s">
        <v>85</v>
      </c>
      <c r="V2434" s="101" t="s">
        <v>86</v>
      </c>
      <c r="W2434" s="101" t="s">
        <v>87</v>
      </c>
      <c r="X2434" s="101" t="s">
        <v>88</v>
      </c>
      <c r="Y2434" s="101" t="s">
        <v>89</v>
      </c>
      <c r="Z2434" s="101" t="s">
        <v>92</v>
      </c>
      <c r="AA2434" s="101">
        <v>339</v>
      </c>
      <c r="AB2434" s="101">
        <v>484.77</v>
      </c>
    </row>
    <row r="2435" spans="18:28" ht="18" customHeight="1" x14ac:dyDescent="0.25">
      <c r="R2435" s="101" t="s">
        <v>84</v>
      </c>
      <c r="S2435" s="101">
        <v>2023</v>
      </c>
      <c r="T2435" s="101" t="s">
        <v>8</v>
      </c>
      <c r="U2435" s="101" t="s">
        <v>85</v>
      </c>
      <c r="V2435" s="101" t="s">
        <v>86</v>
      </c>
      <c r="W2435" s="101" t="s">
        <v>87</v>
      </c>
      <c r="X2435" s="101" t="s">
        <v>88</v>
      </c>
      <c r="Y2435" s="101" t="s">
        <v>89</v>
      </c>
      <c r="Z2435" s="101" t="s">
        <v>92</v>
      </c>
      <c r="AA2435" s="101">
        <v>786</v>
      </c>
      <c r="AB2435" s="101">
        <v>526.24</v>
      </c>
    </row>
    <row r="2436" spans="18:28" ht="18" customHeight="1" x14ac:dyDescent="0.25">
      <c r="R2436" s="101" t="s">
        <v>95</v>
      </c>
      <c r="S2436" s="101">
        <v>2023</v>
      </c>
      <c r="T2436" s="101" t="s">
        <v>8</v>
      </c>
      <c r="U2436" s="101" t="s">
        <v>85</v>
      </c>
      <c r="V2436" s="101" t="s">
        <v>86</v>
      </c>
      <c r="W2436" s="101" t="s">
        <v>87</v>
      </c>
      <c r="X2436" s="101" t="s">
        <v>88</v>
      </c>
      <c r="Y2436" s="101" t="s">
        <v>89</v>
      </c>
      <c r="Z2436" s="101" t="s">
        <v>92</v>
      </c>
      <c r="AA2436" s="101">
        <v>337</v>
      </c>
      <c r="AB2436" s="101">
        <v>481.90999999999997</v>
      </c>
    </row>
    <row r="2437" spans="18:28" ht="18" customHeight="1" x14ac:dyDescent="0.25">
      <c r="R2437" s="101" t="s">
        <v>91</v>
      </c>
      <c r="S2437" s="101">
        <v>2023</v>
      </c>
      <c r="T2437" s="101" t="s">
        <v>8</v>
      </c>
      <c r="U2437" s="101" t="s">
        <v>85</v>
      </c>
      <c r="V2437" s="101" t="s">
        <v>86</v>
      </c>
      <c r="W2437" s="101" t="s">
        <v>87</v>
      </c>
      <c r="X2437" s="101" t="s">
        <v>88</v>
      </c>
      <c r="Y2437" s="101" t="s">
        <v>89</v>
      </c>
      <c r="Z2437" s="101" t="s">
        <v>92</v>
      </c>
      <c r="AA2437" s="101">
        <v>335</v>
      </c>
      <c r="AB2437" s="101">
        <v>479.05</v>
      </c>
    </row>
    <row r="2438" spans="18:28" ht="18" customHeight="1" x14ac:dyDescent="0.25">
      <c r="R2438" s="101" t="s">
        <v>91</v>
      </c>
      <c r="S2438" s="101">
        <v>2023</v>
      </c>
      <c r="T2438" s="101" t="s">
        <v>8</v>
      </c>
      <c r="U2438" s="101" t="s">
        <v>85</v>
      </c>
      <c r="V2438" s="101" t="s">
        <v>86</v>
      </c>
      <c r="W2438" s="101" t="s">
        <v>87</v>
      </c>
      <c r="X2438" s="101" t="s">
        <v>88</v>
      </c>
      <c r="Y2438" s="101" t="s">
        <v>89</v>
      </c>
      <c r="Z2438" s="101" t="s">
        <v>92</v>
      </c>
      <c r="AA2438" s="101">
        <v>755</v>
      </c>
      <c r="AB2438" s="101">
        <v>1079.6500000000001</v>
      </c>
    </row>
    <row r="2439" spans="18:28" ht="18" customHeight="1" x14ac:dyDescent="0.25">
      <c r="R2439" s="101" t="s">
        <v>91</v>
      </c>
      <c r="S2439" s="101">
        <v>2023</v>
      </c>
      <c r="T2439" s="101" t="s">
        <v>3</v>
      </c>
      <c r="U2439" s="101" t="s">
        <v>97</v>
      </c>
      <c r="V2439" s="101" t="s">
        <v>86</v>
      </c>
      <c r="W2439" s="101" t="s">
        <v>87</v>
      </c>
      <c r="X2439" s="101" t="s">
        <v>88</v>
      </c>
      <c r="Y2439" s="101" t="s">
        <v>89</v>
      </c>
      <c r="Z2439" s="101" t="s">
        <v>90</v>
      </c>
      <c r="AA2439" s="101">
        <v>212</v>
      </c>
      <c r="AB2439" s="101">
        <v>303.15999999999997</v>
      </c>
    </row>
    <row r="2440" spans="18:28" ht="18" customHeight="1" x14ac:dyDescent="0.25">
      <c r="R2440" s="101" t="s">
        <v>84</v>
      </c>
      <c r="S2440" s="101">
        <v>2023</v>
      </c>
      <c r="T2440" s="101" t="s">
        <v>3</v>
      </c>
      <c r="U2440" s="101" t="s">
        <v>97</v>
      </c>
      <c r="V2440" s="101" t="s">
        <v>86</v>
      </c>
      <c r="W2440" s="101" t="s">
        <v>87</v>
      </c>
      <c r="X2440" s="101" t="s">
        <v>88</v>
      </c>
      <c r="Y2440" s="101" t="s">
        <v>89</v>
      </c>
      <c r="Z2440" s="101" t="s">
        <v>90</v>
      </c>
      <c r="AA2440" s="101">
        <v>182</v>
      </c>
      <c r="AB2440" s="101">
        <v>260.26</v>
      </c>
    </row>
    <row r="2441" spans="18:28" ht="18" customHeight="1" x14ac:dyDescent="0.25">
      <c r="R2441" s="101" t="s">
        <v>91</v>
      </c>
      <c r="S2441" s="101">
        <v>2023</v>
      </c>
      <c r="T2441" s="101" t="s">
        <v>3</v>
      </c>
      <c r="U2441" s="101" t="s">
        <v>97</v>
      </c>
      <c r="V2441" s="101" t="s">
        <v>86</v>
      </c>
      <c r="W2441" s="101" t="s">
        <v>87</v>
      </c>
      <c r="X2441" s="101" t="s">
        <v>88</v>
      </c>
      <c r="Y2441" s="101" t="s">
        <v>89</v>
      </c>
      <c r="Z2441" s="101" t="s">
        <v>90</v>
      </c>
      <c r="AA2441" s="101">
        <v>184</v>
      </c>
      <c r="AB2441" s="101">
        <v>526.24</v>
      </c>
    </row>
    <row r="2442" spans="18:28" ht="18" customHeight="1" x14ac:dyDescent="0.25">
      <c r="R2442" s="101" t="s">
        <v>91</v>
      </c>
      <c r="S2442" s="101">
        <v>2023</v>
      </c>
      <c r="T2442" s="101" t="s">
        <v>3</v>
      </c>
      <c r="U2442" s="101" t="s">
        <v>97</v>
      </c>
      <c r="V2442" s="101" t="s">
        <v>86</v>
      </c>
      <c r="W2442" s="101" t="s">
        <v>87</v>
      </c>
      <c r="X2442" s="101" t="s">
        <v>88</v>
      </c>
      <c r="Y2442" s="101" t="s">
        <v>89</v>
      </c>
      <c r="Z2442" s="101" t="s">
        <v>90</v>
      </c>
      <c r="AA2442" s="101">
        <v>968</v>
      </c>
      <c r="AB2442" s="101">
        <v>1384.24</v>
      </c>
    </row>
    <row r="2443" spans="18:28" ht="18" customHeight="1" x14ac:dyDescent="0.25">
      <c r="R2443" s="101" t="s">
        <v>95</v>
      </c>
      <c r="S2443" s="101">
        <v>2023</v>
      </c>
      <c r="T2443" s="101" t="s">
        <v>3</v>
      </c>
      <c r="U2443" s="101" t="s">
        <v>97</v>
      </c>
      <c r="V2443" s="101" t="s">
        <v>86</v>
      </c>
      <c r="W2443" s="101" t="s">
        <v>87</v>
      </c>
      <c r="X2443" s="101" t="s">
        <v>88</v>
      </c>
      <c r="Y2443" s="101" t="s">
        <v>89</v>
      </c>
      <c r="Z2443" s="101" t="s">
        <v>90</v>
      </c>
      <c r="AA2443" s="101">
        <v>186</v>
      </c>
      <c r="AB2443" s="101">
        <v>265.98</v>
      </c>
    </row>
    <row r="2444" spans="18:28" ht="18" customHeight="1" x14ac:dyDescent="0.25">
      <c r="R2444" s="101" t="s">
        <v>95</v>
      </c>
      <c r="S2444" s="101">
        <v>2023</v>
      </c>
      <c r="T2444" s="101" t="s">
        <v>3</v>
      </c>
      <c r="U2444" s="101" t="s">
        <v>97</v>
      </c>
      <c r="V2444" s="101" t="s">
        <v>86</v>
      </c>
      <c r="W2444" s="101" t="s">
        <v>87</v>
      </c>
      <c r="X2444" s="101" t="s">
        <v>88</v>
      </c>
      <c r="Y2444" s="101" t="s">
        <v>89</v>
      </c>
      <c r="Z2444" s="101" t="s">
        <v>90</v>
      </c>
      <c r="AA2444" s="101">
        <v>213</v>
      </c>
      <c r="AB2444" s="101">
        <v>304.59000000000003</v>
      </c>
    </row>
    <row r="2445" spans="18:28" ht="18" customHeight="1" x14ac:dyDescent="0.25">
      <c r="R2445" s="101" t="s">
        <v>91</v>
      </c>
      <c r="S2445" s="101">
        <v>2023</v>
      </c>
      <c r="T2445" s="101" t="s">
        <v>3</v>
      </c>
      <c r="U2445" s="101" t="s">
        <v>97</v>
      </c>
      <c r="V2445" s="101" t="s">
        <v>86</v>
      </c>
      <c r="W2445" s="101" t="s">
        <v>87</v>
      </c>
      <c r="X2445" s="101" t="s">
        <v>88</v>
      </c>
      <c r="Y2445" s="101" t="s">
        <v>89</v>
      </c>
      <c r="Z2445" s="101" t="s">
        <v>90</v>
      </c>
      <c r="AA2445" s="101">
        <v>183</v>
      </c>
      <c r="AB2445" s="101">
        <v>261.69</v>
      </c>
    </row>
    <row r="2446" spans="18:28" ht="18" customHeight="1" x14ac:dyDescent="0.25">
      <c r="R2446" s="101" t="s">
        <v>91</v>
      </c>
      <c r="S2446" s="101">
        <v>2023</v>
      </c>
      <c r="T2446" s="101" t="s">
        <v>3</v>
      </c>
      <c r="U2446" s="101" t="s">
        <v>97</v>
      </c>
      <c r="V2446" s="101" t="s">
        <v>86</v>
      </c>
      <c r="W2446" s="101" t="s">
        <v>87</v>
      </c>
      <c r="X2446" s="101" t="s">
        <v>88</v>
      </c>
      <c r="Y2446" s="101" t="s">
        <v>89</v>
      </c>
      <c r="Z2446" s="101" t="s">
        <v>90</v>
      </c>
      <c r="AA2446" s="101">
        <v>749</v>
      </c>
      <c r="AB2446" s="101">
        <v>1071.07</v>
      </c>
    </row>
    <row r="2447" spans="18:28" ht="18" customHeight="1" x14ac:dyDescent="0.25">
      <c r="R2447" s="101" t="s">
        <v>84</v>
      </c>
      <c r="S2447" s="101">
        <v>2023</v>
      </c>
      <c r="T2447" s="101" t="s">
        <v>3</v>
      </c>
      <c r="U2447" s="101" t="s">
        <v>97</v>
      </c>
      <c r="V2447" s="101" t="s">
        <v>86</v>
      </c>
      <c r="W2447" s="101" t="s">
        <v>87</v>
      </c>
      <c r="X2447" s="101" t="s">
        <v>88</v>
      </c>
      <c r="Y2447" s="101" t="s">
        <v>89</v>
      </c>
      <c r="Z2447" s="101" t="s">
        <v>90</v>
      </c>
      <c r="AA2447" s="101">
        <v>209</v>
      </c>
      <c r="AB2447" s="101">
        <v>298.87</v>
      </c>
    </row>
    <row r="2448" spans="18:28" ht="18" customHeight="1" x14ac:dyDescent="0.25">
      <c r="R2448" s="101" t="s">
        <v>91</v>
      </c>
      <c r="S2448" s="101">
        <v>2023</v>
      </c>
      <c r="T2448" s="101" t="s">
        <v>3</v>
      </c>
      <c r="U2448" s="101" t="s">
        <v>97</v>
      </c>
      <c r="V2448" s="101" t="s">
        <v>86</v>
      </c>
      <c r="W2448" s="101" t="s">
        <v>87</v>
      </c>
      <c r="X2448" s="101" t="s">
        <v>88</v>
      </c>
      <c r="Y2448" s="101" t="s">
        <v>89</v>
      </c>
      <c r="Z2448" s="101" t="s">
        <v>90</v>
      </c>
      <c r="AA2448" s="101">
        <v>185</v>
      </c>
      <c r="AB2448" s="101">
        <v>264.55</v>
      </c>
    </row>
    <row r="2449" spans="18:28" ht="18" customHeight="1" x14ac:dyDescent="0.25">
      <c r="R2449" s="101" t="s">
        <v>91</v>
      </c>
      <c r="S2449" s="101">
        <v>2023</v>
      </c>
      <c r="T2449" s="101" t="s">
        <v>7</v>
      </c>
      <c r="U2449" s="101" t="s">
        <v>97</v>
      </c>
      <c r="V2449" s="101" t="s">
        <v>86</v>
      </c>
      <c r="W2449" s="101" t="s">
        <v>87</v>
      </c>
      <c r="X2449" s="101" t="s">
        <v>88</v>
      </c>
      <c r="Y2449" s="101" t="s">
        <v>89</v>
      </c>
      <c r="Z2449" s="101" t="s">
        <v>90</v>
      </c>
      <c r="AA2449" s="101">
        <v>188</v>
      </c>
      <c r="AB2449" s="101">
        <v>268.84000000000003</v>
      </c>
    </row>
    <row r="2450" spans="18:28" ht="18" customHeight="1" x14ac:dyDescent="0.25">
      <c r="R2450" s="101" t="s">
        <v>84</v>
      </c>
      <c r="S2450" s="101">
        <v>2023</v>
      </c>
      <c r="T2450" s="101" t="s">
        <v>7</v>
      </c>
      <c r="U2450" s="101" t="s">
        <v>97</v>
      </c>
      <c r="V2450" s="101" t="s">
        <v>86</v>
      </c>
      <c r="W2450" s="101" t="s">
        <v>87</v>
      </c>
      <c r="X2450" s="101" t="s">
        <v>88</v>
      </c>
      <c r="Y2450" s="101" t="s">
        <v>89</v>
      </c>
      <c r="Z2450" s="101" t="s">
        <v>90</v>
      </c>
      <c r="AA2450" s="101">
        <v>164</v>
      </c>
      <c r="AB2450" s="101">
        <v>234.51999999999998</v>
      </c>
    </row>
    <row r="2451" spans="18:28" ht="18" customHeight="1" x14ac:dyDescent="0.25">
      <c r="R2451" s="101" t="s">
        <v>93</v>
      </c>
      <c r="S2451" s="101">
        <v>2023</v>
      </c>
      <c r="T2451" s="101" t="s">
        <v>7</v>
      </c>
      <c r="U2451" s="101" t="s">
        <v>97</v>
      </c>
      <c r="V2451" s="101" t="s">
        <v>86</v>
      </c>
      <c r="W2451" s="101" t="s">
        <v>87</v>
      </c>
      <c r="X2451" s="101" t="s">
        <v>88</v>
      </c>
      <c r="Y2451" s="101" t="s">
        <v>89</v>
      </c>
      <c r="Z2451" s="101" t="s">
        <v>90</v>
      </c>
      <c r="AA2451" s="101">
        <v>190</v>
      </c>
      <c r="AB2451" s="101">
        <v>526.24</v>
      </c>
    </row>
    <row r="2452" spans="18:28" ht="18" customHeight="1" x14ac:dyDescent="0.25">
      <c r="R2452" s="101" t="s">
        <v>84</v>
      </c>
      <c r="S2452" s="101">
        <v>2023</v>
      </c>
      <c r="T2452" s="101" t="s">
        <v>7</v>
      </c>
      <c r="U2452" s="101" t="s">
        <v>97</v>
      </c>
      <c r="V2452" s="101" t="s">
        <v>86</v>
      </c>
      <c r="W2452" s="101" t="s">
        <v>87</v>
      </c>
      <c r="X2452" s="101" t="s">
        <v>88</v>
      </c>
      <c r="Y2452" s="101" t="s">
        <v>89</v>
      </c>
      <c r="Z2452" s="101" t="s">
        <v>90</v>
      </c>
      <c r="AA2452" s="101">
        <v>160</v>
      </c>
      <c r="AB2452" s="101">
        <v>526.24</v>
      </c>
    </row>
    <row r="2453" spans="18:28" ht="18" customHeight="1" x14ac:dyDescent="0.25">
      <c r="R2453" s="101" t="s">
        <v>91</v>
      </c>
      <c r="S2453" s="101">
        <v>2023</v>
      </c>
      <c r="T2453" s="101" t="s">
        <v>7</v>
      </c>
      <c r="U2453" s="101" t="s">
        <v>97</v>
      </c>
      <c r="V2453" s="101" t="s">
        <v>86</v>
      </c>
      <c r="W2453" s="101" t="s">
        <v>87</v>
      </c>
      <c r="X2453" s="101" t="s">
        <v>88</v>
      </c>
      <c r="Y2453" s="101" t="s">
        <v>89</v>
      </c>
      <c r="Z2453" s="101" t="s">
        <v>90</v>
      </c>
      <c r="AA2453" s="101">
        <v>971</v>
      </c>
      <c r="AB2453" s="101">
        <v>1388.53</v>
      </c>
    </row>
    <row r="2454" spans="18:28" ht="18" customHeight="1" x14ac:dyDescent="0.25">
      <c r="R2454" s="101" t="s">
        <v>84</v>
      </c>
      <c r="S2454" s="101">
        <v>2023</v>
      </c>
      <c r="T2454" s="101" t="s">
        <v>7</v>
      </c>
      <c r="U2454" s="101" t="s">
        <v>97</v>
      </c>
      <c r="V2454" s="101" t="s">
        <v>86</v>
      </c>
      <c r="W2454" s="101" t="s">
        <v>87</v>
      </c>
      <c r="X2454" s="101" t="s">
        <v>88</v>
      </c>
      <c r="Y2454" s="101" t="s">
        <v>89</v>
      </c>
      <c r="Z2454" s="101" t="s">
        <v>90</v>
      </c>
      <c r="AA2454" s="101">
        <v>162</v>
      </c>
      <c r="AB2454" s="101">
        <v>231.66</v>
      </c>
    </row>
    <row r="2455" spans="18:28" ht="18" customHeight="1" x14ac:dyDescent="0.25">
      <c r="R2455" s="101" t="s">
        <v>84</v>
      </c>
      <c r="S2455" s="101">
        <v>2023</v>
      </c>
      <c r="T2455" s="101" t="s">
        <v>7</v>
      </c>
      <c r="U2455" s="101" t="s">
        <v>97</v>
      </c>
      <c r="V2455" s="101" t="s">
        <v>86</v>
      </c>
      <c r="W2455" s="101" t="s">
        <v>87</v>
      </c>
      <c r="X2455" s="101" t="s">
        <v>88</v>
      </c>
      <c r="Y2455" s="101" t="s">
        <v>89</v>
      </c>
      <c r="Z2455" s="101" t="s">
        <v>90</v>
      </c>
      <c r="AA2455" s="101">
        <v>189</v>
      </c>
      <c r="AB2455" s="101">
        <v>270.27</v>
      </c>
    </row>
    <row r="2456" spans="18:28" ht="18" customHeight="1" x14ac:dyDescent="0.25">
      <c r="R2456" s="101" t="s">
        <v>91</v>
      </c>
      <c r="S2456" s="101">
        <v>2023</v>
      </c>
      <c r="T2456" s="101" t="s">
        <v>7</v>
      </c>
      <c r="U2456" s="101" t="s">
        <v>97</v>
      </c>
      <c r="V2456" s="101" t="s">
        <v>86</v>
      </c>
      <c r="W2456" s="101" t="s">
        <v>87</v>
      </c>
      <c r="X2456" s="101" t="s">
        <v>88</v>
      </c>
      <c r="Y2456" s="101" t="s">
        <v>89</v>
      </c>
      <c r="Z2456" s="101" t="s">
        <v>90</v>
      </c>
      <c r="AA2456" s="101">
        <v>165</v>
      </c>
      <c r="AB2456" s="101">
        <v>235.95</v>
      </c>
    </row>
    <row r="2457" spans="18:28" ht="18" customHeight="1" x14ac:dyDescent="0.25">
      <c r="R2457" s="101" t="s">
        <v>84</v>
      </c>
      <c r="S2457" s="101">
        <v>2023</v>
      </c>
      <c r="T2457" s="101" t="s">
        <v>7</v>
      </c>
      <c r="U2457" s="101" t="s">
        <v>97</v>
      </c>
      <c r="V2457" s="101" t="s">
        <v>86</v>
      </c>
      <c r="W2457" s="101" t="s">
        <v>87</v>
      </c>
      <c r="X2457" s="101" t="s">
        <v>88</v>
      </c>
      <c r="Y2457" s="101" t="s">
        <v>89</v>
      </c>
      <c r="Z2457" s="101" t="s">
        <v>90</v>
      </c>
      <c r="AA2457" s="101">
        <v>753</v>
      </c>
      <c r="AB2457" s="101">
        <v>1076.79</v>
      </c>
    </row>
    <row r="2458" spans="18:28" ht="18" customHeight="1" x14ac:dyDescent="0.25">
      <c r="R2458" s="101" t="s">
        <v>93</v>
      </c>
      <c r="S2458" s="101">
        <v>2023</v>
      </c>
      <c r="T2458" s="101" t="s">
        <v>7</v>
      </c>
      <c r="U2458" s="101" t="s">
        <v>97</v>
      </c>
      <c r="V2458" s="101" t="s">
        <v>86</v>
      </c>
      <c r="W2458" s="101" t="s">
        <v>87</v>
      </c>
      <c r="X2458" s="101" t="s">
        <v>88</v>
      </c>
      <c r="Y2458" s="101" t="s">
        <v>89</v>
      </c>
      <c r="Z2458" s="101" t="s">
        <v>90</v>
      </c>
      <c r="AA2458" s="101">
        <v>839</v>
      </c>
      <c r="AB2458" s="101">
        <v>1199.77</v>
      </c>
    </row>
    <row r="2459" spans="18:28" ht="18" customHeight="1" x14ac:dyDescent="0.25">
      <c r="R2459" s="101" t="s">
        <v>84</v>
      </c>
      <c r="S2459" s="101">
        <v>2023</v>
      </c>
      <c r="T2459" s="101" t="s">
        <v>7</v>
      </c>
      <c r="U2459" s="101" t="s">
        <v>97</v>
      </c>
      <c r="V2459" s="101" t="s">
        <v>86</v>
      </c>
      <c r="W2459" s="101" t="s">
        <v>87</v>
      </c>
      <c r="X2459" s="101" t="s">
        <v>88</v>
      </c>
      <c r="Y2459" s="101" t="s">
        <v>89</v>
      </c>
      <c r="Z2459" s="101" t="s">
        <v>90</v>
      </c>
      <c r="AA2459" s="101">
        <v>191</v>
      </c>
      <c r="AB2459" s="101">
        <v>273.13</v>
      </c>
    </row>
    <row r="2460" spans="18:28" ht="18" customHeight="1" x14ac:dyDescent="0.25">
      <c r="R2460" s="101" t="s">
        <v>91</v>
      </c>
      <c r="S2460" s="101">
        <v>2023</v>
      </c>
      <c r="T2460" s="101" t="s">
        <v>7</v>
      </c>
      <c r="U2460" s="101" t="s">
        <v>97</v>
      </c>
      <c r="V2460" s="101" t="s">
        <v>86</v>
      </c>
      <c r="W2460" s="101" t="s">
        <v>87</v>
      </c>
      <c r="X2460" s="101" t="s">
        <v>88</v>
      </c>
      <c r="Y2460" s="101" t="s">
        <v>89</v>
      </c>
      <c r="Z2460" s="101" t="s">
        <v>90</v>
      </c>
      <c r="AA2460" s="101">
        <v>161</v>
      </c>
      <c r="AB2460" s="101">
        <v>230.23000000000002</v>
      </c>
    </row>
    <row r="2461" spans="18:28" ht="18" customHeight="1" x14ac:dyDescent="0.25">
      <c r="R2461" s="101" t="s">
        <v>84</v>
      </c>
      <c r="S2461" s="101">
        <v>2023</v>
      </c>
      <c r="T2461" s="101" t="s">
        <v>11</v>
      </c>
      <c r="U2461" s="101" t="s">
        <v>97</v>
      </c>
      <c r="V2461" s="101" t="s">
        <v>86</v>
      </c>
      <c r="W2461" s="101" t="s">
        <v>87</v>
      </c>
      <c r="X2461" s="101" t="s">
        <v>88</v>
      </c>
      <c r="Y2461" s="101" t="s">
        <v>89</v>
      </c>
      <c r="Z2461" s="101" t="s">
        <v>90</v>
      </c>
      <c r="AA2461" s="101">
        <v>170</v>
      </c>
      <c r="AB2461" s="101">
        <v>243.1</v>
      </c>
    </row>
    <row r="2462" spans="18:28" ht="18" customHeight="1" x14ac:dyDescent="0.25">
      <c r="R2462" s="101" t="s">
        <v>84</v>
      </c>
      <c r="S2462" s="101">
        <v>2023</v>
      </c>
      <c r="T2462" s="101" t="s">
        <v>11</v>
      </c>
      <c r="U2462" s="101" t="s">
        <v>97</v>
      </c>
      <c r="V2462" s="101" t="s">
        <v>86</v>
      </c>
      <c r="W2462" s="101" t="s">
        <v>87</v>
      </c>
      <c r="X2462" s="101" t="s">
        <v>88</v>
      </c>
      <c r="Y2462" s="101" t="s">
        <v>89</v>
      </c>
      <c r="Z2462" s="101" t="s">
        <v>90</v>
      </c>
      <c r="AA2462" s="101">
        <v>140</v>
      </c>
      <c r="AB2462" s="101">
        <v>200.2</v>
      </c>
    </row>
    <row r="2463" spans="18:28" ht="18" customHeight="1" x14ac:dyDescent="0.25">
      <c r="R2463" s="101" t="s">
        <v>84</v>
      </c>
      <c r="S2463" s="101">
        <v>2023</v>
      </c>
      <c r="T2463" s="101" t="s">
        <v>11</v>
      </c>
      <c r="U2463" s="101" t="s">
        <v>97</v>
      </c>
      <c r="V2463" s="101" t="s">
        <v>86</v>
      </c>
      <c r="W2463" s="101" t="s">
        <v>87</v>
      </c>
      <c r="X2463" s="101" t="s">
        <v>88</v>
      </c>
      <c r="Y2463" s="101" t="s">
        <v>89</v>
      </c>
      <c r="Z2463" s="101" t="s">
        <v>90</v>
      </c>
      <c r="AA2463" s="101">
        <v>166</v>
      </c>
      <c r="AB2463" s="101">
        <v>526.24</v>
      </c>
    </row>
    <row r="2464" spans="18:28" ht="18" customHeight="1" x14ac:dyDescent="0.25">
      <c r="R2464" s="101" t="s">
        <v>84</v>
      </c>
      <c r="S2464" s="101">
        <v>2023</v>
      </c>
      <c r="T2464" s="101" t="s">
        <v>11</v>
      </c>
      <c r="U2464" s="101" t="s">
        <v>97</v>
      </c>
      <c r="V2464" s="101" t="s">
        <v>86</v>
      </c>
      <c r="W2464" s="101" t="s">
        <v>87</v>
      </c>
      <c r="X2464" s="101" t="s">
        <v>88</v>
      </c>
      <c r="Y2464" s="101" t="s">
        <v>89</v>
      </c>
      <c r="Z2464" s="101" t="s">
        <v>90</v>
      </c>
      <c r="AA2464" s="101">
        <v>142</v>
      </c>
      <c r="AB2464" s="101">
        <v>526.24</v>
      </c>
    </row>
    <row r="2465" spans="18:28" ht="18" customHeight="1" x14ac:dyDescent="0.25">
      <c r="R2465" s="101" t="s">
        <v>91</v>
      </c>
      <c r="S2465" s="101">
        <v>2023</v>
      </c>
      <c r="T2465" s="101" t="s">
        <v>11</v>
      </c>
      <c r="U2465" s="101" t="s">
        <v>97</v>
      </c>
      <c r="V2465" s="101" t="s">
        <v>86</v>
      </c>
      <c r="W2465" s="101" t="s">
        <v>87</v>
      </c>
      <c r="X2465" s="101" t="s">
        <v>88</v>
      </c>
      <c r="Y2465" s="101" t="s">
        <v>89</v>
      </c>
      <c r="Z2465" s="101" t="s">
        <v>90</v>
      </c>
      <c r="AA2465" s="101">
        <v>975</v>
      </c>
      <c r="AB2465" s="101">
        <v>1394.25</v>
      </c>
    </row>
    <row r="2466" spans="18:28" ht="18" customHeight="1" x14ac:dyDescent="0.25">
      <c r="R2466" s="101" t="s">
        <v>91</v>
      </c>
      <c r="S2466" s="101">
        <v>2023</v>
      </c>
      <c r="T2466" s="101" t="s">
        <v>11</v>
      </c>
      <c r="U2466" s="101" t="s">
        <v>97</v>
      </c>
      <c r="V2466" s="101" t="s">
        <v>86</v>
      </c>
      <c r="W2466" s="101" t="s">
        <v>87</v>
      </c>
      <c r="X2466" s="101" t="s">
        <v>88</v>
      </c>
      <c r="Y2466" s="101" t="s">
        <v>89</v>
      </c>
      <c r="Z2466" s="101" t="s">
        <v>90</v>
      </c>
      <c r="AA2466" s="101">
        <v>141</v>
      </c>
      <c r="AB2466" s="101">
        <v>201.63</v>
      </c>
    </row>
    <row r="2467" spans="18:28" ht="18" customHeight="1" x14ac:dyDescent="0.25">
      <c r="R2467" s="101" t="s">
        <v>84</v>
      </c>
      <c r="S2467" s="101">
        <v>2023</v>
      </c>
      <c r="T2467" s="101" t="s">
        <v>11</v>
      </c>
      <c r="U2467" s="101" t="s">
        <v>97</v>
      </c>
      <c r="V2467" s="101" t="s">
        <v>86</v>
      </c>
      <c r="W2467" s="101" t="s">
        <v>87</v>
      </c>
      <c r="X2467" s="101" t="s">
        <v>88</v>
      </c>
      <c r="Y2467" s="101" t="s">
        <v>89</v>
      </c>
      <c r="Z2467" s="101" t="s">
        <v>90</v>
      </c>
      <c r="AA2467" s="101">
        <v>756</v>
      </c>
      <c r="AB2467" s="101">
        <v>1081.08</v>
      </c>
    </row>
    <row r="2468" spans="18:28" ht="18" customHeight="1" x14ac:dyDescent="0.25">
      <c r="R2468" s="101" t="s">
        <v>84</v>
      </c>
      <c r="S2468" s="101">
        <v>2023</v>
      </c>
      <c r="T2468" s="101" t="s">
        <v>11</v>
      </c>
      <c r="U2468" s="101" t="s">
        <v>97</v>
      </c>
      <c r="V2468" s="101" t="s">
        <v>86</v>
      </c>
      <c r="W2468" s="101" t="s">
        <v>87</v>
      </c>
      <c r="X2468" s="101" t="s">
        <v>88</v>
      </c>
      <c r="Y2468" s="101" t="s">
        <v>89</v>
      </c>
      <c r="Z2468" s="101" t="s">
        <v>90</v>
      </c>
      <c r="AA2468" s="101">
        <v>843</v>
      </c>
      <c r="AB2468" s="101">
        <v>1205.49</v>
      </c>
    </row>
    <row r="2469" spans="18:28" ht="18" customHeight="1" x14ac:dyDescent="0.25">
      <c r="R2469" s="101" t="s">
        <v>84</v>
      </c>
      <c r="S2469" s="101">
        <v>2023</v>
      </c>
      <c r="T2469" s="101" t="s">
        <v>11</v>
      </c>
      <c r="U2469" s="101" t="s">
        <v>97</v>
      </c>
      <c r="V2469" s="101" t="s">
        <v>86</v>
      </c>
      <c r="W2469" s="101" t="s">
        <v>87</v>
      </c>
      <c r="X2469" s="101" t="s">
        <v>88</v>
      </c>
      <c r="Y2469" s="101" t="s">
        <v>89</v>
      </c>
      <c r="Z2469" s="101" t="s">
        <v>90</v>
      </c>
      <c r="AA2469" s="101">
        <v>167</v>
      </c>
      <c r="AB2469" s="101">
        <v>238.81</v>
      </c>
    </row>
    <row r="2470" spans="18:28" ht="18" customHeight="1" x14ac:dyDescent="0.25">
      <c r="R2470" s="101" t="s">
        <v>84</v>
      </c>
      <c r="S2470" s="101">
        <v>2023</v>
      </c>
      <c r="T2470" s="101" t="s">
        <v>11</v>
      </c>
      <c r="U2470" s="101" t="s">
        <v>97</v>
      </c>
      <c r="V2470" s="101" t="s">
        <v>86</v>
      </c>
      <c r="W2470" s="101" t="s">
        <v>87</v>
      </c>
      <c r="X2470" s="101" t="s">
        <v>88</v>
      </c>
      <c r="Y2470" s="101" t="s">
        <v>89</v>
      </c>
      <c r="Z2470" s="101" t="s">
        <v>90</v>
      </c>
      <c r="AA2470" s="101">
        <v>143</v>
      </c>
      <c r="AB2470" s="101">
        <v>204.49</v>
      </c>
    </row>
    <row r="2471" spans="18:28" ht="18" customHeight="1" x14ac:dyDescent="0.25">
      <c r="R2471" s="101" t="s">
        <v>91</v>
      </c>
      <c r="S2471" s="101">
        <v>2023</v>
      </c>
      <c r="T2471" s="101" t="s">
        <v>1</v>
      </c>
      <c r="U2471" s="101" t="s">
        <v>97</v>
      </c>
      <c r="V2471" s="101" t="s">
        <v>86</v>
      </c>
      <c r="W2471" s="101" t="s">
        <v>87</v>
      </c>
      <c r="X2471" s="101" t="s">
        <v>88</v>
      </c>
      <c r="Y2471" s="101" t="s">
        <v>89</v>
      </c>
      <c r="Z2471" s="101" t="s">
        <v>92</v>
      </c>
      <c r="AA2471" s="101">
        <v>272</v>
      </c>
      <c r="AB2471" s="101">
        <v>388.96</v>
      </c>
    </row>
    <row r="2472" spans="18:28" ht="18" customHeight="1" x14ac:dyDescent="0.25">
      <c r="R2472" s="101" t="s">
        <v>91</v>
      </c>
      <c r="S2472" s="101">
        <v>2023</v>
      </c>
      <c r="T2472" s="101" t="s">
        <v>1</v>
      </c>
      <c r="U2472" s="101" t="s">
        <v>97</v>
      </c>
      <c r="V2472" s="101" t="s">
        <v>86</v>
      </c>
      <c r="W2472" s="101" t="s">
        <v>87</v>
      </c>
      <c r="X2472" s="101" t="s">
        <v>88</v>
      </c>
      <c r="Y2472" s="101" t="s">
        <v>89</v>
      </c>
      <c r="Z2472" s="101" t="s">
        <v>92</v>
      </c>
      <c r="AA2472" s="101">
        <v>266</v>
      </c>
      <c r="AB2472" s="101">
        <v>380.38</v>
      </c>
    </row>
    <row r="2473" spans="18:28" ht="18" customHeight="1" x14ac:dyDescent="0.25">
      <c r="R2473" s="101" t="s">
        <v>84</v>
      </c>
      <c r="S2473" s="101">
        <v>2023</v>
      </c>
      <c r="T2473" s="101" t="s">
        <v>1</v>
      </c>
      <c r="U2473" s="101" t="s">
        <v>97</v>
      </c>
      <c r="V2473" s="101" t="s">
        <v>86</v>
      </c>
      <c r="W2473" s="101" t="s">
        <v>87</v>
      </c>
      <c r="X2473" s="101" t="s">
        <v>88</v>
      </c>
      <c r="Y2473" s="101" t="s">
        <v>89</v>
      </c>
      <c r="Z2473" s="101" t="s">
        <v>90</v>
      </c>
      <c r="AA2473" s="101">
        <v>224</v>
      </c>
      <c r="AB2473" s="101">
        <v>320.32</v>
      </c>
    </row>
    <row r="2474" spans="18:28" ht="18" customHeight="1" x14ac:dyDescent="0.25">
      <c r="R2474" s="101" t="s">
        <v>84</v>
      </c>
      <c r="S2474" s="101">
        <v>2023</v>
      </c>
      <c r="T2474" s="101" t="s">
        <v>1</v>
      </c>
      <c r="U2474" s="101" t="s">
        <v>97</v>
      </c>
      <c r="V2474" s="101" t="s">
        <v>86</v>
      </c>
      <c r="W2474" s="101" t="s">
        <v>87</v>
      </c>
      <c r="X2474" s="101" t="s">
        <v>88</v>
      </c>
      <c r="Y2474" s="101" t="s">
        <v>89</v>
      </c>
      <c r="Z2474" s="101" t="s">
        <v>90</v>
      </c>
      <c r="AA2474" s="101">
        <v>194</v>
      </c>
      <c r="AB2474" s="101">
        <v>277.42</v>
      </c>
    </row>
    <row r="2475" spans="18:28" ht="18" customHeight="1" x14ac:dyDescent="0.25">
      <c r="R2475" s="101" t="s">
        <v>93</v>
      </c>
      <c r="S2475" s="101">
        <v>2023</v>
      </c>
      <c r="T2475" s="101" t="s">
        <v>1</v>
      </c>
      <c r="U2475" s="101" t="s">
        <v>97</v>
      </c>
      <c r="V2475" s="101" t="s">
        <v>86</v>
      </c>
      <c r="W2475" s="101" t="s">
        <v>87</v>
      </c>
      <c r="X2475" s="101" t="s">
        <v>88</v>
      </c>
      <c r="Y2475" s="101" t="s">
        <v>89</v>
      </c>
      <c r="Z2475" s="101" t="s">
        <v>90</v>
      </c>
      <c r="AA2475" s="101">
        <v>268</v>
      </c>
      <c r="AB2475" s="101">
        <v>383.24</v>
      </c>
    </row>
    <row r="2476" spans="18:28" ht="18" customHeight="1" x14ac:dyDescent="0.25">
      <c r="R2476" s="101" t="s">
        <v>93</v>
      </c>
      <c r="S2476" s="101">
        <v>2023</v>
      </c>
      <c r="T2476" s="101" t="s">
        <v>1</v>
      </c>
      <c r="U2476" s="101" t="s">
        <v>97</v>
      </c>
      <c r="V2476" s="101" t="s">
        <v>86</v>
      </c>
      <c r="W2476" s="101" t="s">
        <v>87</v>
      </c>
      <c r="X2476" s="101" t="s">
        <v>88</v>
      </c>
      <c r="Y2476" s="101" t="s">
        <v>89</v>
      </c>
      <c r="Z2476" s="101" t="s">
        <v>90</v>
      </c>
      <c r="AA2476" s="101">
        <v>220</v>
      </c>
      <c r="AB2476" s="101">
        <v>526.24</v>
      </c>
    </row>
    <row r="2477" spans="18:28" ht="18" customHeight="1" x14ac:dyDescent="0.25">
      <c r="R2477" s="101" t="s">
        <v>93</v>
      </c>
      <c r="S2477" s="101">
        <v>2023</v>
      </c>
      <c r="T2477" s="101" t="s">
        <v>1</v>
      </c>
      <c r="U2477" s="101" t="s">
        <v>97</v>
      </c>
      <c r="V2477" s="101" t="s">
        <v>86</v>
      </c>
      <c r="W2477" s="101" t="s">
        <v>87</v>
      </c>
      <c r="X2477" s="101" t="s">
        <v>88</v>
      </c>
      <c r="Y2477" s="101" t="s">
        <v>89</v>
      </c>
      <c r="Z2477" s="101" t="s">
        <v>90</v>
      </c>
      <c r="AA2477" s="101">
        <v>196</v>
      </c>
      <c r="AB2477" s="101">
        <v>526.24</v>
      </c>
    </row>
    <row r="2478" spans="18:28" ht="18" customHeight="1" x14ac:dyDescent="0.25">
      <c r="R2478" s="101" t="s">
        <v>95</v>
      </c>
      <c r="S2478" s="101">
        <v>2023</v>
      </c>
      <c r="T2478" s="101" t="s">
        <v>1</v>
      </c>
      <c r="U2478" s="101" t="s">
        <v>97</v>
      </c>
      <c r="V2478" s="101" t="s">
        <v>86</v>
      </c>
      <c r="W2478" s="101" t="s">
        <v>87</v>
      </c>
      <c r="X2478" s="101" t="s">
        <v>88</v>
      </c>
      <c r="Y2478" s="101" t="s">
        <v>89</v>
      </c>
      <c r="Z2478" s="101" t="s">
        <v>90</v>
      </c>
      <c r="AA2478" s="101">
        <v>966</v>
      </c>
      <c r="AB2478" s="101">
        <v>1381.38</v>
      </c>
    </row>
    <row r="2479" spans="18:28" ht="18" customHeight="1" x14ac:dyDescent="0.25">
      <c r="R2479" s="101" t="s">
        <v>84</v>
      </c>
      <c r="S2479" s="101">
        <v>2023</v>
      </c>
      <c r="T2479" s="101" t="s">
        <v>1</v>
      </c>
      <c r="U2479" s="101" t="s">
        <v>97</v>
      </c>
      <c r="V2479" s="101" t="s">
        <v>86</v>
      </c>
      <c r="W2479" s="101" t="s">
        <v>87</v>
      </c>
      <c r="X2479" s="101" t="s">
        <v>88</v>
      </c>
      <c r="Y2479" s="101" t="s">
        <v>89</v>
      </c>
      <c r="Z2479" s="101" t="s">
        <v>90</v>
      </c>
      <c r="AA2479" s="101">
        <v>1019</v>
      </c>
      <c r="AB2479" s="101">
        <v>1457.17</v>
      </c>
    </row>
    <row r="2480" spans="18:28" ht="18" customHeight="1" x14ac:dyDescent="0.25">
      <c r="R2480" s="101" t="s">
        <v>84</v>
      </c>
      <c r="S2480" s="101">
        <v>2023</v>
      </c>
      <c r="T2480" s="101" t="s">
        <v>1</v>
      </c>
      <c r="U2480" s="101" t="s">
        <v>97</v>
      </c>
      <c r="V2480" s="101" t="s">
        <v>86</v>
      </c>
      <c r="W2480" s="101" t="s">
        <v>87</v>
      </c>
      <c r="X2480" s="101" t="s">
        <v>88</v>
      </c>
      <c r="Y2480" s="101" t="s">
        <v>89</v>
      </c>
      <c r="Z2480" s="101" t="s">
        <v>90</v>
      </c>
      <c r="AA2480" s="101">
        <v>192</v>
      </c>
      <c r="AB2480" s="101">
        <v>274.56</v>
      </c>
    </row>
    <row r="2481" spans="18:28" ht="18" customHeight="1" x14ac:dyDescent="0.25">
      <c r="R2481" s="101" t="s">
        <v>84</v>
      </c>
      <c r="S2481" s="101">
        <v>2023</v>
      </c>
      <c r="T2481" s="101" t="s">
        <v>1</v>
      </c>
      <c r="U2481" s="101" t="s">
        <v>97</v>
      </c>
      <c r="V2481" s="101" t="s">
        <v>86</v>
      </c>
      <c r="W2481" s="101" t="s">
        <v>87</v>
      </c>
      <c r="X2481" s="101" t="s">
        <v>88</v>
      </c>
      <c r="Y2481" s="101" t="s">
        <v>89</v>
      </c>
      <c r="Z2481" s="101" t="s">
        <v>90</v>
      </c>
      <c r="AA2481" s="101">
        <v>219</v>
      </c>
      <c r="AB2481" s="101">
        <v>313.17</v>
      </c>
    </row>
    <row r="2482" spans="18:28" ht="18" customHeight="1" x14ac:dyDescent="0.25">
      <c r="R2482" s="101" t="s">
        <v>95</v>
      </c>
      <c r="S2482" s="101">
        <v>2023</v>
      </c>
      <c r="T2482" s="101" t="s">
        <v>1</v>
      </c>
      <c r="U2482" s="101" t="s">
        <v>97</v>
      </c>
      <c r="V2482" s="101" t="s">
        <v>86</v>
      </c>
      <c r="W2482" s="101" t="s">
        <v>87</v>
      </c>
      <c r="X2482" s="101" t="s">
        <v>88</v>
      </c>
      <c r="Y2482" s="101" t="s">
        <v>89</v>
      </c>
      <c r="Z2482" s="101" t="s">
        <v>90</v>
      </c>
      <c r="AA2482" s="101">
        <v>195</v>
      </c>
      <c r="AB2482" s="101">
        <v>278.85000000000002</v>
      </c>
    </row>
    <row r="2483" spans="18:28" ht="18" customHeight="1" x14ac:dyDescent="0.25">
      <c r="R2483" s="101" t="s">
        <v>84</v>
      </c>
      <c r="S2483" s="101">
        <v>2023</v>
      </c>
      <c r="T2483" s="101" t="s">
        <v>1</v>
      </c>
      <c r="U2483" s="101" t="s">
        <v>97</v>
      </c>
      <c r="V2483" s="101" t="s">
        <v>86</v>
      </c>
      <c r="W2483" s="101" t="s">
        <v>87</v>
      </c>
      <c r="X2483" s="101" t="s">
        <v>88</v>
      </c>
      <c r="Y2483" s="101" t="s">
        <v>89</v>
      </c>
      <c r="Z2483" s="101" t="s">
        <v>90</v>
      </c>
      <c r="AA2483" s="101">
        <v>271</v>
      </c>
      <c r="AB2483" s="101">
        <v>387.53</v>
      </c>
    </row>
    <row r="2484" spans="18:28" ht="18" customHeight="1" x14ac:dyDescent="0.25">
      <c r="R2484" s="101" t="s">
        <v>93</v>
      </c>
      <c r="S2484" s="101">
        <v>2023</v>
      </c>
      <c r="T2484" s="101" t="s">
        <v>1</v>
      </c>
      <c r="U2484" s="101" t="s">
        <v>97</v>
      </c>
      <c r="V2484" s="101" t="s">
        <v>86</v>
      </c>
      <c r="W2484" s="101" t="s">
        <v>87</v>
      </c>
      <c r="X2484" s="101" t="s">
        <v>88</v>
      </c>
      <c r="Y2484" s="101" t="s">
        <v>89</v>
      </c>
      <c r="Z2484" s="101" t="s">
        <v>90</v>
      </c>
      <c r="AA2484" s="101">
        <v>747</v>
      </c>
      <c r="AB2484" s="101">
        <v>1068.21</v>
      </c>
    </row>
    <row r="2485" spans="18:28" ht="18" customHeight="1" x14ac:dyDescent="0.25">
      <c r="R2485" s="101" t="s">
        <v>93</v>
      </c>
      <c r="S2485" s="101">
        <v>2023</v>
      </c>
      <c r="T2485" s="101" t="s">
        <v>1</v>
      </c>
      <c r="U2485" s="101" t="s">
        <v>97</v>
      </c>
      <c r="V2485" s="101" t="s">
        <v>86</v>
      </c>
      <c r="W2485" s="101" t="s">
        <v>87</v>
      </c>
      <c r="X2485" s="101" t="s">
        <v>88</v>
      </c>
      <c r="Y2485" s="101" t="s">
        <v>89</v>
      </c>
      <c r="Z2485" s="101" t="s">
        <v>90</v>
      </c>
      <c r="AA2485" s="101">
        <v>834</v>
      </c>
      <c r="AB2485" s="101">
        <v>1192.6199999999999</v>
      </c>
    </row>
    <row r="2486" spans="18:28" ht="18" customHeight="1" x14ac:dyDescent="0.25">
      <c r="R2486" s="101" t="s">
        <v>84</v>
      </c>
      <c r="S2486" s="101">
        <v>2023</v>
      </c>
      <c r="T2486" s="101" t="s">
        <v>1</v>
      </c>
      <c r="U2486" s="101" t="s">
        <v>97</v>
      </c>
      <c r="V2486" s="101" t="s">
        <v>86</v>
      </c>
      <c r="W2486" s="101" t="s">
        <v>87</v>
      </c>
      <c r="X2486" s="101" t="s">
        <v>88</v>
      </c>
      <c r="Y2486" s="101" t="s">
        <v>89</v>
      </c>
      <c r="Z2486" s="101" t="s">
        <v>92</v>
      </c>
      <c r="AA2486" s="101">
        <v>269</v>
      </c>
      <c r="AB2486" s="101">
        <v>384.67</v>
      </c>
    </row>
    <row r="2487" spans="18:28" ht="18" customHeight="1" x14ac:dyDescent="0.25">
      <c r="R2487" s="101" t="s">
        <v>84</v>
      </c>
      <c r="S2487" s="101">
        <v>2023</v>
      </c>
      <c r="T2487" s="101" t="s">
        <v>1</v>
      </c>
      <c r="U2487" s="101" t="s">
        <v>97</v>
      </c>
      <c r="V2487" s="101" t="s">
        <v>86</v>
      </c>
      <c r="W2487" s="101" t="s">
        <v>87</v>
      </c>
      <c r="X2487" s="101" t="s">
        <v>88</v>
      </c>
      <c r="Y2487" s="101" t="s">
        <v>89</v>
      </c>
      <c r="Z2487" s="101" t="s">
        <v>90</v>
      </c>
      <c r="AA2487" s="101">
        <v>221</v>
      </c>
      <c r="AB2487" s="101">
        <v>316.02999999999997</v>
      </c>
    </row>
    <row r="2488" spans="18:28" ht="18" customHeight="1" x14ac:dyDescent="0.25">
      <c r="R2488" s="101" t="s">
        <v>93</v>
      </c>
      <c r="S2488" s="101">
        <v>2023</v>
      </c>
      <c r="T2488" s="101" t="s">
        <v>1</v>
      </c>
      <c r="U2488" s="101" t="s">
        <v>97</v>
      </c>
      <c r="V2488" s="101" t="s">
        <v>86</v>
      </c>
      <c r="W2488" s="101" t="s">
        <v>87</v>
      </c>
      <c r="X2488" s="101" t="s">
        <v>88</v>
      </c>
      <c r="Y2488" s="101" t="s">
        <v>89</v>
      </c>
      <c r="Z2488" s="101" t="s">
        <v>90</v>
      </c>
      <c r="AA2488" s="101">
        <v>149</v>
      </c>
      <c r="AB2488" s="101">
        <v>213.07</v>
      </c>
    </row>
    <row r="2489" spans="18:28" ht="18" customHeight="1" x14ac:dyDescent="0.25">
      <c r="R2489" s="101" t="s">
        <v>84</v>
      </c>
      <c r="S2489" s="101">
        <v>2023</v>
      </c>
      <c r="T2489" s="101" t="s">
        <v>1</v>
      </c>
      <c r="U2489" s="101" t="s">
        <v>97</v>
      </c>
      <c r="V2489" s="101" t="s">
        <v>86</v>
      </c>
      <c r="W2489" s="101" t="s">
        <v>87</v>
      </c>
      <c r="X2489" s="101" t="s">
        <v>88</v>
      </c>
      <c r="Y2489" s="101" t="s">
        <v>89</v>
      </c>
      <c r="Z2489" s="101" t="s">
        <v>90</v>
      </c>
      <c r="AA2489" s="101">
        <v>197</v>
      </c>
      <c r="AB2489" s="101">
        <v>281.70999999999998</v>
      </c>
    </row>
    <row r="2490" spans="18:28" ht="18" customHeight="1" x14ac:dyDescent="0.25">
      <c r="R2490" s="101" t="s">
        <v>93</v>
      </c>
      <c r="S2490" s="101">
        <v>2023</v>
      </c>
      <c r="T2490" s="101" t="s">
        <v>0</v>
      </c>
      <c r="U2490" s="101" t="s">
        <v>97</v>
      </c>
      <c r="V2490" s="101" t="s">
        <v>86</v>
      </c>
      <c r="W2490" s="101" t="s">
        <v>87</v>
      </c>
      <c r="X2490" s="101" t="s">
        <v>88</v>
      </c>
      <c r="Y2490" s="101" t="s">
        <v>89</v>
      </c>
      <c r="Z2490" s="101" t="s">
        <v>92</v>
      </c>
      <c r="AA2490" s="101">
        <v>284</v>
      </c>
      <c r="AB2490" s="101">
        <v>406.12</v>
      </c>
    </row>
    <row r="2491" spans="18:28" ht="18" customHeight="1" x14ac:dyDescent="0.25">
      <c r="R2491" s="101" t="s">
        <v>91</v>
      </c>
      <c r="S2491" s="101">
        <v>2023</v>
      </c>
      <c r="T2491" s="101" t="s">
        <v>0</v>
      </c>
      <c r="U2491" s="101" t="s">
        <v>97</v>
      </c>
      <c r="V2491" s="101" t="s">
        <v>86</v>
      </c>
      <c r="W2491" s="101" t="s">
        <v>87</v>
      </c>
      <c r="X2491" s="101" t="s">
        <v>88</v>
      </c>
      <c r="Y2491" s="101" t="s">
        <v>89</v>
      </c>
      <c r="Z2491" s="101" t="s">
        <v>92</v>
      </c>
      <c r="AA2491" s="101">
        <v>278</v>
      </c>
      <c r="AB2491" s="101">
        <v>397.53999999999996</v>
      </c>
    </row>
    <row r="2492" spans="18:28" ht="18" customHeight="1" x14ac:dyDescent="0.25">
      <c r="R2492" s="101" t="s">
        <v>93</v>
      </c>
      <c r="S2492" s="101">
        <v>2023</v>
      </c>
      <c r="T2492" s="101" t="s">
        <v>0</v>
      </c>
      <c r="U2492" s="101" t="s">
        <v>97</v>
      </c>
      <c r="V2492" s="101" t="s">
        <v>86</v>
      </c>
      <c r="W2492" s="101" t="s">
        <v>87</v>
      </c>
      <c r="X2492" s="101" t="s">
        <v>88</v>
      </c>
      <c r="Y2492" s="101" t="s">
        <v>89</v>
      </c>
      <c r="Z2492" s="101" t="s">
        <v>90</v>
      </c>
      <c r="AA2492" s="101">
        <v>152</v>
      </c>
      <c r="AB2492" s="101">
        <v>217.36</v>
      </c>
    </row>
    <row r="2493" spans="18:28" ht="18" customHeight="1" x14ac:dyDescent="0.25">
      <c r="R2493" s="101" t="s">
        <v>84</v>
      </c>
      <c r="S2493" s="101">
        <v>2023</v>
      </c>
      <c r="T2493" s="101" t="s">
        <v>0</v>
      </c>
      <c r="U2493" s="101" t="s">
        <v>97</v>
      </c>
      <c r="V2493" s="101" t="s">
        <v>86</v>
      </c>
      <c r="W2493" s="101" t="s">
        <v>87</v>
      </c>
      <c r="X2493" s="101" t="s">
        <v>88</v>
      </c>
      <c r="Y2493" s="101" t="s">
        <v>89</v>
      </c>
      <c r="Z2493" s="101" t="s">
        <v>90</v>
      </c>
      <c r="AA2493" s="101">
        <v>200</v>
      </c>
      <c r="AB2493" s="101">
        <v>286</v>
      </c>
    </row>
    <row r="2494" spans="18:28" ht="18" customHeight="1" x14ac:dyDescent="0.25">
      <c r="R2494" s="101" t="s">
        <v>91</v>
      </c>
      <c r="S2494" s="101">
        <v>2023</v>
      </c>
      <c r="T2494" s="101" t="s">
        <v>0</v>
      </c>
      <c r="U2494" s="101" t="s">
        <v>97</v>
      </c>
      <c r="V2494" s="101" t="s">
        <v>86</v>
      </c>
      <c r="W2494" s="101" t="s">
        <v>87</v>
      </c>
      <c r="X2494" s="101" t="s">
        <v>88</v>
      </c>
      <c r="Y2494" s="101" t="s">
        <v>89</v>
      </c>
      <c r="Z2494" s="101" t="s">
        <v>90</v>
      </c>
      <c r="AA2494" s="101">
        <v>286</v>
      </c>
      <c r="AB2494" s="101">
        <v>408.98</v>
      </c>
    </row>
    <row r="2495" spans="18:28" ht="18" customHeight="1" x14ac:dyDescent="0.25">
      <c r="R2495" s="101" t="s">
        <v>91</v>
      </c>
      <c r="S2495" s="101">
        <v>2023</v>
      </c>
      <c r="T2495" s="101" t="s">
        <v>0</v>
      </c>
      <c r="U2495" s="101" t="s">
        <v>97</v>
      </c>
      <c r="V2495" s="101" t="s">
        <v>86</v>
      </c>
      <c r="W2495" s="101" t="s">
        <v>87</v>
      </c>
      <c r="X2495" s="101" t="s">
        <v>88</v>
      </c>
      <c r="Y2495" s="101" t="s">
        <v>89</v>
      </c>
      <c r="Z2495" s="101" t="s">
        <v>90</v>
      </c>
      <c r="AA2495" s="101">
        <v>280</v>
      </c>
      <c r="AB2495" s="101">
        <v>400.4</v>
      </c>
    </row>
    <row r="2496" spans="18:28" ht="18" customHeight="1" x14ac:dyDescent="0.25">
      <c r="R2496" s="101" t="s">
        <v>84</v>
      </c>
      <c r="S2496" s="101">
        <v>2023</v>
      </c>
      <c r="T2496" s="101" t="s">
        <v>0</v>
      </c>
      <c r="U2496" s="101" t="s">
        <v>97</v>
      </c>
      <c r="V2496" s="101" t="s">
        <v>86</v>
      </c>
      <c r="W2496" s="101" t="s">
        <v>87</v>
      </c>
      <c r="X2496" s="101" t="s">
        <v>88</v>
      </c>
      <c r="Y2496" s="101" t="s">
        <v>89</v>
      </c>
      <c r="Z2496" s="101" t="s">
        <v>90</v>
      </c>
      <c r="AA2496" s="101">
        <v>274</v>
      </c>
      <c r="AB2496" s="101">
        <v>391.82</v>
      </c>
    </row>
    <row r="2497" spans="18:28" ht="18" customHeight="1" x14ac:dyDescent="0.25">
      <c r="R2497" s="101" t="s">
        <v>91</v>
      </c>
      <c r="S2497" s="101">
        <v>2023</v>
      </c>
      <c r="T2497" s="101" t="s">
        <v>0</v>
      </c>
      <c r="U2497" s="101" t="s">
        <v>97</v>
      </c>
      <c r="V2497" s="101" t="s">
        <v>86</v>
      </c>
      <c r="W2497" s="101" t="s">
        <v>87</v>
      </c>
      <c r="X2497" s="101" t="s">
        <v>88</v>
      </c>
      <c r="Y2497" s="101" t="s">
        <v>89</v>
      </c>
      <c r="Z2497" s="101" t="s">
        <v>90</v>
      </c>
      <c r="AA2497" s="101">
        <v>226</v>
      </c>
      <c r="AB2497" s="101">
        <v>526.24</v>
      </c>
    </row>
    <row r="2498" spans="18:28" ht="18" customHeight="1" x14ac:dyDescent="0.25">
      <c r="R2498" s="101" t="s">
        <v>94</v>
      </c>
      <c r="S2498" s="101">
        <v>2023</v>
      </c>
      <c r="T2498" s="101" t="s">
        <v>0</v>
      </c>
      <c r="U2498" s="101" t="s">
        <v>97</v>
      </c>
      <c r="V2498" s="101" t="s">
        <v>86</v>
      </c>
      <c r="W2498" s="101" t="s">
        <v>87</v>
      </c>
      <c r="X2498" s="101" t="s">
        <v>88</v>
      </c>
      <c r="Y2498" s="101" t="s">
        <v>89</v>
      </c>
      <c r="Z2498" s="101" t="s">
        <v>90</v>
      </c>
      <c r="AA2498" s="101">
        <v>154</v>
      </c>
      <c r="AB2498" s="101">
        <v>526.24</v>
      </c>
    </row>
    <row r="2499" spans="18:28" ht="18" customHeight="1" x14ac:dyDescent="0.25">
      <c r="R2499" s="101" t="s">
        <v>84</v>
      </c>
      <c r="S2499" s="101">
        <v>2023</v>
      </c>
      <c r="T2499" s="101" t="s">
        <v>0</v>
      </c>
      <c r="U2499" s="101" t="s">
        <v>97</v>
      </c>
      <c r="V2499" s="101" t="s">
        <v>86</v>
      </c>
      <c r="W2499" s="101" t="s">
        <v>87</v>
      </c>
      <c r="X2499" s="101" t="s">
        <v>88</v>
      </c>
      <c r="Y2499" s="101" t="s">
        <v>89</v>
      </c>
      <c r="Z2499" s="101" t="s">
        <v>90</v>
      </c>
      <c r="AA2499" s="101">
        <v>202</v>
      </c>
      <c r="AB2499" s="101">
        <v>526.24</v>
      </c>
    </row>
    <row r="2500" spans="18:28" ht="18" customHeight="1" x14ac:dyDescent="0.25">
      <c r="R2500" s="101" t="s">
        <v>93</v>
      </c>
      <c r="S2500" s="101">
        <v>2023</v>
      </c>
      <c r="T2500" s="101" t="s">
        <v>0</v>
      </c>
      <c r="U2500" s="101" t="s">
        <v>97</v>
      </c>
      <c r="V2500" s="101" t="s">
        <v>86</v>
      </c>
      <c r="W2500" s="101" t="s">
        <v>87</v>
      </c>
      <c r="X2500" s="101" t="s">
        <v>88</v>
      </c>
      <c r="Y2500" s="101" t="s">
        <v>89</v>
      </c>
      <c r="Z2500" s="101" t="s">
        <v>90</v>
      </c>
      <c r="AA2500" s="101">
        <v>965</v>
      </c>
      <c r="AB2500" s="101">
        <v>1379.95</v>
      </c>
    </row>
    <row r="2501" spans="18:28" ht="18" customHeight="1" x14ac:dyDescent="0.25">
      <c r="R2501" s="101" t="s">
        <v>91</v>
      </c>
      <c r="S2501" s="101">
        <v>2023</v>
      </c>
      <c r="T2501" s="101" t="s">
        <v>0</v>
      </c>
      <c r="U2501" s="101" t="s">
        <v>97</v>
      </c>
      <c r="V2501" s="101" t="s">
        <v>86</v>
      </c>
      <c r="W2501" s="101" t="s">
        <v>87</v>
      </c>
      <c r="X2501" s="101" t="s">
        <v>88</v>
      </c>
      <c r="Y2501" s="101" t="s">
        <v>89</v>
      </c>
      <c r="Z2501" s="101" t="s">
        <v>90</v>
      </c>
      <c r="AA2501" s="101">
        <v>198</v>
      </c>
      <c r="AB2501" s="101">
        <v>283.14</v>
      </c>
    </row>
    <row r="2502" spans="18:28" ht="18" customHeight="1" x14ac:dyDescent="0.25">
      <c r="R2502" s="101" t="s">
        <v>91</v>
      </c>
      <c r="S2502" s="101">
        <v>2023</v>
      </c>
      <c r="T2502" s="101" t="s">
        <v>0</v>
      </c>
      <c r="U2502" s="101" t="s">
        <v>97</v>
      </c>
      <c r="V2502" s="101" t="s">
        <v>86</v>
      </c>
      <c r="W2502" s="101" t="s">
        <v>87</v>
      </c>
      <c r="X2502" s="101" t="s">
        <v>88</v>
      </c>
      <c r="Y2502" s="101" t="s">
        <v>89</v>
      </c>
      <c r="Z2502" s="101" t="s">
        <v>90</v>
      </c>
      <c r="AA2502" s="101">
        <v>225</v>
      </c>
      <c r="AB2502" s="101">
        <v>321.75</v>
      </c>
    </row>
    <row r="2503" spans="18:28" ht="18" customHeight="1" x14ac:dyDescent="0.25">
      <c r="R2503" s="101" t="s">
        <v>91</v>
      </c>
      <c r="S2503" s="101">
        <v>2023</v>
      </c>
      <c r="T2503" s="101" t="s">
        <v>0</v>
      </c>
      <c r="U2503" s="101" t="s">
        <v>97</v>
      </c>
      <c r="V2503" s="101" t="s">
        <v>86</v>
      </c>
      <c r="W2503" s="101" t="s">
        <v>87</v>
      </c>
      <c r="X2503" s="101" t="s">
        <v>88</v>
      </c>
      <c r="Y2503" s="101" t="s">
        <v>89</v>
      </c>
      <c r="Z2503" s="101" t="s">
        <v>90</v>
      </c>
      <c r="AA2503" s="101">
        <v>153</v>
      </c>
      <c r="AB2503" s="101">
        <v>218.79</v>
      </c>
    </row>
    <row r="2504" spans="18:28" ht="18" customHeight="1" x14ac:dyDescent="0.25">
      <c r="R2504" s="101" t="s">
        <v>93</v>
      </c>
      <c r="S2504" s="101">
        <v>2023</v>
      </c>
      <c r="T2504" s="101" t="s">
        <v>0</v>
      </c>
      <c r="U2504" s="101" t="s">
        <v>97</v>
      </c>
      <c r="V2504" s="101" t="s">
        <v>86</v>
      </c>
      <c r="W2504" s="101" t="s">
        <v>87</v>
      </c>
      <c r="X2504" s="101" t="s">
        <v>88</v>
      </c>
      <c r="Y2504" s="101" t="s">
        <v>89</v>
      </c>
      <c r="Z2504" s="101" t="s">
        <v>90</v>
      </c>
      <c r="AA2504" s="101">
        <v>201</v>
      </c>
      <c r="AB2504" s="101">
        <v>287.43</v>
      </c>
    </row>
    <row r="2505" spans="18:28" ht="18" customHeight="1" x14ac:dyDescent="0.25">
      <c r="R2505" s="101" t="s">
        <v>94</v>
      </c>
      <c r="S2505" s="101">
        <v>2023</v>
      </c>
      <c r="T2505" s="101" t="s">
        <v>0</v>
      </c>
      <c r="U2505" s="101" t="s">
        <v>97</v>
      </c>
      <c r="V2505" s="101" t="s">
        <v>86</v>
      </c>
      <c r="W2505" s="101" t="s">
        <v>87</v>
      </c>
      <c r="X2505" s="101" t="s">
        <v>88</v>
      </c>
      <c r="Y2505" s="101" t="s">
        <v>89</v>
      </c>
      <c r="Z2505" s="101" t="s">
        <v>90</v>
      </c>
      <c r="AA2505" s="101">
        <v>283</v>
      </c>
      <c r="AB2505" s="101">
        <v>404.69</v>
      </c>
    </row>
    <row r="2506" spans="18:28" ht="18" customHeight="1" x14ac:dyDescent="0.25">
      <c r="R2506" s="101" t="s">
        <v>93</v>
      </c>
      <c r="S2506" s="101">
        <v>2023</v>
      </c>
      <c r="T2506" s="101" t="s">
        <v>0</v>
      </c>
      <c r="U2506" s="101" t="s">
        <v>97</v>
      </c>
      <c r="V2506" s="101" t="s">
        <v>86</v>
      </c>
      <c r="W2506" s="101" t="s">
        <v>87</v>
      </c>
      <c r="X2506" s="101" t="s">
        <v>88</v>
      </c>
      <c r="Y2506" s="101" t="s">
        <v>89</v>
      </c>
      <c r="Z2506" s="101" t="s">
        <v>90</v>
      </c>
      <c r="AA2506" s="101">
        <v>277</v>
      </c>
      <c r="AB2506" s="101">
        <v>396.11</v>
      </c>
    </row>
    <row r="2507" spans="18:28" ht="18" customHeight="1" x14ac:dyDescent="0.25">
      <c r="R2507" s="101" t="s">
        <v>84</v>
      </c>
      <c r="S2507" s="101">
        <v>2023</v>
      </c>
      <c r="T2507" s="101" t="s">
        <v>0</v>
      </c>
      <c r="U2507" s="101" t="s">
        <v>97</v>
      </c>
      <c r="V2507" s="101" t="s">
        <v>86</v>
      </c>
      <c r="W2507" s="101" t="s">
        <v>87</v>
      </c>
      <c r="X2507" s="101" t="s">
        <v>88</v>
      </c>
      <c r="Y2507" s="101" t="s">
        <v>89</v>
      </c>
      <c r="Z2507" s="101" t="s">
        <v>90</v>
      </c>
      <c r="AA2507" s="101">
        <v>746</v>
      </c>
      <c r="AB2507" s="101">
        <v>1066.78</v>
      </c>
    </row>
    <row r="2508" spans="18:28" ht="18" customHeight="1" x14ac:dyDescent="0.25">
      <c r="R2508" s="101" t="s">
        <v>84</v>
      </c>
      <c r="S2508" s="101">
        <v>2023</v>
      </c>
      <c r="T2508" s="101" t="s">
        <v>0</v>
      </c>
      <c r="U2508" s="101" t="s">
        <v>97</v>
      </c>
      <c r="V2508" s="101" t="s">
        <v>86</v>
      </c>
      <c r="W2508" s="101" t="s">
        <v>87</v>
      </c>
      <c r="X2508" s="101" t="s">
        <v>88</v>
      </c>
      <c r="Y2508" s="101" t="s">
        <v>89</v>
      </c>
      <c r="Z2508" s="101" t="s">
        <v>90</v>
      </c>
      <c r="AA2508" s="101">
        <v>800</v>
      </c>
      <c r="AB2508" s="101">
        <v>1144</v>
      </c>
    </row>
    <row r="2509" spans="18:28" ht="18" customHeight="1" x14ac:dyDescent="0.25">
      <c r="R2509" s="101" t="s">
        <v>91</v>
      </c>
      <c r="S2509" s="101">
        <v>2023</v>
      </c>
      <c r="T2509" s="101" t="s">
        <v>0</v>
      </c>
      <c r="U2509" s="101" t="s">
        <v>97</v>
      </c>
      <c r="V2509" s="101" t="s">
        <v>86</v>
      </c>
      <c r="W2509" s="101" t="s">
        <v>87</v>
      </c>
      <c r="X2509" s="101" t="s">
        <v>88</v>
      </c>
      <c r="Y2509" s="101" t="s">
        <v>89</v>
      </c>
      <c r="Z2509" s="101" t="s">
        <v>90</v>
      </c>
      <c r="AA2509" s="101">
        <v>833</v>
      </c>
      <c r="AB2509" s="101">
        <v>1191.19</v>
      </c>
    </row>
    <row r="2510" spans="18:28" ht="18" customHeight="1" x14ac:dyDescent="0.25">
      <c r="R2510" s="101" t="s">
        <v>91</v>
      </c>
      <c r="S2510" s="101">
        <v>2023</v>
      </c>
      <c r="T2510" s="101" t="s">
        <v>0</v>
      </c>
      <c r="U2510" s="101" t="s">
        <v>97</v>
      </c>
      <c r="V2510" s="101" t="s">
        <v>86</v>
      </c>
      <c r="W2510" s="101" t="s">
        <v>87</v>
      </c>
      <c r="X2510" s="101" t="s">
        <v>88</v>
      </c>
      <c r="Y2510" s="101" t="s">
        <v>89</v>
      </c>
      <c r="Z2510" s="101" t="s">
        <v>92</v>
      </c>
      <c r="AA2510" s="101">
        <v>287</v>
      </c>
      <c r="AB2510" s="101">
        <v>410.40999999999997</v>
      </c>
    </row>
    <row r="2511" spans="18:28" ht="18" customHeight="1" x14ac:dyDescent="0.25">
      <c r="R2511" s="101" t="s">
        <v>91</v>
      </c>
      <c r="S2511" s="101">
        <v>2023</v>
      </c>
      <c r="T2511" s="101" t="s">
        <v>0</v>
      </c>
      <c r="U2511" s="101" t="s">
        <v>97</v>
      </c>
      <c r="V2511" s="101" t="s">
        <v>86</v>
      </c>
      <c r="W2511" s="101" t="s">
        <v>87</v>
      </c>
      <c r="X2511" s="101" t="s">
        <v>88</v>
      </c>
      <c r="Y2511" s="101" t="s">
        <v>89</v>
      </c>
      <c r="Z2511" s="101" t="s">
        <v>92</v>
      </c>
      <c r="AA2511" s="101">
        <v>281</v>
      </c>
      <c r="AB2511" s="101">
        <v>401.83</v>
      </c>
    </row>
    <row r="2512" spans="18:28" ht="18" customHeight="1" x14ac:dyDescent="0.25">
      <c r="R2512" s="101" t="s">
        <v>95</v>
      </c>
      <c r="S2512" s="101">
        <v>2023</v>
      </c>
      <c r="T2512" s="101" t="s">
        <v>0</v>
      </c>
      <c r="U2512" s="101" t="s">
        <v>97</v>
      </c>
      <c r="V2512" s="101" t="s">
        <v>86</v>
      </c>
      <c r="W2512" s="101" t="s">
        <v>87</v>
      </c>
      <c r="X2512" s="101" t="s">
        <v>88</v>
      </c>
      <c r="Y2512" s="101" t="s">
        <v>89</v>
      </c>
      <c r="Z2512" s="101" t="s">
        <v>92</v>
      </c>
      <c r="AA2512" s="101">
        <v>275</v>
      </c>
      <c r="AB2512" s="101">
        <v>393.25</v>
      </c>
    </row>
    <row r="2513" spans="18:28" ht="18" customHeight="1" x14ac:dyDescent="0.25">
      <c r="R2513" s="101" t="s">
        <v>84</v>
      </c>
      <c r="S2513" s="101">
        <v>2023</v>
      </c>
      <c r="T2513" s="101" t="s">
        <v>0</v>
      </c>
      <c r="U2513" s="101" t="s">
        <v>97</v>
      </c>
      <c r="V2513" s="101" t="s">
        <v>86</v>
      </c>
      <c r="W2513" s="101" t="s">
        <v>87</v>
      </c>
      <c r="X2513" s="101" t="s">
        <v>88</v>
      </c>
      <c r="Y2513" s="101" t="s">
        <v>89</v>
      </c>
      <c r="Z2513" s="101" t="s">
        <v>90</v>
      </c>
      <c r="AA2513" s="101">
        <v>227</v>
      </c>
      <c r="AB2513" s="101">
        <v>324.61</v>
      </c>
    </row>
    <row r="2514" spans="18:28" ht="18" customHeight="1" x14ac:dyDescent="0.25">
      <c r="R2514" s="101" t="s">
        <v>91</v>
      </c>
      <c r="S2514" s="101">
        <v>2023</v>
      </c>
      <c r="T2514" s="101" t="s">
        <v>0</v>
      </c>
      <c r="U2514" s="101" t="s">
        <v>97</v>
      </c>
      <c r="V2514" s="101" t="s">
        <v>86</v>
      </c>
      <c r="W2514" s="101" t="s">
        <v>87</v>
      </c>
      <c r="X2514" s="101" t="s">
        <v>88</v>
      </c>
      <c r="Y2514" s="101" t="s">
        <v>89</v>
      </c>
      <c r="Z2514" s="101" t="s">
        <v>90</v>
      </c>
      <c r="AA2514" s="101">
        <v>155</v>
      </c>
      <c r="AB2514" s="101">
        <v>221.65</v>
      </c>
    </row>
    <row r="2515" spans="18:28" ht="18" customHeight="1" x14ac:dyDescent="0.25">
      <c r="R2515" s="101" t="s">
        <v>84</v>
      </c>
      <c r="S2515" s="101">
        <v>2023</v>
      </c>
      <c r="T2515" s="101" t="s">
        <v>6</v>
      </c>
      <c r="U2515" s="101" t="s">
        <v>97</v>
      </c>
      <c r="V2515" s="101" t="s">
        <v>86</v>
      </c>
      <c r="W2515" s="101" t="s">
        <v>87</v>
      </c>
      <c r="X2515" s="101" t="s">
        <v>88</v>
      </c>
      <c r="Y2515" s="101" t="s">
        <v>89</v>
      </c>
      <c r="Z2515" s="101" t="s">
        <v>90</v>
      </c>
      <c r="AA2515" s="101">
        <v>194</v>
      </c>
      <c r="AB2515" s="101">
        <v>277.42</v>
      </c>
    </row>
    <row r="2516" spans="18:28" ht="18" customHeight="1" x14ac:dyDescent="0.25">
      <c r="R2516" s="101" t="s">
        <v>93</v>
      </c>
      <c r="S2516" s="101">
        <v>2023</v>
      </c>
      <c r="T2516" s="101" t="s">
        <v>6</v>
      </c>
      <c r="U2516" s="101" t="s">
        <v>97</v>
      </c>
      <c r="V2516" s="101" t="s">
        <v>86</v>
      </c>
      <c r="W2516" s="101" t="s">
        <v>87</v>
      </c>
      <c r="X2516" s="101" t="s">
        <v>88</v>
      </c>
      <c r="Y2516" s="101" t="s">
        <v>89</v>
      </c>
      <c r="Z2516" s="101" t="s">
        <v>90</v>
      </c>
      <c r="AA2516" s="101">
        <v>170</v>
      </c>
      <c r="AB2516" s="101">
        <v>243.1</v>
      </c>
    </row>
    <row r="2517" spans="18:28" ht="18" customHeight="1" x14ac:dyDescent="0.25">
      <c r="R2517" s="101" t="s">
        <v>93</v>
      </c>
      <c r="S2517" s="101">
        <v>2023</v>
      </c>
      <c r="T2517" s="101" t="s">
        <v>6</v>
      </c>
      <c r="U2517" s="101" t="s">
        <v>97</v>
      </c>
      <c r="V2517" s="101" t="s">
        <v>86</v>
      </c>
      <c r="W2517" s="101" t="s">
        <v>87</v>
      </c>
      <c r="X2517" s="101" t="s">
        <v>88</v>
      </c>
      <c r="Y2517" s="101" t="s">
        <v>89</v>
      </c>
      <c r="Z2517" s="101" t="s">
        <v>90</v>
      </c>
      <c r="AA2517" s="101">
        <v>196</v>
      </c>
      <c r="AB2517" s="101">
        <v>526.24</v>
      </c>
    </row>
    <row r="2518" spans="18:28" ht="18" customHeight="1" x14ac:dyDescent="0.25">
      <c r="R2518" s="101" t="s">
        <v>93</v>
      </c>
      <c r="S2518" s="101">
        <v>2023</v>
      </c>
      <c r="T2518" s="101" t="s">
        <v>6</v>
      </c>
      <c r="U2518" s="101" t="s">
        <v>97</v>
      </c>
      <c r="V2518" s="101" t="s">
        <v>86</v>
      </c>
      <c r="W2518" s="101" t="s">
        <v>87</v>
      </c>
      <c r="X2518" s="101" t="s">
        <v>88</v>
      </c>
      <c r="Y2518" s="101" t="s">
        <v>89</v>
      </c>
      <c r="Z2518" s="101" t="s">
        <v>90</v>
      </c>
      <c r="AA2518" s="101">
        <v>166</v>
      </c>
      <c r="AB2518" s="101">
        <v>526.24</v>
      </c>
    </row>
    <row r="2519" spans="18:28" ht="18" customHeight="1" x14ac:dyDescent="0.25">
      <c r="R2519" s="101" t="s">
        <v>95</v>
      </c>
      <c r="S2519" s="101">
        <v>2023</v>
      </c>
      <c r="T2519" s="101" t="s">
        <v>6</v>
      </c>
      <c r="U2519" s="101" t="s">
        <v>97</v>
      </c>
      <c r="V2519" s="101" t="s">
        <v>86</v>
      </c>
      <c r="W2519" s="101" t="s">
        <v>87</v>
      </c>
      <c r="X2519" s="101" t="s">
        <v>88</v>
      </c>
      <c r="Y2519" s="101" t="s">
        <v>89</v>
      </c>
      <c r="Z2519" s="101" t="s">
        <v>90</v>
      </c>
      <c r="AA2519" s="101">
        <v>168</v>
      </c>
      <c r="AB2519" s="101">
        <v>240.24</v>
      </c>
    </row>
    <row r="2520" spans="18:28" ht="18" customHeight="1" x14ac:dyDescent="0.25">
      <c r="R2520" s="101" t="s">
        <v>95</v>
      </c>
      <c r="S2520" s="101">
        <v>2023</v>
      </c>
      <c r="T2520" s="101" t="s">
        <v>6</v>
      </c>
      <c r="U2520" s="101" t="s">
        <v>97</v>
      </c>
      <c r="V2520" s="101" t="s">
        <v>86</v>
      </c>
      <c r="W2520" s="101" t="s">
        <v>87</v>
      </c>
      <c r="X2520" s="101" t="s">
        <v>88</v>
      </c>
      <c r="Y2520" s="101" t="s">
        <v>89</v>
      </c>
      <c r="Z2520" s="101" t="s">
        <v>90</v>
      </c>
      <c r="AA2520" s="101">
        <v>195</v>
      </c>
      <c r="AB2520" s="101">
        <v>278.85000000000002</v>
      </c>
    </row>
    <row r="2521" spans="18:28" ht="18" customHeight="1" x14ac:dyDescent="0.25">
      <c r="R2521" s="101" t="s">
        <v>93</v>
      </c>
      <c r="S2521" s="101">
        <v>2023</v>
      </c>
      <c r="T2521" s="101" t="s">
        <v>6</v>
      </c>
      <c r="U2521" s="101" t="s">
        <v>97</v>
      </c>
      <c r="V2521" s="101" t="s">
        <v>86</v>
      </c>
      <c r="W2521" s="101" t="s">
        <v>87</v>
      </c>
      <c r="X2521" s="101" t="s">
        <v>88</v>
      </c>
      <c r="Y2521" s="101" t="s">
        <v>89</v>
      </c>
      <c r="Z2521" s="101" t="s">
        <v>90</v>
      </c>
      <c r="AA2521" s="101">
        <v>752</v>
      </c>
      <c r="AB2521" s="101">
        <v>1075.3600000000001</v>
      </c>
    </row>
    <row r="2522" spans="18:28" ht="18" customHeight="1" x14ac:dyDescent="0.25">
      <c r="R2522" s="101" t="s">
        <v>93</v>
      </c>
      <c r="S2522" s="101">
        <v>2023</v>
      </c>
      <c r="T2522" s="101" t="s">
        <v>6</v>
      </c>
      <c r="U2522" s="101" t="s">
        <v>97</v>
      </c>
      <c r="V2522" s="101" t="s">
        <v>86</v>
      </c>
      <c r="W2522" s="101" t="s">
        <v>87</v>
      </c>
      <c r="X2522" s="101" t="s">
        <v>88</v>
      </c>
      <c r="Y2522" s="101" t="s">
        <v>89</v>
      </c>
      <c r="Z2522" s="101" t="s">
        <v>90</v>
      </c>
      <c r="AA2522" s="101">
        <v>838</v>
      </c>
      <c r="AB2522" s="101">
        <v>1198.3399999999999</v>
      </c>
    </row>
    <row r="2523" spans="18:28" ht="18" customHeight="1" x14ac:dyDescent="0.25">
      <c r="R2523" s="101" t="s">
        <v>93</v>
      </c>
      <c r="S2523" s="101">
        <v>2023</v>
      </c>
      <c r="T2523" s="101" t="s">
        <v>6</v>
      </c>
      <c r="U2523" s="101" t="s">
        <v>97</v>
      </c>
      <c r="V2523" s="101" t="s">
        <v>86</v>
      </c>
      <c r="W2523" s="101" t="s">
        <v>87</v>
      </c>
      <c r="X2523" s="101" t="s">
        <v>88</v>
      </c>
      <c r="Y2523" s="101" t="s">
        <v>89</v>
      </c>
      <c r="Z2523" s="101" t="s">
        <v>90</v>
      </c>
      <c r="AA2523" s="101">
        <v>197</v>
      </c>
      <c r="AB2523" s="101">
        <v>281.70999999999998</v>
      </c>
    </row>
    <row r="2524" spans="18:28" ht="18" customHeight="1" x14ac:dyDescent="0.25">
      <c r="R2524" s="101" t="s">
        <v>84</v>
      </c>
      <c r="S2524" s="101">
        <v>2023</v>
      </c>
      <c r="T2524" s="101" t="s">
        <v>6</v>
      </c>
      <c r="U2524" s="101" t="s">
        <v>97</v>
      </c>
      <c r="V2524" s="101" t="s">
        <v>86</v>
      </c>
      <c r="W2524" s="101" t="s">
        <v>87</v>
      </c>
      <c r="X2524" s="101" t="s">
        <v>88</v>
      </c>
      <c r="Y2524" s="101" t="s">
        <v>89</v>
      </c>
      <c r="Z2524" s="101" t="s">
        <v>90</v>
      </c>
      <c r="AA2524" s="101">
        <v>167</v>
      </c>
      <c r="AB2524" s="101">
        <v>238.81</v>
      </c>
    </row>
    <row r="2525" spans="18:28" ht="18" customHeight="1" x14ac:dyDescent="0.25">
      <c r="R2525" s="101" t="s">
        <v>94</v>
      </c>
      <c r="S2525" s="101">
        <v>2023</v>
      </c>
      <c r="T2525" s="101" t="s">
        <v>5</v>
      </c>
      <c r="U2525" s="101" t="s">
        <v>97</v>
      </c>
      <c r="V2525" s="101" t="s">
        <v>86</v>
      </c>
      <c r="W2525" s="101" t="s">
        <v>87</v>
      </c>
      <c r="X2525" s="101" t="s">
        <v>88</v>
      </c>
      <c r="Y2525" s="101" t="s">
        <v>89</v>
      </c>
      <c r="Z2525" s="101" t="s">
        <v>90</v>
      </c>
      <c r="AA2525" s="101">
        <v>200</v>
      </c>
      <c r="AB2525" s="101">
        <v>286</v>
      </c>
    </row>
    <row r="2526" spans="18:28" ht="18" customHeight="1" x14ac:dyDescent="0.25">
      <c r="R2526" s="101" t="s">
        <v>84</v>
      </c>
      <c r="S2526" s="101">
        <v>2023</v>
      </c>
      <c r="T2526" s="101" t="s">
        <v>5</v>
      </c>
      <c r="U2526" s="101" t="s">
        <v>97</v>
      </c>
      <c r="V2526" s="101" t="s">
        <v>86</v>
      </c>
      <c r="W2526" s="101" t="s">
        <v>87</v>
      </c>
      <c r="X2526" s="101" t="s">
        <v>88</v>
      </c>
      <c r="Y2526" s="101" t="s">
        <v>89</v>
      </c>
      <c r="Z2526" s="101" t="s">
        <v>90</v>
      </c>
      <c r="AA2526" s="101">
        <v>202</v>
      </c>
      <c r="AB2526" s="101">
        <v>526.24</v>
      </c>
    </row>
    <row r="2527" spans="18:28" ht="18" customHeight="1" x14ac:dyDescent="0.25">
      <c r="R2527" s="101" t="s">
        <v>84</v>
      </c>
      <c r="S2527" s="101">
        <v>2023</v>
      </c>
      <c r="T2527" s="101" t="s">
        <v>5</v>
      </c>
      <c r="U2527" s="101" t="s">
        <v>97</v>
      </c>
      <c r="V2527" s="101" t="s">
        <v>86</v>
      </c>
      <c r="W2527" s="101" t="s">
        <v>87</v>
      </c>
      <c r="X2527" s="101" t="s">
        <v>88</v>
      </c>
      <c r="Y2527" s="101" t="s">
        <v>89</v>
      </c>
      <c r="Z2527" s="101" t="s">
        <v>90</v>
      </c>
      <c r="AA2527" s="101">
        <v>172</v>
      </c>
      <c r="AB2527" s="101">
        <v>526.24</v>
      </c>
    </row>
    <row r="2528" spans="18:28" ht="18" customHeight="1" x14ac:dyDescent="0.25">
      <c r="R2528" s="101" t="s">
        <v>84</v>
      </c>
      <c r="S2528" s="101">
        <v>2023</v>
      </c>
      <c r="T2528" s="101" t="s">
        <v>5</v>
      </c>
      <c r="U2528" s="101" t="s">
        <v>97</v>
      </c>
      <c r="V2528" s="101" t="s">
        <v>86</v>
      </c>
      <c r="W2528" s="101" t="s">
        <v>87</v>
      </c>
      <c r="X2528" s="101" t="s">
        <v>88</v>
      </c>
      <c r="Y2528" s="101" t="s">
        <v>89</v>
      </c>
      <c r="Z2528" s="101" t="s">
        <v>90</v>
      </c>
      <c r="AA2528" s="101">
        <v>970</v>
      </c>
      <c r="AB2528" s="101">
        <v>1387.1</v>
      </c>
    </row>
    <row r="2529" spans="18:28" ht="18" customHeight="1" x14ac:dyDescent="0.25">
      <c r="R2529" s="101" t="s">
        <v>84</v>
      </c>
      <c r="S2529" s="101">
        <v>2023</v>
      </c>
      <c r="T2529" s="101" t="s">
        <v>5</v>
      </c>
      <c r="U2529" s="101" t="s">
        <v>97</v>
      </c>
      <c r="V2529" s="101" t="s">
        <v>86</v>
      </c>
      <c r="W2529" s="101" t="s">
        <v>87</v>
      </c>
      <c r="X2529" s="101" t="s">
        <v>88</v>
      </c>
      <c r="Y2529" s="101" t="s">
        <v>89</v>
      </c>
      <c r="Z2529" s="101" t="s">
        <v>90</v>
      </c>
      <c r="AA2529" s="101">
        <v>174</v>
      </c>
      <c r="AB2529" s="101">
        <v>248.82</v>
      </c>
    </row>
    <row r="2530" spans="18:28" ht="18" customHeight="1" x14ac:dyDescent="0.25">
      <c r="R2530" s="101" t="s">
        <v>84</v>
      </c>
      <c r="S2530" s="101">
        <v>2023</v>
      </c>
      <c r="T2530" s="101" t="s">
        <v>5</v>
      </c>
      <c r="U2530" s="101" t="s">
        <v>97</v>
      </c>
      <c r="V2530" s="101" t="s">
        <v>86</v>
      </c>
      <c r="W2530" s="101" t="s">
        <v>87</v>
      </c>
      <c r="X2530" s="101" t="s">
        <v>88</v>
      </c>
      <c r="Y2530" s="101" t="s">
        <v>89</v>
      </c>
      <c r="Z2530" s="101" t="s">
        <v>90</v>
      </c>
      <c r="AA2530" s="101">
        <v>201</v>
      </c>
      <c r="AB2530" s="101">
        <v>287.43</v>
      </c>
    </row>
    <row r="2531" spans="18:28" ht="18" customHeight="1" x14ac:dyDescent="0.25">
      <c r="R2531" s="101" t="s">
        <v>84</v>
      </c>
      <c r="S2531" s="101">
        <v>2023</v>
      </c>
      <c r="T2531" s="101" t="s">
        <v>5</v>
      </c>
      <c r="U2531" s="101" t="s">
        <v>97</v>
      </c>
      <c r="V2531" s="101" t="s">
        <v>86</v>
      </c>
      <c r="W2531" s="101" t="s">
        <v>87</v>
      </c>
      <c r="X2531" s="101" t="s">
        <v>88</v>
      </c>
      <c r="Y2531" s="101" t="s">
        <v>89</v>
      </c>
      <c r="Z2531" s="101" t="s">
        <v>90</v>
      </c>
      <c r="AA2531" s="101">
        <v>171</v>
      </c>
      <c r="AB2531" s="101">
        <v>244.53</v>
      </c>
    </row>
    <row r="2532" spans="18:28" ht="18" customHeight="1" x14ac:dyDescent="0.25">
      <c r="R2532" s="101" t="s">
        <v>84</v>
      </c>
      <c r="S2532" s="101">
        <v>2023</v>
      </c>
      <c r="T2532" s="101" t="s">
        <v>5</v>
      </c>
      <c r="U2532" s="101" t="s">
        <v>97</v>
      </c>
      <c r="V2532" s="101" t="s">
        <v>86</v>
      </c>
      <c r="W2532" s="101" t="s">
        <v>87</v>
      </c>
      <c r="X2532" s="101" t="s">
        <v>88</v>
      </c>
      <c r="Y2532" s="101" t="s">
        <v>89</v>
      </c>
      <c r="Z2532" s="101" t="s">
        <v>90</v>
      </c>
      <c r="AA2532" s="101">
        <v>751</v>
      </c>
      <c r="AB2532" s="101">
        <v>1073.93</v>
      </c>
    </row>
    <row r="2533" spans="18:28" ht="18" customHeight="1" x14ac:dyDescent="0.25">
      <c r="R2533" s="101" t="s">
        <v>84</v>
      </c>
      <c r="S2533" s="101">
        <v>2023</v>
      </c>
      <c r="T2533" s="101" t="s">
        <v>5</v>
      </c>
      <c r="U2533" s="101" t="s">
        <v>97</v>
      </c>
      <c r="V2533" s="101" t="s">
        <v>86</v>
      </c>
      <c r="W2533" s="101" t="s">
        <v>87</v>
      </c>
      <c r="X2533" s="101" t="s">
        <v>88</v>
      </c>
      <c r="Y2533" s="101" t="s">
        <v>89</v>
      </c>
      <c r="Z2533" s="101" t="s">
        <v>90</v>
      </c>
      <c r="AA2533" s="101">
        <v>837</v>
      </c>
      <c r="AB2533" s="101">
        <v>1196.9099999999999</v>
      </c>
    </row>
    <row r="2534" spans="18:28" ht="18" customHeight="1" x14ac:dyDescent="0.25">
      <c r="R2534" s="101" t="s">
        <v>94</v>
      </c>
      <c r="S2534" s="101">
        <v>2023</v>
      </c>
      <c r="T2534" s="101" t="s">
        <v>5</v>
      </c>
      <c r="U2534" s="101" t="s">
        <v>97</v>
      </c>
      <c r="V2534" s="101" t="s">
        <v>86</v>
      </c>
      <c r="W2534" s="101" t="s">
        <v>87</v>
      </c>
      <c r="X2534" s="101" t="s">
        <v>88</v>
      </c>
      <c r="Y2534" s="101" t="s">
        <v>89</v>
      </c>
      <c r="Z2534" s="101" t="s">
        <v>90</v>
      </c>
      <c r="AA2534" s="101">
        <v>173</v>
      </c>
      <c r="AB2534" s="101">
        <v>247.39</v>
      </c>
    </row>
    <row r="2535" spans="18:28" ht="18" customHeight="1" x14ac:dyDescent="0.25">
      <c r="R2535" s="101" t="s">
        <v>91</v>
      </c>
      <c r="S2535" s="101">
        <v>2023</v>
      </c>
      <c r="T2535" s="101" t="s">
        <v>2</v>
      </c>
      <c r="U2535" s="101" t="s">
        <v>97</v>
      </c>
      <c r="V2535" s="101" t="s">
        <v>86</v>
      </c>
      <c r="W2535" s="101" t="s">
        <v>87</v>
      </c>
      <c r="X2535" s="101" t="s">
        <v>88</v>
      </c>
      <c r="Y2535" s="101" t="s">
        <v>89</v>
      </c>
      <c r="Z2535" s="101" t="s">
        <v>90</v>
      </c>
      <c r="AA2535" s="101">
        <v>218</v>
      </c>
      <c r="AB2535" s="101">
        <v>311.74</v>
      </c>
    </row>
    <row r="2536" spans="18:28" ht="18" customHeight="1" x14ac:dyDescent="0.25">
      <c r="R2536" s="101" t="s">
        <v>91</v>
      </c>
      <c r="S2536" s="101">
        <v>2023</v>
      </c>
      <c r="T2536" s="101" t="s">
        <v>2</v>
      </c>
      <c r="U2536" s="101" t="s">
        <v>97</v>
      </c>
      <c r="V2536" s="101" t="s">
        <v>86</v>
      </c>
      <c r="W2536" s="101" t="s">
        <v>87</v>
      </c>
      <c r="X2536" s="101" t="s">
        <v>88</v>
      </c>
      <c r="Y2536" s="101" t="s">
        <v>89</v>
      </c>
      <c r="Z2536" s="101" t="s">
        <v>90</v>
      </c>
      <c r="AA2536" s="101">
        <v>188</v>
      </c>
      <c r="AB2536" s="101">
        <v>268.84000000000003</v>
      </c>
    </row>
    <row r="2537" spans="18:28" ht="18" customHeight="1" x14ac:dyDescent="0.25">
      <c r="R2537" s="101" t="s">
        <v>91</v>
      </c>
      <c r="S2537" s="101">
        <v>2023</v>
      </c>
      <c r="T2537" s="101" t="s">
        <v>2</v>
      </c>
      <c r="U2537" s="101" t="s">
        <v>97</v>
      </c>
      <c r="V2537" s="101" t="s">
        <v>86</v>
      </c>
      <c r="W2537" s="101" t="s">
        <v>87</v>
      </c>
      <c r="X2537" s="101" t="s">
        <v>88</v>
      </c>
      <c r="Y2537" s="101" t="s">
        <v>89</v>
      </c>
      <c r="Z2537" s="101" t="s">
        <v>90</v>
      </c>
      <c r="AA2537" s="101">
        <v>214</v>
      </c>
      <c r="AB2537" s="101">
        <v>526.24</v>
      </c>
    </row>
    <row r="2538" spans="18:28" ht="18" customHeight="1" x14ac:dyDescent="0.25">
      <c r="R2538" s="101" t="s">
        <v>91</v>
      </c>
      <c r="S2538" s="101">
        <v>2023</v>
      </c>
      <c r="T2538" s="101" t="s">
        <v>2</v>
      </c>
      <c r="U2538" s="101" t="s">
        <v>97</v>
      </c>
      <c r="V2538" s="101" t="s">
        <v>86</v>
      </c>
      <c r="W2538" s="101" t="s">
        <v>87</v>
      </c>
      <c r="X2538" s="101" t="s">
        <v>88</v>
      </c>
      <c r="Y2538" s="101" t="s">
        <v>89</v>
      </c>
      <c r="Z2538" s="101" t="s">
        <v>90</v>
      </c>
      <c r="AA2538" s="101">
        <v>190</v>
      </c>
      <c r="AB2538" s="101">
        <v>526.24</v>
      </c>
    </row>
    <row r="2539" spans="18:28" ht="18" customHeight="1" x14ac:dyDescent="0.25">
      <c r="R2539" s="101" t="s">
        <v>91</v>
      </c>
      <c r="S2539" s="101">
        <v>2023</v>
      </c>
      <c r="T2539" s="101" t="s">
        <v>2</v>
      </c>
      <c r="U2539" s="101" t="s">
        <v>97</v>
      </c>
      <c r="V2539" s="101" t="s">
        <v>86</v>
      </c>
      <c r="W2539" s="101" t="s">
        <v>87</v>
      </c>
      <c r="X2539" s="101" t="s">
        <v>88</v>
      </c>
      <c r="Y2539" s="101" t="s">
        <v>89</v>
      </c>
      <c r="Z2539" s="101" t="s">
        <v>90</v>
      </c>
      <c r="AA2539" s="101">
        <v>967</v>
      </c>
      <c r="AB2539" s="101">
        <v>1382.81</v>
      </c>
    </row>
    <row r="2540" spans="18:28" ht="18" customHeight="1" x14ac:dyDescent="0.25">
      <c r="R2540" s="101" t="s">
        <v>91</v>
      </c>
      <c r="S2540" s="101">
        <v>2023</v>
      </c>
      <c r="T2540" s="101" t="s">
        <v>2</v>
      </c>
      <c r="U2540" s="101" t="s">
        <v>97</v>
      </c>
      <c r="V2540" s="101" t="s">
        <v>86</v>
      </c>
      <c r="W2540" s="101" t="s">
        <v>87</v>
      </c>
      <c r="X2540" s="101" t="s">
        <v>88</v>
      </c>
      <c r="Y2540" s="101" t="s">
        <v>89</v>
      </c>
      <c r="Z2540" s="101" t="s">
        <v>90</v>
      </c>
      <c r="AA2540" s="101">
        <v>189</v>
      </c>
      <c r="AB2540" s="101">
        <v>270.27</v>
      </c>
    </row>
    <row r="2541" spans="18:28" ht="18" customHeight="1" x14ac:dyDescent="0.25">
      <c r="R2541" s="101" t="s">
        <v>91</v>
      </c>
      <c r="S2541" s="101">
        <v>2023</v>
      </c>
      <c r="T2541" s="101" t="s">
        <v>2</v>
      </c>
      <c r="U2541" s="101" t="s">
        <v>97</v>
      </c>
      <c r="V2541" s="101" t="s">
        <v>86</v>
      </c>
      <c r="W2541" s="101" t="s">
        <v>87</v>
      </c>
      <c r="X2541" s="101" t="s">
        <v>88</v>
      </c>
      <c r="Y2541" s="101" t="s">
        <v>89</v>
      </c>
      <c r="Z2541" s="101" t="s">
        <v>90</v>
      </c>
      <c r="AA2541" s="101">
        <v>748</v>
      </c>
      <c r="AB2541" s="101">
        <v>1069.6399999999999</v>
      </c>
    </row>
    <row r="2542" spans="18:28" ht="18" customHeight="1" x14ac:dyDescent="0.25">
      <c r="R2542" s="101" t="s">
        <v>91</v>
      </c>
      <c r="S2542" s="101">
        <v>2023</v>
      </c>
      <c r="T2542" s="101" t="s">
        <v>2</v>
      </c>
      <c r="U2542" s="101" t="s">
        <v>97</v>
      </c>
      <c r="V2542" s="101" t="s">
        <v>86</v>
      </c>
      <c r="W2542" s="101" t="s">
        <v>87</v>
      </c>
      <c r="X2542" s="101" t="s">
        <v>88</v>
      </c>
      <c r="Y2542" s="101" t="s">
        <v>89</v>
      </c>
      <c r="Z2542" s="101" t="s">
        <v>90</v>
      </c>
      <c r="AA2542" s="101">
        <v>835</v>
      </c>
      <c r="AB2542" s="101">
        <v>1194.05</v>
      </c>
    </row>
    <row r="2543" spans="18:28" ht="18" customHeight="1" x14ac:dyDescent="0.25">
      <c r="R2543" s="101" t="s">
        <v>91</v>
      </c>
      <c r="S2543" s="101">
        <v>2023</v>
      </c>
      <c r="T2543" s="101" t="s">
        <v>2</v>
      </c>
      <c r="U2543" s="101" t="s">
        <v>97</v>
      </c>
      <c r="V2543" s="101" t="s">
        <v>86</v>
      </c>
      <c r="W2543" s="101" t="s">
        <v>87</v>
      </c>
      <c r="X2543" s="101" t="s">
        <v>88</v>
      </c>
      <c r="Y2543" s="101" t="s">
        <v>89</v>
      </c>
      <c r="Z2543" s="101" t="s">
        <v>90</v>
      </c>
      <c r="AA2543" s="101">
        <v>215</v>
      </c>
      <c r="AB2543" s="101">
        <v>307.45</v>
      </c>
    </row>
    <row r="2544" spans="18:28" ht="18" customHeight="1" x14ac:dyDescent="0.25">
      <c r="R2544" s="101" t="s">
        <v>91</v>
      </c>
      <c r="S2544" s="101">
        <v>2023</v>
      </c>
      <c r="T2544" s="101" t="s">
        <v>2</v>
      </c>
      <c r="U2544" s="101" t="s">
        <v>97</v>
      </c>
      <c r="V2544" s="101" t="s">
        <v>86</v>
      </c>
      <c r="W2544" s="101" t="s">
        <v>87</v>
      </c>
      <c r="X2544" s="101" t="s">
        <v>88</v>
      </c>
      <c r="Y2544" s="101" t="s">
        <v>89</v>
      </c>
      <c r="Z2544" s="101" t="s">
        <v>90</v>
      </c>
      <c r="AA2544" s="101">
        <v>191</v>
      </c>
      <c r="AB2544" s="101">
        <v>273.13</v>
      </c>
    </row>
    <row r="2545" spans="18:28" ht="18" customHeight="1" x14ac:dyDescent="0.25">
      <c r="R2545" s="101" t="s">
        <v>95</v>
      </c>
      <c r="S2545" s="101">
        <v>2023</v>
      </c>
      <c r="T2545" s="101" t="s">
        <v>4</v>
      </c>
      <c r="U2545" s="101" t="s">
        <v>97</v>
      </c>
      <c r="V2545" s="101" t="s">
        <v>86</v>
      </c>
      <c r="W2545" s="101" t="s">
        <v>87</v>
      </c>
      <c r="X2545" s="101" t="s">
        <v>88</v>
      </c>
      <c r="Y2545" s="101" t="s">
        <v>89</v>
      </c>
      <c r="Z2545" s="101" t="s">
        <v>90</v>
      </c>
      <c r="AA2545" s="101">
        <v>206</v>
      </c>
      <c r="AB2545" s="101">
        <v>294.58</v>
      </c>
    </row>
    <row r="2546" spans="18:28" ht="18" customHeight="1" x14ac:dyDescent="0.25">
      <c r="R2546" s="101" t="s">
        <v>91</v>
      </c>
      <c r="S2546" s="101">
        <v>2023</v>
      </c>
      <c r="T2546" s="101" t="s">
        <v>4</v>
      </c>
      <c r="U2546" s="101" t="s">
        <v>97</v>
      </c>
      <c r="V2546" s="101" t="s">
        <v>86</v>
      </c>
      <c r="W2546" s="101" t="s">
        <v>87</v>
      </c>
      <c r="X2546" s="101" t="s">
        <v>88</v>
      </c>
      <c r="Y2546" s="101" t="s">
        <v>89</v>
      </c>
      <c r="Z2546" s="101" t="s">
        <v>90</v>
      </c>
      <c r="AA2546" s="101">
        <v>176</v>
      </c>
      <c r="AB2546" s="101">
        <v>251.68</v>
      </c>
    </row>
    <row r="2547" spans="18:28" ht="18" customHeight="1" x14ac:dyDescent="0.25">
      <c r="R2547" s="101" t="s">
        <v>91</v>
      </c>
      <c r="S2547" s="101">
        <v>2023</v>
      </c>
      <c r="T2547" s="101" t="s">
        <v>4</v>
      </c>
      <c r="U2547" s="101" t="s">
        <v>97</v>
      </c>
      <c r="V2547" s="101" t="s">
        <v>86</v>
      </c>
      <c r="W2547" s="101" t="s">
        <v>87</v>
      </c>
      <c r="X2547" s="101" t="s">
        <v>88</v>
      </c>
      <c r="Y2547" s="101" t="s">
        <v>89</v>
      </c>
      <c r="Z2547" s="101" t="s">
        <v>90</v>
      </c>
      <c r="AA2547" s="101">
        <v>208</v>
      </c>
      <c r="AB2547" s="101">
        <v>526.24</v>
      </c>
    </row>
    <row r="2548" spans="18:28" ht="18" customHeight="1" x14ac:dyDescent="0.25">
      <c r="R2548" s="101" t="s">
        <v>91</v>
      </c>
      <c r="S2548" s="101">
        <v>2023</v>
      </c>
      <c r="T2548" s="101" t="s">
        <v>4</v>
      </c>
      <c r="U2548" s="101" t="s">
        <v>97</v>
      </c>
      <c r="V2548" s="101" t="s">
        <v>86</v>
      </c>
      <c r="W2548" s="101" t="s">
        <v>87</v>
      </c>
      <c r="X2548" s="101" t="s">
        <v>88</v>
      </c>
      <c r="Y2548" s="101" t="s">
        <v>89</v>
      </c>
      <c r="Z2548" s="101" t="s">
        <v>90</v>
      </c>
      <c r="AA2548" s="101">
        <v>178</v>
      </c>
      <c r="AB2548" s="101">
        <v>526.24</v>
      </c>
    </row>
    <row r="2549" spans="18:28" ht="18" customHeight="1" x14ac:dyDescent="0.25">
      <c r="R2549" s="101" t="s">
        <v>91</v>
      </c>
      <c r="S2549" s="101">
        <v>2023</v>
      </c>
      <c r="T2549" s="101" t="s">
        <v>4</v>
      </c>
      <c r="U2549" s="101" t="s">
        <v>97</v>
      </c>
      <c r="V2549" s="101" t="s">
        <v>86</v>
      </c>
      <c r="W2549" s="101" t="s">
        <v>87</v>
      </c>
      <c r="X2549" s="101" t="s">
        <v>88</v>
      </c>
      <c r="Y2549" s="101" t="s">
        <v>89</v>
      </c>
      <c r="Z2549" s="101" t="s">
        <v>90</v>
      </c>
      <c r="AA2549" s="101">
        <v>969</v>
      </c>
      <c r="AB2549" s="101">
        <v>1385.67</v>
      </c>
    </row>
    <row r="2550" spans="18:28" ht="18" customHeight="1" x14ac:dyDescent="0.25">
      <c r="R2550" s="101" t="s">
        <v>91</v>
      </c>
      <c r="S2550" s="101">
        <v>2023</v>
      </c>
      <c r="T2550" s="101" t="s">
        <v>4</v>
      </c>
      <c r="U2550" s="101" t="s">
        <v>97</v>
      </c>
      <c r="V2550" s="101" t="s">
        <v>86</v>
      </c>
      <c r="W2550" s="101" t="s">
        <v>87</v>
      </c>
      <c r="X2550" s="101" t="s">
        <v>88</v>
      </c>
      <c r="Y2550" s="101" t="s">
        <v>89</v>
      </c>
      <c r="Z2550" s="101" t="s">
        <v>90</v>
      </c>
      <c r="AA2550" s="101">
        <v>180</v>
      </c>
      <c r="AB2550" s="101">
        <v>257.39999999999998</v>
      </c>
    </row>
    <row r="2551" spans="18:28" ht="18" customHeight="1" x14ac:dyDescent="0.25">
      <c r="R2551" s="101" t="s">
        <v>91</v>
      </c>
      <c r="S2551" s="101">
        <v>2023</v>
      </c>
      <c r="T2551" s="101" t="s">
        <v>4</v>
      </c>
      <c r="U2551" s="101" t="s">
        <v>97</v>
      </c>
      <c r="V2551" s="101" t="s">
        <v>86</v>
      </c>
      <c r="W2551" s="101" t="s">
        <v>87</v>
      </c>
      <c r="X2551" s="101" t="s">
        <v>88</v>
      </c>
      <c r="Y2551" s="101" t="s">
        <v>89</v>
      </c>
      <c r="Z2551" s="101" t="s">
        <v>90</v>
      </c>
      <c r="AA2551" s="101">
        <v>207</v>
      </c>
      <c r="AB2551" s="101">
        <v>296.01</v>
      </c>
    </row>
    <row r="2552" spans="18:28" ht="18" customHeight="1" x14ac:dyDescent="0.25">
      <c r="R2552" s="101" t="s">
        <v>91</v>
      </c>
      <c r="S2552" s="101">
        <v>2023</v>
      </c>
      <c r="T2552" s="101" t="s">
        <v>4</v>
      </c>
      <c r="U2552" s="101" t="s">
        <v>97</v>
      </c>
      <c r="V2552" s="101" t="s">
        <v>86</v>
      </c>
      <c r="W2552" s="101" t="s">
        <v>87</v>
      </c>
      <c r="X2552" s="101" t="s">
        <v>88</v>
      </c>
      <c r="Y2552" s="101" t="s">
        <v>89</v>
      </c>
      <c r="Z2552" s="101" t="s">
        <v>90</v>
      </c>
      <c r="AA2552" s="101">
        <v>177</v>
      </c>
      <c r="AB2552" s="101">
        <v>253.11</v>
      </c>
    </row>
    <row r="2553" spans="18:28" ht="18" customHeight="1" x14ac:dyDescent="0.25">
      <c r="R2553" s="101" t="s">
        <v>91</v>
      </c>
      <c r="S2553" s="101">
        <v>2023</v>
      </c>
      <c r="T2553" s="101" t="s">
        <v>4</v>
      </c>
      <c r="U2553" s="101" t="s">
        <v>97</v>
      </c>
      <c r="V2553" s="101" t="s">
        <v>86</v>
      </c>
      <c r="W2553" s="101" t="s">
        <v>87</v>
      </c>
      <c r="X2553" s="101" t="s">
        <v>88</v>
      </c>
      <c r="Y2553" s="101" t="s">
        <v>89</v>
      </c>
      <c r="Z2553" s="101" t="s">
        <v>90</v>
      </c>
      <c r="AA2553" s="101">
        <v>750</v>
      </c>
      <c r="AB2553" s="101">
        <v>1072.5</v>
      </c>
    </row>
    <row r="2554" spans="18:28" ht="18" customHeight="1" x14ac:dyDescent="0.25">
      <c r="R2554" s="101" t="s">
        <v>91</v>
      </c>
      <c r="S2554" s="101">
        <v>2023</v>
      </c>
      <c r="T2554" s="101" t="s">
        <v>4</v>
      </c>
      <c r="U2554" s="101" t="s">
        <v>97</v>
      </c>
      <c r="V2554" s="101" t="s">
        <v>86</v>
      </c>
      <c r="W2554" s="101" t="s">
        <v>87</v>
      </c>
      <c r="X2554" s="101" t="s">
        <v>88</v>
      </c>
      <c r="Y2554" s="101" t="s">
        <v>89</v>
      </c>
      <c r="Z2554" s="101" t="s">
        <v>90</v>
      </c>
      <c r="AA2554" s="101">
        <v>836</v>
      </c>
      <c r="AB2554" s="101">
        <v>1195.48</v>
      </c>
    </row>
    <row r="2555" spans="18:28" ht="18" customHeight="1" x14ac:dyDescent="0.25">
      <c r="R2555" s="101" t="s">
        <v>91</v>
      </c>
      <c r="S2555" s="101">
        <v>2023</v>
      </c>
      <c r="T2555" s="101" t="s">
        <v>4</v>
      </c>
      <c r="U2555" s="101" t="s">
        <v>97</v>
      </c>
      <c r="V2555" s="101" t="s">
        <v>86</v>
      </c>
      <c r="W2555" s="101" t="s">
        <v>87</v>
      </c>
      <c r="X2555" s="101" t="s">
        <v>88</v>
      </c>
      <c r="Y2555" s="101" t="s">
        <v>89</v>
      </c>
      <c r="Z2555" s="101" t="s">
        <v>90</v>
      </c>
      <c r="AA2555" s="101">
        <v>203</v>
      </c>
      <c r="AB2555" s="101">
        <v>290.28999999999996</v>
      </c>
    </row>
    <row r="2556" spans="18:28" ht="18" customHeight="1" x14ac:dyDescent="0.25">
      <c r="R2556" s="101" t="s">
        <v>95</v>
      </c>
      <c r="S2556" s="101">
        <v>2023</v>
      </c>
      <c r="T2556" s="101" t="s">
        <v>4</v>
      </c>
      <c r="U2556" s="101" t="s">
        <v>97</v>
      </c>
      <c r="V2556" s="101" t="s">
        <v>86</v>
      </c>
      <c r="W2556" s="101" t="s">
        <v>87</v>
      </c>
      <c r="X2556" s="101" t="s">
        <v>88</v>
      </c>
      <c r="Y2556" s="101" t="s">
        <v>89</v>
      </c>
      <c r="Z2556" s="101" t="s">
        <v>90</v>
      </c>
      <c r="AA2556" s="101">
        <v>179</v>
      </c>
      <c r="AB2556" s="101">
        <v>255.97</v>
      </c>
    </row>
    <row r="2557" spans="18:28" ht="18" customHeight="1" x14ac:dyDescent="0.25">
      <c r="R2557" s="101" t="s">
        <v>84</v>
      </c>
      <c r="S2557" s="101">
        <v>2023</v>
      </c>
      <c r="T2557" s="101" t="s">
        <v>10</v>
      </c>
      <c r="U2557" s="101" t="s">
        <v>97</v>
      </c>
      <c r="V2557" s="101" t="s">
        <v>86</v>
      </c>
      <c r="W2557" s="101" t="s">
        <v>87</v>
      </c>
      <c r="X2557" s="101" t="s">
        <v>88</v>
      </c>
      <c r="Y2557" s="101" t="s">
        <v>89</v>
      </c>
      <c r="Z2557" s="101" t="s">
        <v>90</v>
      </c>
      <c r="AA2557" s="101">
        <v>176</v>
      </c>
      <c r="AB2557" s="101">
        <v>251.68</v>
      </c>
    </row>
    <row r="2558" spans="18:28" ht="18" customHeight="1" x14ac:dyDescent="0.25">
      <c r="R2558" s="101" t="s">
        <v>84</v>
      </c>
      <c r="S2558" s="101">
        <v>2023</v>
      </c>
      <c r="T2558" s="101" t="s">
        <v>10</v>
      </c>
      <c r="U2558" s="101" t="s">
        <v>97</v>
      </c>
      <c r="V2558" s="101" t="s">
        <v>86</v>
      </c>
      <c r="W2558" s="101" t="s">
        <v>87</v>
      </c>
      <c r="X2558" s="101" t="s">
        <v>88</v>
      </c>
      <c r="Y2558" s="101" t="s">
        <v>89</v>
      </c>
      <c r="Z2558" s="101" t="s">
        <v>90</v>
      </c>
      <c r="AA2558" s="101">
        <v>146</v>
      </c>
      <c r="AB2558" s="101">
        <v>208.78</v>
      </c>
    </row>
    <row r="2559" spans="18:28" ht="18" customHeight="1" x14ac:dyDescent="0.25">
      <c r="R2559" s="101" t="s">
        <v>84</v>
      </c>
      <c r="S2559" s="101">
        <v>2023</v>
      </c>
      <c r="T2559" s="101" t="s">
        <v>10</v>
      </c>
      <c r="U2559" s="101" t="s">
        <v>97</v>
      </c>
      <c r="V2559" s="101" t="s">
        <v>86</v>
      </c>
      <c r="W2559" s="101" t="s">
        <v>87</v>
      </c>
      <c r="X2559" s="101" t="s">
        <v>88</v>
      </c>
      <c r="Y2559" s="101" t="s">
        <v>89</v>
      </c>
      <c r="Z2559" s="101" t="s">
        <v>90</v>
      </c>
      <c r="AA2559" s="101">
        <v>172</v>
      </c>
      <c r="AB2559" s="101">
        <v>526.24</v>
      </c>
    </row>
    <row r="2560" spans="18:28" ht="18" customHeight="1" x14ac:dyDescent="0.25">
      <c r="R2560" s="101" t="s">
        <v>93</v>
      </c>
      <c r="S2560" s="101">
        <v>2023</v>
      </c>
      <c r="T2560" s="101" t="s">
        <v>10</v>
      </c>
      <c r="U2560" s="101" t="s">
        <v>97</v>
      </c>
      <c r="V2560" s="101" t="s">
        <v>86</v>
      </c>
      <c r="W2560" s="101" t="s">
        <v>87</v>
      </c>
      <c r="X2560" s="101" t="s">
        <v>88</v>
      </c>
      <c r="Y2560" s="101" t="s">
        <v>89</v>
      </c>
      <c r="Z2560" s="101" t="s">
        <v>90</v>
      </c>
      <c r="AA2560" s="101">
        <v>148</v>
      </c>
      <c r="AB2560" s="101">
        <v>526.24</v>
      </c>
    </row>
    <row r="2561" spans="18:28" ht="18" customHeight="1" x14ac:dyDescent="0.25">
      <c r="R2561" s="101" t="s">
        <v>93</v>
      </c>
      <c r="S2561" s="101">
        <v>2023</v>
      </c>
      <c r="T2561" s="101" t="s">
        <v>10</v>
      </c>
      <c r="U2561" s="101" t="s">
        <v>97</v>
      </c>
      <c r="V2561" s="101" t="s">
        <v>86</v>
      </c>
      <c r="W2561" s="101" t="s">
        <v>87</v>
      </c>
      <c r="X2561" s="101" t="s">
        <v>88</v>
      </c>
      <c r="Y2561" s="101" t="s">
        <v>89</v>
      </c>
      <c r="Z2561" s="101" t="s">
        <v>90</v>
      </c>
      <c r="AA2561" s="101">
        <v>974</v>
      </c>
      <c r="AB2561" s="101">
        <v>1392.82</v>
      </c>
    </row>
    <row r="2562" spans="18:28" ht="18" customHeight="1" x14ac:dyDescent="0.25">
      <c r="R2562" s="101" t="s">
        <v>84</v>
      </c>
      <c r="S2562" s="101">
        <v>2023</v>
      </c>
      <c r="T2562" s="101" t="s">
        <v>10</v>
      </c>
      <c r="U2562" s="101" t="s">
        <v>97</v>
      </c>
      <c r="V2562" s="101" t="s">
        <v>86</v>
      </c>
      <c r="W2562" s="101" t="s">
        <v>87</v>
      </c>
      <c r="X2562" s="101" t="s">
        <v>88</v>
      </c>
      <c r="Y2562" s="101" t="s">
        <v>89</v>
      </c>
      <c r="Z2562" s="101" t="s">
        <v>90</v>
      </c>
      <c r="AA2562" s="101">
        <v>144</v>
      </c>
      <c r="AB2562" s="101">
        <v>205.92000000000002</v>
      </c>
    </row>
    <row r="2563" spans="18:28" ht="18" customHeight="1" x14ac:dyDescent="0.25">
      <c r="R2563" s="101" t="s">
        <v>84</v>
      </c>
      <c r="S2563" s="101">
        <v>2023</v>
      </c>
      <c r="T2563" s="101" t="s">
        <v>10</v>
      </c>
      <c r="U2563" s="101" t="s">
        <v>97</v>
      </c>
      <c r="V2563" s="101" t="s">
        <v>86</v>
      </c>
      <c r="W2563" s="101" t="s">
        <v>87</v>
      </c>
      <c r="X2563" s="101" t="s">
        <v>88</v>
      </c>
      <c r="Y2563" s="101" t="s">
        <v>89</v>
      </c>
      <c r="Z2563" s="101" t="s">
        <v>90</v>
      </c>
      <c r="AA2563" s="101">
        <v>171</v>
      </c>
      <c r="AB2563" s="101">
        <v>244.53</v>
      </c>
    </row>
    <row r="2564" spans="18:28" ht="18" customHeight="1" x14ac:dyDescent="0.25">
      <c r="R2564" s="101" t="s">
        <v>93</v>
      </c>
      <c r="S2564" s="101">
        <v>2023</v>
      </c>
      <c r="T2564" s="101" t="s">
        <v>10</v>
      </c>
      <c r="U2564" s="101" t="s">
        <v>97</v>
      </c>
      <c r="V2564" s="101" t="s">
        <v>86</v>
      </c>
      <c r="W2564" s="101" t="s">
        <v>87</v>
      </c>
      <c r="X2564" s="101" t="s">
        <v>88</v>
      </c>
      <c r="Y2564" s="101" t="s">
        <v>89</v>
      </c>
      <c r="Z2564" s="101" t="s">
        <v>90</v>
      </c>
      <c r="AA2564" s="101">
        <v>147</v>
      </c>
      <c r="AB2564" s="101">
        <v>210.21</v>
      </c>
    </row>
    <row r="2565" spans="18:28" ht="18" customHeight="1" x14ac:dyDescent="0.25">
      <c r="R2565" s="101" t="s">
        <v>93</v>
      </c>
      <c r="S2565" s="101">
        <v>2023</v>
      </c>
      <c r="T2565" s="101" t="s">
        <v>10</v>
      </c>
      <c r="U2565" s="101" t="s">
        <v>97</v>
      </c>
      <c r="V2565" s="101" t="s">
        <v>86</v>
      </c>
      <c r="W2565" s="101" t="s">
        <v>87</v>
      </c>
      <c r="X2565" s="101" t="s">
        <v>88</v>
      </c>
      <c r="Y2565" s="101" t="s">
        <v>89</v>
      </c>
      <c r="Z2565" s="101" t="s">
        <v>90</v>
      </c>
      <c r="AA2565" s="101">
        <v>755</v>
      </c>
      <c r="AB2565" s="101">
        <v>1079.6500000000001</v>
      </c>
    </row>
    <row r="2566" spans="18:28" ht="18" customHeight="1" x14ac:dyDescent="0.25">
      <c r="R2566" s="101" t="s">
        <v>84</v>
      </c>
      <c r="S2566" s="101">
        <v>2023</v>
      </c>
      <c r="T2566" s="101" t="s">
        <v>10</v>
      </c>
      <c r="U2566" s="101" t="s">
        <v>97</v>
      </c>
      <c r="V2566" s="101" t="s">
        <v>86</v>
      </c>
      <c r="W2566" s="101" t="s">
        <v>87</v>
      </c>
      <c r="X2566" s="101" t="s">
        <v>88</v>
      </c>
      <c r="Y2566" s="101" t="s">
        <v>89</v>
      </c>
      <c r="Z2566" s="101" t="s">
        <v>90</v>
      </c>
      <c r="AA2566" s="101">
        <v>842</v>
      </c>
      <c r="AB2566" s="101">
        <v>1204.06</v>
      </c>
    </row>
    <row r="2567" spans="18:28" ht="18" customHeight="1" x14ac:dyDescent="0.25">
      <c r="R2567" s="101" t="s">
        <v>84</v>
      </c>
      <c r="S2567" s="101">
        <v>2023</v>
      </c>
      <c r="T2567" s="101" t="s">
        <v>10</v>
      </c>
      <c r="U2567" s="101" t="s">
        <v>97</v>
      </c>
      <c r="V2567" s="101" t="s">
        <v>86</v>
      </c>
      <c r="W2567" s="101" t="s">
        <v>87</v>
      </c>
      <c r="X2567" s="101" t="s">
        <v>88</v>
      </c>
      <c r="Y2567" s="101" t="s">
        <v>89</v>
      </c>
      <c r="Z2567" s="101" t="s">
        <v>90</v>
      </c>
      <c r="AA2567" s="101">
        <v>173</v>
      </c>
      <c r="AB2567" s="101">
        <v>247.39</v>
      </c>
    </row>
    <row r="2568" spans="18:28" ht="18" customHeight="1" x14ac:dyDescent="0.25">
      <c r="R2568" s="101" t="s">
        <v>84</v>
      </c>
      <c r="S2568" s="101">
        <v>2023</v>
      </c>
      <c r="T2568" s="101" t="s">
        <v>10</v>
      </c>
      <c r="U2568" s="101" t="s">
        <v>97</v>
      </c>
      <c r="V2568" s="101" t="s">
        <v>86</v>
      </c>
      <c r="W2568" s="101" t="s">
        <v>87</v>
      </c>
      <c r="X2568" s="101" t="s">
        <v>88</v>
      </c>
      <c r="Y2568" s="101" t="s">
        <v>89</v>
      </c>
      <c r="Z2568" s="101" t="s">
        <v>90</v>
      </c>
      <c r="AA2568" s="101">
        <v>149</v>
      </c>
      <c r="AB2568" s="101">
        <v>213.07</v>
      </c>
    </row>
    <row r="2569" spans="18:28" ht="18" customHeight="1" x14ac:dyDescent="0.25">
      <c r="R2569" s="101" t="s">
        <v>95</v>
      </c>
      <c r="S2569" s="101">
        <v>2023</v>
      </c>
      <c r="T2569" s="101" t="s">
        <v>9</v>
      </c>
      <c r="U2569" s="101" t="s">
        <v>97</v>
      </c>
      <c r="V2569" s="101" t="s">
        <v>86</v>
      </c>
      <c r="W2569" s="101" t="s">
        <v>87</v>
      </c>
      <c r="X2569" s="101" t="s">
        <v>88</v>
      </c>
      <c r="Y2569" s="101" t="s">
        <v>89</v>
      </c>
      <c r="Z2569" s="101" t="s">
        <v>90</v>
      </c>
      <c r="AA2569" s="101">
        <v>152</v>
      </c>
      <c r="AB2569" s="101">
        <v>217.36</v>
      </c>
    </row>
    <row r="2570" spans="18:28" ht="18" customHeight="1" x14ac:dyDescent="0.25">
      <c r="R2570" s="101" t="s">
        <v>84</v>
      </c>
      <c r="S2570" s="101">
        <v>2023</v>
      </c>
      <c r="T2570" s="101" t="s">
        <v>9</v>
      </c>
      <c r="U2570" s="101" t="s">
        <v>97</v>
      </c>
      <c r="V2570" s="101" t="s">
        <v>86</v>
      </c>
      <c r="W2570" s="101" t="s">
        <v>87</v>
      </c>
      <c r="X2570" s="101" t="s">
        <v>88</v>
      </c>
      <c r="Y2570" s="101" t="s">
        <v>89</v>
      </c>
      <c r="Z2570" s="101" t="s">
        <v>90</v>
      </c>
      <c r="AA2570" s="101">
        <v>178</v>
      </c>
      <c r="AB2570" s="101">
        <v>526.24</v>
      </c>
    </row>
    <row r="2571" spans="18:28" ht="18" customHeight="1" x14ac:dyDescent="0.25">
      <c r="R2571" s="101" t="s">
        <v>84</v>
      </c>
      <c r="S2571" s="101">
        <v>2023</v>
      </c>
      <c r="T2571" s="101" t="s">
        <v>9</v>
      </c>
      <c r="U2571" s="101" t="s">
        <v>97</v>
      </c>
      <c r="V2571" s="101" t="s">
        <v>86</v>
      </c>
      <c r="W2571" s="101" t="s">
        <v>87</v>
      </c>
      <c r="X2571" s="101" t="s">
        <v>88</v>
      </c>
      <c r="Y2571" s="101" t="s">
        <v>89</v>
      </c>
      <c r="Z2571" s="101" t="s">
        <v>90</v>
      </c>
      <c r="AA2571" s="101">
        <v>154</v>
      </c>
      <c r="AB2571" s="101">
        <v>526.24</v>
      </c>
    </row>
    <row r="2572" spans="18:28" ht="18" customHeight="1" x14ac:dyDescent="0.25">
      <c r="R2572" s="101" t="s">
        <v>93</v>
      </c>
      <c r="S2572" s="101">
        <v>2023</v>
      </c>
      <c r="T2572" s="101" t="s">
        <v>9</v>
      </c>
      <c r="U2572" s="101" t="s">
        <v>97</v>
      </c>
      <c r="V2572" s="101" t="s">
        <v>86</v>
      </c>
      <c r="W2572" s="101" t="s">
        <v>87</v>
      </c>
      <c r="X2572" s="101" t="s">
        <v>88</v>
      </c>
      <c r="Y2572" s="101" t="s">
        <v>89</v>
      </c>
      <c r="Z2572" s="101" t="s">
        <v>90</v>
      </c>
      <c r="AA2572" s="101">
        <v>973</v>
      </c>
      <c r="AB2572" s="101">
        <v>1391.3899999999999</v>
      </c>
    </row>
    <row r="2573" spans="18:28" ht="18" customHeight="1" x14ac:dyDescent="0.25">
      <c r="R2573" s="101" t="s">
        <v>91</v>
      </c>
      <c r="S2573" s="101">
        <v>2023</v>
      </c>
      <c r="T2573" s="101" t="s">
        <v>9</v>
      </c>
      <c r="U2573" s="101" t="s">
        <v>97</v>
      </c>
      <c r="V2573" s="101" t="s">
        <v>86</v>
      </c>
      <c r="W2573" s="101" t="s">
        <v>87</v>
      </c>
      <c r="X2573" s="101" t="s">
        <v>88</v>
      </c>
      <c r="Y2573" s="101" t="s">
        <v>89</v>
      </c>
      <c r="Z2573" s="101" t="s">
        <v>90</v>
      </c>
      <c r="AA2573" s="101">
        <v>150</v>
      </c>
      <c r="AB2573" s="101">
        <v>214.5</v>
      </c>
    </row>
    <row r="2574" spans="18:28" ht="18" customHeight="1" x14ac:dyDescent="0.25">
      <c r="R2574" s="101" t="s">
        <v>91</v>
      </c>
      <c r="S2574" s="101">
        <v>2023</v>
      </c>
      <c r="T2574" s="101" t="s">
        <v>9</v>
      </c>
      <c r="U2574" s="101" t="s">
        <v>97</v>
      </c>
      <c r="V2574" s="101" t="s">
        <v>86</v>
      </c>
      <c r="W2574" s="101" t="s">
        <v>87</v>
      </c>
      <c r="X2574" s="101" t="s">
        <v>88</v>
      </c>
      <c r="Y2574" s="101" t="s">
        <v>89</v>
      </c>
      <c r="Z2574" s="101" t="s">
        <v>90</v>
      </c>
      <c r="AA2574" s="101">
        <v>177</v>
      </c>
      <c r="AB2574" s="101">
        <v>253.11</v>
      </c>
    </row>
    <row r="2575" spans="18:28" ht="18" customHeight="1" x14ac:dyDescent="0.25">
      <c r="R2575" s="101" t="s">
        <v>93</v>
      </c>
      <c r="S2575" s="101">
        <v>2023</v>
      </c>
      <c r="T2575" s="101" t="s">
        <v>9</v>
      </c>
      <c r="U2575" s="101" t="s">
        <v>97</v>
      </c>
      <c r="V2575" s="101" t="s">
        <v>86</v>
      </c>
      <c r="W2575" s="101" t="s">
        <v>87</v>
      </c>
      <c r="X2575" s="101" t="s">
        <v>88</v>
      </c>
      <c r="Y2575" s="101" t="s">
        <v>89</v>
      </c>
      <c r="Z2575" s="101" t="s">
        <v>90</v>
      </c>
      <c r="AA2575" s="101">
        <v>153</v>
      </c>
      <c r="AB2575" s="101">
        <v>218.79</v>
      </c>
    </row>
    <row r="2576" spans="18:28" ht="18" customHeight="1" x14ac:dyDescent="0.25">
      <c r="R2576" s="101" t="s">
        <v>84</v>
      </c>
      <c r="S2576" s="101">
        <v>2023</v>
      </c>
      <c r="T2576" s="101" t="s">
        <v>9</v>
      </c>
      <c r="U2576" s="101" t="s">
        <v>97</v>
      </c>
      <c r="V2576" s="101" t="s">
        <v>86</v>
      </c>
      <c r="W2576" s="101" t="s">
        <v>87</v>
      </c>
      <c r="X2576" s="101" t="s">
        <v>88</v>
      </c>
      <c r="Y2576" s="101" t="s">
        <v>89</v>
      </c>
      <c r="Z2576" s="101" t="s">
        <v>90</v>
      </c>
      <c r="AA2576" s="101">
        <v>754</v>
      </c>
      <c r="AB2576" s="101">
        <v>1078.22</v>
      </c>
    </row>
    <row r="2577" spans="18:28" ht="18" customHeight="1" x14ac:dyDescent="0.25">
      <c r="R2577" s="101" t="s">
        <v>84</v>
      </c>
      <c r="S2577" s="101">
        <v>2023</v>
      </c>
      <c r="T2577" s="101" t="s">
        <v>9</v>
      </c>
      <c r="U2577" s="101" t="s">
        <v>97</v>
      </c>
      <c r="V2577" s="101" t="s">
        <v>86</v>
      </c>
      <c r="W2577" s="101" t="s">
        <v>87</v>
      </c>
      <c r="X2577" s="101" t="s">
        <v>88</v>
      </c>
      <c r="Y2577" s="101" t="s">
        <v>89</v>
      </c>
      <c r="Z2577" s="101" t="s">
        <v>90</v>
      </c>
      <c r="AA2577" s="101">
        <v>841</v>
      </c>
      <c r="AB2577" s="101">
        <v>1202.6300000000001</v>
      </c>
    </row>
    <row r="2578" spans="18:28" ht="18" customHeight="1" x14ac:dyDescent="0.25">
      <c r="R2578" s="101" t="s">
        <v>95</v>
      </c>
      <c r="S2578" s="101">
        <v>2023</v>
      </c>
      <c r="T2578" s="101" t="s">
        <v>9</v>
      </c>
      <c r="U2578" s="101" t="s">
        <v>97</v>
      </c>
      <c r="V2578" s="101" t="s">
        <v>86</v>
      </c>
      <c r="W2578" s="101" t="s">
        <v>87</v>
      </c>
      <c r="X2578" s="101" t="s">
        <v>88</v>
      </c>
      <c r="Y2578" s="101" t="s">
        <v>89</v>
      </c>
      <c r="Z2578" s="101" t="s">
        <v>90</v>
      </c>
      <c r="AA2578" s="101">
        <v>179</v>
      </c>
      <c r="AB2578" s="101">
        <v>255.97</v>
      </c>
    </row>
    <row r="2579" spans="18:28" ht="18" customHeight="1" x14ac:dyDescent="0.25">
      <c r="R2579" s="101" t="s">
        <v>84</v>
      </c>
      <c r="S2579" s="101">
        <v>2023</v>
      </c>
      <c r="T2579" s="101" t="s">
        <v>8</v>
      </c>
      <c r="U2579" s="101" t="s">
        <v>97</v>
      </c>
      <c r="V2579" s="101" t="s">
        <v>86</v>
      </c>
      <c r="W2579" s="101" t="s">
        <v>87</v>
      </c>
      <c r="X2579" s="101" t="s">
        <v>88</v>
      </c>
      <c r="Y2579" s="101" t="s">
        <v>89</v>
      </c>
      <c r="Z2579" s="101" t="s">
        <v>90</v>
      </c>
      <c r="AA2579" s="101">
        <v>182</v>
      </c>
      <c r="AB2579" s="101">
        <v>260.26</v>
      </c>
    </row>
    <row r="2580" spans="18:28" ht="18" customHeight="1" x14ac:dyDescent="0.25">
      <c r="R2580" s="101" t="s">
        <v>91</v>
      </c>
      <c r="S2580" s="101">
        <v>2023</v>
      </c>
      <c r="T2580" s="101" t="s">
        <v>8</v>
      </c>
      <c r="U2580" s="101" t="s">
        <v>97</v>
      </c>
      <c r="V2580" s="101" t="s">
        <v>86</v>
      </c>
      <c r="W2580" s="101" t="s">
        <v>87</v>
      </c>
      <c r="X2580" s="101" t="s">
        <v>88</v>
      </c>
      <c r="Y2580" s="101" t="s">
        <v>89</v>
      </c>
      <c r="Z2580" s="101" t="s">
        <v>90</v>
      </c>
      <c r="AA2580" s="101">
        <v>158</v>
      </c>
      <c r="AB2580" s="101">
        <v>225.94</v>
      </c>
    </row>
    <row r="2581" spans="18:28" ht="18" customHeight="1" x14ac:dyDescent="0.25">
      <c r="R2581" s="101" t="s">
        <v>91</v>
      </c>
      <c r="S2581" s="101">
        <v>2023</v>
      </c>
      <c r="T2581" s="101" t="s">
        <v>8</v>
      </c>
      <c r="U2581" s="101" t="s">
        <v>97</v>
      </c>
      <c r="V2581" s="101" t="s">
        <v>86</v>
      </c>
      <c r="W2581" s="101" t="s">
        <v>87</v>
      </c>
      <c r="X2581" s="101" t="s">
        <v>88</v>
      </c>
      <c r="Y2581" s="101" t="s">
        <v>89</v>
      </c>
      <c r="Z2581" s="101" t="s">
        <v>90</v>
      </c>
      <c r="AA2581" s="101">
        <v>184</v>
      </c>
      <c r="AB2581" s="101">
        <v>526.24</v>
      </c>
    </row>
    <row r="2582" spans="18:28" ht="18" customHeight="1" x14ac:dyDescent="0.25">
      <c r="R2582" s="101" t="s">
        <v>93</v>
      </c>
      <c r="S2582" s="101">
        <v>2023</v>
      </c>
      <c r="T2582" s="101" t="s">
        <v>8</v>
      </c>
      <c r="U2582" s="101" t="s">
        <v>97</v>
      </c>
      <c r="V2582" s="101" t="s">
        <v>86</v>
      </c>
      <c r="W2582" s="101" t="s">
        <v>87</v>
      </c>
      <c r="X2582" s="101" t="s">
        <v>88</v>
      </c>
      <c r="Y2582" s="101" t="s">
        <v>89</v>
      </c>
      <c r="Z2582" s="101" t="s">
        <v>90</v>
      </c>
      <c r="AA2582" s="101">
        <v>972</v>
      </c>
      <c r="AB2582" s="101">
        <v>1389.96</v>
      </c>
    </row>
    <row r="2583" spans="18:28" ht="18" customHeight="1" x14ac:dyDescent="0.25">
      <c r="R2583" s="101" t="s">
        <v>84</v>
      </c>
      <c r="S2583" s="101">
        <v>2023</v>
      </c>
      <c r="T2583" s="101" t="s">
        <v>8</v>
      </c>
      <c r="U2583" s="101" t="s">
        <v>97</v>
      </c>
      <c r="V2583" s="101" t="s">
        <v>86</v>
      </c>
      <c r="W2583" s="101" t="s">
        <v>87</v>
      </c>
      <c r="X2583" s="101" t="s">
        <v>88</v>
      </c>
      <c r="Y2583" s="101" t="s">
        <v>89</v>
      </c>
      <c r="Z2583" s="101" t="s">
        <v>90</v>
      </c>
      <c r="AA2583" s="101">
        <v>156</v>
      </c>
      <c r="AB2583" s="101">
        <v>223.07999999999998</v>
      </c>
    </row>
    <row r="2584" spans="18:28" ht="18" customHeight="1" x14ac:dyDescent="0.25">
      <c r="R2584" s="101" t="s">
        <v>84</v>
      </c>
      <c r="S2584" s="101">
        <v>2023</v>
      </c>
      <c r="T2584" s="101" t="s">
        <v>8</v>
      </c>
      <c r="U2584" s="101" t="s">
        <v>97</v>
      </c>
      <c r="V2584" s="101" t="s">
        <v>86</v>
      </c>
      <c r="W2584" s="101" t="s">
        <v>87</v>
      </c>
      <c r="X2584" s="101" t="s">
        <v>88</v>
      </c>
      <c r="Y2584" s="101" t="s">
        <v>89</v>
      </c>
      <c r="Z2584" s="101" t="s">
        <v>90</v>
      </c>
      <c r="AA2584" s="101">
        <v>183</v>
      </c>
      <c r="AB2584" s="101">
        <v>261.69</v>
      </c>
    </row>
    <row r="2585" spans="18:28" ht="18" customHeight="1" x14ac:dyDescent="0.25">
      <c r="R2585" s="101" t="s">
        <v>93</v>
      </c>
      <c r="S2585" s="101">
        <v>2023</v>
      </c>
      <c r="T2585" s="101" t="s">
        <v>8</v>
      </c>
      <c r="U2585" s="101" t="s">
        <v>97</v>
      </c>
      <c r="V2585" s="101" t="s">
        <v>86</v>
      </c>
      <c r="W2585" s="101" t="s">
        <v>87</v>
      </c>
      <c r="X2585" s="101" t="s">
        <v>88</v>
      </c>
      <c r="Y2585" s="101" t="s">
        <v>89</v>
      </c>
      <c r="Z2585" s="101" t="s">
        <v>90</v>
      </c>
      <c r="AA2585" s="101">
        <v>159</v>
      </c>
      <c r="AB2585" s="101">
        <v>227.37</v>
      </c>
    </row>
    <row r="2586" spans="18:28" ht="18" customHeight="1" x14ac:dyDescent="0.25">
      <c r="R2586" s="101" t="s">
        <v>91</v>
      </c>
      <c r="S2586" s="101">
        <v>2023</v>
      </c>
      <c r="T2586" s="101" t="s">
        <v>8</v>
      </c>
      <c r="U2586" s="101" t="s">
        <v>97</v>
      </c>
      <c r="V2586" s="101" t="s">
        <v>86</v>
      </c>
      <c r="W2586" s="101" t="s">
        <v>87</v>
      </c>
      <c r="X2586" s="101" t="s">
        <v>88</v>
      </c>
      <c r="Y2586" s="101" t="s">
        <v>89</v>
      </c>
      <c r="Z2586" s="101" t="s">
        <v>90</v>
      </c>
      <c r="AA2586" s="101">
        <v>840</v>
      </c>
      <c r="AB2586" s="101">
        <v>1201.2</v>
      </c>
    </row>
    <row r="2587" spans="18:28" ht="18" customHeight="1" x14ac:dyDescent="0.25">
      <c r="R2587" s="101" t="s">
        <v>91</v>
      </c>
      <c r="S2587" s="101">
        <v>2023</v>
      </c>
      <c r="T2587" s="101" t="s">
        <v>8</v>
      </c>
      <c r="U2587" s="101" t="s">
        <v>97</v>
      </c>
      <c r="V2587" s="101" t="s">
        <v>86</v>
      </c>
      <c r="W2587" s="101" t="s">
        <v>87</v>
      </c>
      <c r="X2587" s="101" t="s">
        <v>88</v>
      </c>
      <c r="Y2587" s="101" t="s">
        <v>89</v>
      </c>
      <c r="Z2587" s="101" t="s">
        <v>90</v>
      </c>
      <c r="AA2587" s="101">
        <v>185</v>
      </c>
      <c r="AB2587" s="101">
        <v>264.55</v>
      </c>
    </row>
    <row r="2588" spans="18:28" ht="18" customHeight="1" x14ac:dyDescent="0.25">
      <c r="R2588" s="101" t="s">
        <v>84</v>
      </c>
      <c r="S2588" s="101">
        <v>2023</v>
      </c>
      <c r="T2588" s="101" t="s">
        <v>8</v>
      </c>
      <c r="U2588" s="101" t="s">
        <v>97</v>
      </c>
      <c r="V2588" s="101" t="s">
        <v>86</v>
      </c>
      <c r="W2588" s="101" t="s">
        <v>87</v>
      </c>
      <c r="X2588" s="101" t="s">
        <v>88</v>
      </c>
      <c r="Y2588" s="101" t="s">
        <v>89</v>
      </c>
      <c r="Z2588" s="101" t="s">
        <v>90</v>
      </c>
      <c r="AA2588" s="101">
        <v>155</v>
      </c>
      <c r="AB2588" s="101">
        <v>221.65</v>
      </c>
    </row>
    <row r="2589" spans="18:28" ht="18" customHeight="1" x14ac:dyDescent="0.25">
      <c r="R2589" s="101" t="s">
        <v>91</v>
      </c>
      <c r="S2589" s="101">
        <v>2023</v>
      </c>
      <c r="T2589" s="101" t="s">
        <v>3</v>
      </c>
      <c r="U2589" s="101" t="s">
        <v>97</v>
      </c>
      <c r="V2589" s="101" t="s">
        <v>99</v>
      </c>
      <c r="W2589" s="101" t="s">
        <v>100</v>
      </c>
      <c r="X2589" s="101" t="s">
        <v>96</v>
      </c>
      <c r="Y2589" s="101" t="s">
        <v>98</v>
      </c>
      <c r="Z2589" s="101" t="s">
        <v>101</v>
      </c>
      <c r="AA2589" s="101">
        <v>290</v>
      </c>
      <c r="AB2589" s="101">
        <v>414.7</v>
      </c>
    </row>
    <row r="2590" spans="18:28" ht="18" customHeight="1" x14ac:dyDescent="0.25">
      <c r="R2590" s="101" t="s">
        <v>93</v>
      </c>
      <c r="S2590" s="101">
        <v>2023</v>
      </c>
      <c r="T2590" s="101" t="s">
        <v>3</v>
      </c>
      <c r="U2590" s="101" t="s">
        <v>97</v>
      </c>
      <c r="V2590" s="101" t="s">
        <v>99</v>
      </c>
      <c r="W2590" s="101" t="s">
        <v>100</v>
      </c>
      <c r="X2590" s="101" t="s">
        <v>96</v>
      </c>
      <c r="Y2590" s="101" t="s">
        <v>98</v>
      </c>
      <c r="Z2590" s="101" t="s">
        <v>101</v>
      </c>
      <c r="AA2590" s="101">
        <v>260</v>
      </c>
      <c r="AB2590" s="101">
        <v>371.8</v>
      </c>
    </row>
    <row r="2591" spans="18:28" ht="18" customHeight="1" x14ac:dyDescent="0.25">
      <c r="R2591" s="101" t="s">
        <v>91</v>
      </c>
      <c r="S2591" s="101">
        <v>2023</v>
      </c>
      <c r="T2591" s="101" t="s">
        <v>3</v>
      </c>
      <c r="U2591" s="101" t="s">
        <v>97</v>
      </c>
      <c r="V2591" s="101" t="s">
        <v>99</v>
      </c>
      <c r="W2591" s="101" t="s">
        <v>100</v>
      </c>
      <c r="X2591" s="101" t="s">
        <v>96</v>
      </c>
      <c r="Y2591" s="101" t="s">
        <v>98</v>
      </c>
      <c r="Z2591" s="101" t="s">
        <v>101</v>
      </c>
      <c r="AA2591" s="101">
        <v>286</v>
      </c>
      <c r="AB2591" s="101">
        <v>408.98</v>
      </c>
    </row>
    <row r="2592" spans="18:28" ht="18" customHeight="1" x14ac:dyDescent="0.25">
      <c r="R2592" s="101" t="s">
        <v>91</v>
      </c>
      <c r="S2592" s="101">
        <v>2023</v>
      </c>
      <c r="T2592" s="101" t="s">
        <v>3</v>
      </c>
      <c r="U2592" s="101" t="s">
        <v>97</v>
      </c>
      <c r="V2592" s="101" t="s">
        <v>99</v>
      </c>
      <c r="W2592" s="101" t="s">
        <v>100</v>
      </c>
      <c r="X2592" s="101" t="s">
        <v>96</v>
      </c>
      <c r="Y2592" s="101" t="s">
        <v>98</v>
      </c>
      <c r="Z2592" s="101" t="s">
        <v>101</v>
      </c>
      <c r="AA2592" s="101">
        <v>262</v>
      </c>
      <c r="AB2592" s="101">
        <v>374.65999999999997</v>
      </c>
    </row>
    <row r="2593" spans="18:28" ht="18" customHeight="1" x14ac:dyDescent="0.25">
      <c r="R2593" s="101" t="s">
        <v>93</v>
      </c>
      <c r="S2593" s="101">
        <v>2023</v>
      </c>
      <c r="T2593" s="101" t="s">
        <v>3</v>
      </c>
      <c r="U2593" s="101" t="s">
        <v>97</v>
      </c>
      <c r="V2593" s="101" t="s">
        <v>99</v>
      </c>
      <c r="W2593" s="101" t="s">
        <v>100</v>
      </c>
      <c r="X2593" s="101" t="s">
        <v>96</v>
      </c>
      <c r="Y2593" s="101" t="s">
        <v>98</v>
      </c>
      <c r="Z2593" s="101" t="s">
        <v>101</v>
      </c>
      <c r="AA2593" s="101">
        <v>791</v>
      </c>
      <c r="AB2593" s="101">
        <v>1131.1300000000001</v>
      </c>
    </row>
    <row r="2594" spans="18:28" ht="18" customHeight="1" x14ac:dyDescent="0.25">
      <c r="R2594" s="101" t="s">
        <v>93</v>
      </c>
      <c r="S2594" s="101">
        <v>2023</v>
      </c>
      <c r="T2594" s="101" t="s">
        <v>3</v>
      </c>
      <c r="U2594" s="101" t="s">
        <v>97</v>
      </c>
      <c r="V2594" s="101" t="s">
        <v>99</v>
      </c>
      <c r="W2594" s="101" t="s">
        <v>100</v>
      </c>
      <c r="X2594" s="101" t="s">
        <v>96</v>
      </c>
      <c r="Y2594" s="101" t="s">
        <v>98</v>
      </c>
      <c r="Z2594" s="101" t="s">
        <v>101</v>
      </c>
      <c r="AA2594" s="101">
        <v>261</v>
      </c>
      <c r="AB2594" s="101">
        <v>373.23</v>
      </c>
    </row>
    <row r="2595" spans="18:28" ht="18" customHeight="1" x14ac:dyDescent="0.25">
      <c r="R2595" s="101" t="s">
        <v>91</v>
      </c>
      <c r="S2595" s="101">
        <v>2023</v>
      </c>
      <c r="T2595" s="101" t="s">
        <v>3</v>
      </c>
      <c r="U2595" s="101" t="s">
        <v>97</v>
      </c>
      <c r="V2595" s="101" t="s">
        <v>99</v>
      </c>
      <c r="W2595" s="101" t="s">
        <v>100</v>
      </c>
      <c r="X2595" s="101" t="s">
        <v>96</v>
      </c>
      <c r="Y2595" s="101" t="s">
        <v>98</v>
      </c>
      <c r="Z2595" s="101" t="s">
        <v>101</v>
      </c>
      <c r="AA2595" s="101">
        <v>289</v>
      </c>
      <c r="AB2595" s="101">
        <v>413.27</v>
      </c>
    </row>
    <row r="2596" spans="18:28" ht="18" customHeight="1" x14ac:dyDescent="0.25">
      <c r="R2596" s="101" t="s">
        <v>91</v>
      </c>
      <c r="S2596" s="101">
        <v>2023</v>
      </c>
      <c r="T2596" s="101" t="s">
        <v>3</v>
      </c>
      <c r="U2596" s="101" t="s">
        <v>97</v>
      </c>
      <c r="V2596" s="101" t="s">
        <v>99</v>
      </c>
      <c r="W2596" s="101" t="s">
        <v>100</v>
      </c>
      <c r="X2596" s="101" t="s">
        <v>96</v>
      </c>
      <c r="Y2596" s="101" t="s">
        <v>98</v>
      </c>
      <c r="Z2596" s="101" t="s">
        <v>101</v>
      </c>
      <c r="AA2596" s="101">
        <v>259</v>
      </c>
      <c r="AB2596" s="101">
        <v>370.37</v>
      </c>
    </row>
    <row r="2597" spans="18:28" ht="18" customHeight="1" x14ac:dyDescent="0.25">
      <c r="R2597" s="101" t="s">
        <v>93</v>
      </c>
      <c r="S2597" s="101">
        <v>2023</v>
      </c>
      <c r="T2597" s="101" t="s">
        <v>3</v>
      </c>
      <c r="U2597" s="101" t="s">
        <v>97</v>
      </c>
      <c r="V2597" s="101" t="s">
        <v>99</v>
      </c>
      <c r="W2597" s="101" t="s">
        <v>100</v>
      </c>
      <c r="X2597" s="101" t="s">
        <v>96</v>
      </c>
      <c r="Y2597" s="101" t="s">
        <v>98</v>
      </c>
      <c r="Z2597" s="101" t="s">
        <v>101</v>
      </c>
      <c r="AA2597" s="101">
        <v>800</v>
      </c>
      <c r="AB2597" s="101">
        <v>1144</v>
      </c>
    </row>
    <row r="2598" spans="18:28" ht="18" customHeight="1" x14ac:dyDescent="0.25">
      <c r="R2598" s="101" t="s">
        <v>91</v>
      </c>
      <c r="S2598" s="101">
        <v>2023</v>
      </c>
      <c r="T2598" s="101" t="s">
        <v>3</v>
      </c>
      <c r="U2598" s="101" t="s">
        <v>97</v>
      </c>
      <c r="V2598" s="101" t="s">
        <v>99</v>
      </c>
      <c r="W2598" s="101" t="s">
        <v>100</v>
      </c>
      <c r="X2598" s="101" t="s">
        <v>96</v>
      </c>
      <c r="Y2598" s="101" t="s">
        <v>98</v>
      </c>
      <c r="Z2598" s="101" t="s">
        <v>101</v>
      </c>
      <c r="AA2598" s="101">
        <v>886</v>
      </c>
      <c r="AB2598" s="101">
        <v>1266.98</v>
      </c>
    </row>
    <row r="2599" spans="18:28" ht="18" customHeight="1" x14ac:dyDescent="0.25">
      <c r="R2599" s="101" t="s">
        <v>91</v>
      </c>
      <c r="S2599" s="101">
        <v>2023</v>
      </c>
      <c r="T2599" s="101" t="s">
        <v>7</v>
      </c>
      <c r="U2599" s="101" t="s">
        <v>97</v>
      </c>
      <c r="V2599" s="101" t="s">
        <v>99</v>
      </c>
      <c r="W2599" s="101" t="s">
        <v>100</v>
      </c>
      <c r="X2599" s="101" t="s">
        <v>96</v>
      </c>
      <c r="Y2599" s="101" t="s">
        <v>98</v>
      </c>
      <c r="Z2599" s="101" t="s">
        <v>101</v>
      </c>
      <c r="AA2599" s="101">
        <v>266</v>
      </c>
      <c r="AB2599" s="101">
        <v>380.38</v>
      </c>
    </row>
    <row r="2600" spans="18:28" ht="18" customHeight="1" x14ac:dyDescent="0.25">
      <c r="R2600" s="101" t="s">
        <v>84</v>
      </c>
      <c r="S2600" s="101">
        <v>2023</v>
      </c>
      <c r="T2600" s="101" t="s">
        <v>7</v>
      </c>
      <c r="U2600" s="101" t="s">
        <v>97</v>
      </c>
      <c r="V2600" s="101" t="s">
        <v>99</v>
      </c>
      <c r="W2600" s="101" t="s">
        <v>100</v>
      </c>
      <c r="X2600" s="101" t="s">
        <v>96</v>
      </c>
      <c r="Y2600" s="101" t="s">
        <v>98</v>
      </c>
      <c r="Z2600" s="101" t="s">
        <v>101</v>
      </c>
      <c r="AA2600" s="101">
        <v>242</v>
      </c>
      <c r="AB2600" s="101">
        <v>346.06</v>
      </c>
    </row>
    <row r="2601" spans="18:28" ht="18" customHeight="1" x14ac:dyDescent="0.25">
      <c r="R2601" s="101" t="s">
        <v>84</v>
      </c>
      <c r="S2601" s="101">
        <v>2023</v>
      </c>
      <c r="T2601" s="101" t="s">
        <v>7</v>
      </c>
      <c r="U2601" s="101" t="s">
        <v>97</v>
      </c>
      <c r="V2601" s="101" t="s">
        <v>99</v>
      </c>
      <c r="W2601" s="101" t="s">
        <v>100</v>
      </c>
      <c r="X2601" s="101" t="s">
        <v>96</v>
      </c>
      <c r="Y2601" s="101" t="s">
        <v>98</v>
      </c>
      <c r="Z2601" s="101" t="s">
        <v>101</v>
      </c>
      <c r="AA2601" s="101">
        <v>268</v>
      </c>
      <c r="AB2601" s="101">
        <v>383.24</v>
      </c>
    </row>
    <row r="2602" spans="18:28" ht="18" customHeight="1" x14ac:dyDescent="0.25">
      <c r="R2602" s="101" t="s">
        <v>84</v>
      </c>
      <c r="S2602" s="101">
        <v>2023</v>
      </c>
      <c r="T2602" s="101" t="s">
        <v>7</v>
      </c>
      <c r="U2602" s="101" t="s">
        <v>97</v>
      </c>
      <c r="V2602" s="101" t="s">
        <v>99</v>
      </c>
      <c r="W2602" s="101" t="s">
        <v>100</v>
      </c>
      <c r="X2602" s="101" t="s">
        <v>96</v>
      </c>
      <c r="Y2602" s="101" t="s">
        <v>98</v>
      </c>
      <c r="Z2602" s="101" t="s">
        <v>101</v>
      </c>
      <c r="AA2602" s="101">
        <v>238</v>
      </c>
      <c r="AB2602" s="101">
        <v>340.34000000000003</v>
      </c>
    </row>
    <row r="2603" spans="18:28" ht="18" customHeight="1" x14ac:dyDescent="0.25">
      <c r="R2603" s="101" t="s">
        <v>84</v>
      </c>
      <c r="S2603" s="101">
        <v>2023</v>
      </c>
      <c r="T2603" s="101" t="s">
        <v>7</v>
      </c>
      <c r="U2603" s="101" t="s">
        <v>97</v>
      </c>
      <c r="V2603" s="101" t="s">
        <v>99</v>
      </c>
      <c r="W2603" s="101" t="s">
        <v>100</v>
      </c>
      <c r="X2603" s="101" t="s">
        <v>96</v>
      </c>
      <c r="Y2603" s="101" t="s">
        <v>98</v>
      </c>
      <c r="Z2603" s="101" t="s">
        <v>101</v>
      </c>
      <c r="AA2603" s="101">
        <v>881</v>
      </c>
      <c r="AB2603" s="101">
        <v>1259.83</v>
      </c>
    </row>
    <row r="2604" spans="18:28" ht="18" customHeight="1" x14ac:dyDescent="0.25">
      <c r="R2604" s="101" t="s">
        <v>84</v>
      </c>
      <c r="S2604" s="101">
        <v>2023</v>
      </c>
      <c r="T2604" s="101" t="s">
        <v>7</v>
      </c>
      <c r="U2604" s="101" t="s">
        <v>97</v>
      </c>
      <c r="V2604" s="101" t="s">
        <v>99</v>
      </c>
      <c r="W2604" s="101" t="s">
        <v>100</v>
      </c>
      <c r="X2604" s="101" t="s">
        <v>96</v>
      </c>
      <c r="Y2604" s="101" t="s">
        <v>98</v>
      </c>
      <c r="Z2604" s="101" t="s">
        <v>101</v>
      </c>
      <c r="AA2604" s="101">
        <v>834</v>
      </c>
      <c r="AB2604" s="101">
        <v>526.24</v>
      </c>
    </row>
    <row r="2605" spans="18:28" ht="18" customHeight="1" x14ac:dyDescent="0.25">
      <c r="R2605" s="101" t="s">
        <v>84</v>
      </c>
      <c r="S2605" s="101">
        <v>2023</v>
      </c>
      <c r="T2605" s="101" t="s">
        <v>7</v>
      </c>
      <c r="U2605" s="101" t="s">
        <v>97</v>
      </c>
      <c r="V2605" s="101" t="s">
        <v>99</v>
      </c>
      <c r="W2605" s="101" t="s">
        <v>100</v>
      </c>
      <c r="X2605" s="101" t="s">
        <v>96</v>
      </c>
      <c r="Y2605" s="101" t="s">
        <v>98</v>
      </c>
      <c r="Z2605" s="101" t="s">
        <v>101</v>
      </c>
      <c r="AA2605" s="101">
        <v>265</v>
      </c>
      <c r="AB2605" s="101">
        <v>378.95</v>
      </c>
    </row>
    <row r="2606" spans="18:28" ht="18" customHeight="1" x14ac:dyDescent="0.25">
      <c r="R2606" s="101" t="s">
        <v>84</v>
      </c>
      <c r="S2606" s="101">
        <v>2023</v>
      </c>
      <c r="T2606" s="101" t="s">
        <v>7</v>
      </c>
      <c r="U2606" s="101" t="s">
        <v>97</v>
      </c>
      <c r="V2606" s="101" t="s">
        <v>99</v>
      </c>
      <c r="W2606" s="101" t="s">
        <v>100</v>
      </c>
      <c r="X2606" s="101" t="s">
        <v>96</v>
      </c>
      <c r="Y2606" s="101" t="s">
        <v>98</v>
      </c>
      <c r="Z2606" s="101" t="s">
        <v>101</v>
      </c>
      <c r="AA2606" s="101">
        <v>241</v>
      </c>
      <c r="AB2606" s="101">
        <v>344.63</v>
      </c>
    </row>
    <row r="2607" spans="18:28" ht="18" customHeight="1" x14ac:dyDescent="0.25">
      <c r="R2607" s="101" t="s">
        <v>84</v>
      </c>
      <c r="S2607" s="101">
        <v>2023</v>
      </c>
      <c r="T2607" s="101" t="s">
        <v>7</v>
      </c>
      <c r="U2607" s="101" t="s">
        <v>97</v>
      </c>
      <c r="V2607" s="101" t="s">
        <v>99</v>
      </c>
      <c r="W2607" s="101" t="s">
        <v>100</v>
      </c>
      <c r="X2607" s="101" t="s">
        <v>96</v>
      </c>
      <c r="Y2607" s="101" t="s">
        <v>98</v>
      </c>
      <c r="Z2607" s="101" t="s">
        <v>101</v>
      </c>
      <c r="AA2607" s="101">
        <v>803</v>
      </c>
      <c r="AB2607" s="101">
        <v>1148.29</v>
      </c>
    </row>
    <row r="2608" spans="18:28" ht="18" customHeight="1" x14ac:dyDescent="0.25">
      <c r="R2608" s="101" t="s">
        <v>91</v>
      </c>
      <c r="S2608" s="101">
        <v>2023</v>
      </c>
      <c r="T2608" s="101" t="s">
        <v>7</v>
      </c>
      <c r="U2608" s="101" t="s">
        <v>97</v>
      </c>
      <c r="V2608" s="101" t="s">
        <v>99</v>
      </c>
      <c r="W2608" s="101" t="s">
        <v>100</v>
      </c>
      <c r="X2608" s="101" t="s">
        <v>96</v>
      </c>
      <c r="Y2608" s="101" t="s">
        <v>98</v>
      </c>
      <c r="Z2608" s="101" t="s">
        <v>101</v>
      </c>
      <c r="AA2608" s="101">
        <v>239</v>
      </c>
      <c r="AB2608" s="101">
        <v>341.77</v>
      </c>
    </row>
    <row r="2609" spans="18:28" ht="18" customHeight="1" x14ac:dyDescent="0.25">
      <c r="R2609" s="101" t="s">
        <v>91</v>
      </c>
      <c r="S2609" s="101">
        <v>2023</v>
      </c>
      <c r="T2609" s="101" t="s">
        <v>11</v>
      </c>
      <c r="U2609" s="101" t="s">
        <v>97</v>
      </c>
      <c r="V2609" s="101" t="s">
        <v>99</v>
      </c>
      <c r="W2609" s="101" t="s">
        <v>100</v>
      </c>
      <c r="X2609" s="101" t="s">
        <v>96</v>
      </c>
      <c r="Y2609" s="101" t="s">
        <v>98</v>
      </c>
      <c r="Z2609" s="101" t="s">
        <v>101</v>
      </c>
      <c r="AA2609" s="101">
        <v>248</v>
      </c>
      <c r="AB2609" s="101">
        <v>354.64</v>
      </c>
    </row>
    <row r="2610" spans="18:28" ht="18" customHeight="1" x14ac:dyDescent="0.25">
      <c r="R2610" s="101" t="s">
        <v>94</v>
      </c>
      <c r="S2610" s="101">
        <v>2023</v>
      </c>
      <c r="T2610" s="101" t="s">
        <v>11</v>
      </c>
      <c r="U2610" s="101" t="s">
        <v>97</v>
      </c>
      <c r="V2610" s="101" t="s">
        <v>99</v>
      </c>
      <c r="W2610" s="101" t="s">
        <v>100</v>
      </c>
      <c r="X2610" s="101" t="s">
        <v>96</v>
      </c>
      <c r="Y2610" s="101" t="s">
        <v>98</v>
      </c>
      <c r="Z2610" s="101" t="s">
        <v>101</v>
      </c>
      <c r="AA2610" s="101">
        <v>218</v>
      </c>
      <c r="AB2610" s="101">
        <v>311.74</v>
      </c>
    </row>
    <row r="2611" spans="18:28" ht="18" customHeight="1" x14ac:dyDescent="0.25">
      <c r="R2611" s="101" t="s">
        <v>91</v>
      </c>
      <c r="S2611" s="101">
        <v>2023</v>
      </c>
      <c r="T2611" s="101" t="s">
        <v>11</v>
      </c>
      <c r="U2611" s="101" t="s">
        <v>97</v>
      </c>
      <c r="V2611" s="101" t="s">
        <v>99</v>
      </c>
      <c r="W2611" s="101" t="s">
        <v>100</v>
      </c>
      <c r="X2611" s="101" t="s">
        <v>96</v>
      </c>
      <c r="Y2611" s="101" t="s">
        <v>98</v>
      </c>
      <c r="Z2611" s="101" t="s">
        <v>101</v>
      </c>
      <c r="AA2611" s="101">
        <v>244</v>
      </c>
      <c r="AB2611" s="101">
        <v>348.92</v>
      </c>
    </row>
    <row r="2612" spans="18:28" ht="18" customHeight="1" x14ac:dyDescent="0.25">
      <c r="R2612" s="101" t="s">
        <v>91</v>
      </c>
      <c r="S2612" s="101">
        <v>2023</v>
      </c>
      <c r="T2612" s="101" t="s">
        <v>11</v>
      </c>
      <c r="U2612" s="101" t="s">
        <v>97</v>
      </c>
      <c r="V2612" s="101" t="s">
        <v>99</v>
      </c>
      <c r="W2612" s="101" t="s">
        <v>100</v>
      </c>
      <c r="X2612" s="101" t="s">
        <v>96</v>
      </c>
      <c r="Y2612" s="101" t="s">
        <v>98</v>
      </c>
      <c r="Z2612" s="101" t="s">
        <v>101</v>
      </c>
      <c r="AA2612" s="101">
        <v>220</v>
      </c>
      <c r="AB2612" s="101">
        <v>314.60000000000002</v>
      </c>
    </row>
    <row r="2613" spans="18:28" ht="18" customHeight="1" x14ac:dyDescent="0.25">
      <c r="R2613" s="101" t="s">
        <v>93</v>
      </c>
      <c r="S2613" s="101">
        <v>2023</v>
      </c>
      <c r="T2613" s="101" t="s">
        <v>11</v>
      </c>
      <c r="U2613" s="101" t="s">
        <v>97</v>
      </c>
      <c r="V2613" s="101" t="s">
        <v>99</v>
      </c>
      <c r="W2613" s="101" t="s">
        <v>100</v>
      </c>
      <c r="X2613" s="101" t="s">
        <v>96</v>
      </c>
      <c r="Y2613" s="101" t="s">
        <v>98</v>
      </c>
      <c r="Z2613" s="101" t="s">
        <v>101</v>
      </c>
      <c r="AA2613" s="101">
        <v>798</v>
      </c>
      <c r="AB2613" s="101">
        <v>1141.1399999999999</v>
      </c>
    </row>
    <row r="2614" spans="18:28" ht="18" customHeight="1" x14ac:dyDescent="0.25">
      <c r="R2614" s="101" t="s">
        <v>91</v>
      </c>
      <c r="S2614" s="101">
        <v>2023</v>
      </c>
      <c r="T2614" s="101" t="s">
        <v>11</v>
      </c>
      <c r="U2614" s="101" t="s">
        <v>97</v>
      </c>
      <c r="V2614" s="101" t="s">
        <v>99</v>
      </c>
      <c r="W2614" s="101" t="s">
        <v>100</v>
      </c>
      <c r="X2614" s="101" t="s">
        <v>96</v>
      </c>
      <c r="Y2614" s="101" t="s">
        <v>98</v>
      </c>
      <c r="Z2614" s="101" t="s">
        <v>101</v>
      </c>
      <c r="AA2614" s="101">
        <v>885</v>
      </c>
      <c r="AB2614" s="101">
        <v>1265.55</v>
      </c>
    </row>
    <row r="2615" spans="18:28" ht="18" customHeight="1" x14ac:dyDescent="0.25">
      <c r="R2615" s="101" t="s">
        <v>91</v>
      </c>
      <c r="S2615" s="101">
        <v>2023</v>
      </c>
      <c r="T2615" s="101" t="s">
        <v>11</v>
      </c>
      <c r="U2615" s="101" t="s">
        <v>97</v>
      </c>
      <c r="V2615" s="101" t="s">
        <v>99</v>
      </c>
      <c r="W2615" s="101" t="s">
        <v>100</v>
      </c>
      <c r="X2615" s="101" t="s">
        <v>96</v>
      </c>
      <c r="Y2615" s="101" t="s">
        <v>98</v>
      </c>
      <c r="Z2615" s="101" t="s">
        <v>101</v>
      </c>
      <c r="AA2615" s="101">
        <v>838</v>
      </c>
      <c r="AB2615" s="101">
        <v>526.24</v>
      </c>
    </row>
    <row r="2616" spans="18:28" ht="18" customHeight="1" x14ac:dyDescent="0.25">
      <c r="R2616" s="101" t="s">
        <v>93</v>
      </c>
      <c r="S2616" s="101">
        <v>2023</v>
      </c>
      <c r="T2616" s="101" t="s">
        <v>11</v>
      </c>
      <c r="U2616" s="101" t="s">
        <v>97</v>
      </c>
      <c r="V2616" s="101" t="s">
        <v>99</v>
      </c>
      <c r="W2616" s="101" t="s">
        <v>100</v>
      </c>
      <c r="X2616" s="101" t="s">
        <v>96</v>
      </c>
      <c r="Y2616" s="101" t="s">
        <v>98</v>
      </c>
      <c r="Z2616" s="101" t="s">
        <v>101</v>
      </c>
      <c r="AA2616" s="101">
        <v>219</v>
      </c>
      <c r="AB2616" s="101">
        <v>313.17</v>
      </c>
    </row>
    <row r="2617" spans="18:28" ht="18" customHeight="1" x14ac:dyDescent="0.25">
      <c r="R2617" s="101" t="s">
        <v>91</v>
      </c>
      <c r="S2617" s="101">
        <v>2023</v>
      </c>
      <c r="T2617" s="101" t="s">
        <v>11</v>
      </c>
      <c r="U2617" s="101" t="s">
        <v>97</v>
      </c>
      <c r="V2617" s="101" t="s">
        <v>99</v>
      </c>
      <c r="W2617" s="101" t="s">
        <v>100</v>
      </c>
      <c r="X2617" s="101" t="s">
        <v>96</v>
      </c>
      <c r="Y2617" s="101" t="s">
        <v>98</v>
      </c>
      <c r="Z2617" s="101" t="s">
        <v>101</v>
      </c>
      <c r="AA2617" s="101">
        <v>247</v>
      </c>
      <c r="AB2617" s="101">
        <v>353.21</v>
      </c>
    </row>
    <row r="2618" spans="18:28" ht="18" customHeight="1" x14ac:dyDescent="0.25">
      <c r="R2618" s="101" t="s">
        <v>91</v>
      </c>
      <c r="S2618" s="101">
        <v>2023</v>
      </c>
      <c r="T2618" s="101" t="s">
        <v>11</v>
      </c>
      <c r="U2618" s="101" t="s">
        <v>97</v>
      </c>
      <c r="V2618" s="101" t="s">
        <v>99</v>
      </c>
      <c r="W2618" s="101" t="s">
        <v>100</v>
      </c>
      <c r="X2618" s="101" t="s">
        <v>96</v>
      </c>
      <c r="Y2618" s="101" t="s">
        <v>98</v>
      </c>
      <c r="Z2618" s="101" t="s">
        <v>101</v>
      </c>
      <c r="AA2618" s="101">
        <v>217</v>
      </c>
      <c r="AB2618" s="101">
        <v>310.31</v>
      </c>
    </row>
    <row r="2619" spans="18:28" ht="18" customHeight="1" x14ac:dyDescent="0.25">
      <c r="R2619" s="101" t="s">
        <v>94</v>
      </c>
      <c r="S2619" s="101">
        <v>2023</v>
      </c>
      <c r="T2619" s="101" t="s">
        <v>11</v>
      </c>
      <c r="U2619" s="101" t="s">
        <v>97</v>
      </c>
      <c r="V2619" s="101" t="s">
        <v>99</v>
      </c>
      <c r="W2619" s="101" t="s">
        <v>100</v>
      </c>
      <c r="X2619" s="101" t="s">
        <v>96</v>
      </c>
      <c r="Y2619" s="101" t="s">
        <v>98</v>
      </c>
      <c r="Z2619" s="101" t="s">
        <v>101</v>
      </c>
      <c r="AA2619" s="101">
        <v>807</v>
      </c>
      <c r="AB2619" s="101">
        <v>1154.01</v>
      </c>
    </row>
    <row r="2620" spans="18:28" ht="18" customHeight="1" x14ac:dyDescent="0.25">
      <c r="R2620" s="101" t="s">
        <v>91</v>
      </c>
      <c r="S2620" s="101">
        <v>2023</v>
      </c>
      <c r="T2620" s="101" t="s">
        <v>11</v>
      </c>
      <c r="U2620" s="101" t="s">
        <v>97</v>
      </c>
      <c r="V2620" s="101" t="s">
        <v>99</v>
      </c>
      <c r="W2620" s="101" t="s">
        <v>100</v>
      </c>
      <c r="X2620" s="101" t="s">
        <v>96</v>
      </c>
      <c r="Y2620" s="101" t="s">
        <v>98</v>
      </c>
      <c r="Z2620" s="101" t="s">
        <v>101</v>
      </c>
      <c r="AA2620" s="101">
        <v>221</v>
      </c>
      <c r="AB2620" s="101">
        <v>316.02999999999997</v>
      </c>
    </row>
    <row r="2621" spans="18:28" ht="18" customHeight="1" x14ac:dyDescent="0.25">
      <c r="R2621" s="101" t="s">
        <v>91</v>
      </c>
      <c r="S2621" s="101">
        <v>2023</v>
      </c>
      <c r="T2621" s="101" t="s">
        <v>1</v>
      </c>
      <c r="U2621" s="101" t="s">
        <v>97</v>
      </c>
      <c r="V2621" s="101" t="s">
        <v>99</v>
      </c>
      <c r="W2621" s="101" t="s">
        <v>100</v>
      </c>
      <c r="X2621" s="101" t="s">
        <v>96</v>
      </c>
      <c r="Y2621" s="101" t="s">
        <v>98</v>
      </c>
      <c r="Z2621" s="101" t="s">
        <v>101</v>
      </c>
      <c r="AA2621" s="101">
        <v>272</v>
      </c>
      <c r="AB2621" s="101">
        <v>388.96</v>
      </c>
    </row>
    <row r="2622" spans="18:28" ht="18" customHeight="1" x14ac:dyDescent="0.25">
      <c r="R2622" s="101" t="s">
        <v>91</v>
      </c>
      <c r="S2622" s="101">
        <v>2023</v>
      </c>
      <c r="T2622" s="101" t="s">
        <v>1</v>
      </c>
      <c r="U2622" s="101" t="s">
        <v>97</v>
      </c>
      <c r="V2622" s="101" t="s">
        <v>99</v>
      </c>
      <c r="W2622" s="101" t="s">
        <v>100</v>
      </c>
      <c r="X2622" s="101" t="s">
        <v>96</v>
      </c>
      <c r="Y2622" s="101" t="s">
        <v>98</v>
      </c>
      <c r="Z2622" s="101" t="s">
        <v>101</v>
      </c>
      <c r="AA2622" s="101">
        <v>298</v>
      </c>
      <c r="AB2622" s="101">
        <v>426.14</v>
      </c>
    </row>
    <row r="2623" spans="18:28" ht="18" customHeight="1" x14ac:dyDescent="0.25">
      <c r="R2623" s="101" t="s">
        <v>84</v>
      </c>
      <c r="S2623" s="101">
        <v>2023</v>
      </c>
      <c r="T2623" s="101" t="s">
        <v>1</v>
      </c>
      <c r="U2623" s="101" t="s">
        <v>97</v>
      </c>
      <c r="V2623" s="101" t="s">
        <v>99</v>
      </c>
      <c r="W2623" s="101" t="s">
        <v>100</v>
      </c>
      <c r="X2623" s="101" t="s">
        <v>96</v>
      </c>
      <c r="Y2623" s="101" t="s">
        <v>98</v>
      </c>
      <c r="Z2623" s="101" t="s">
        <v>101</v>
      </c>
      <c r="AA2623" s="101">
        <v>226</v>
      </c>
      <c r="AB2623" s="101">
        <v>323.18</v>
      </c>
    </row>
    <row r="2624" spans="18:28" ht="18" customHeight="1" x14ac:dyDescent="0.25">
      <c r="R2624" s="101" t="s">
        <v>91</v>
      </c>
      <c r="S2624" s="101">
        <v>2023</v>
      </c>
      <c r="T2624" s="101" t="s">
        <v>1</v>
      </c>
      <c r="U2624" s="101" t="s">
        <v>97</v>
      </c>
      <c r="V2624" s="101" t="s">
        <v>99</v>
      </c>
      <c r="W2624" s="101" t="s">
        <v>100</v>
      </c>
      <c r="X2624" s="101" t="s">
        <v>96</v>
      </c>
      <c r="Y2624" s="101" t="s">
        <v>98</v>
      </c>
      <c r="Z2624" s="101" t="s">
        <v>101</v>
      </c>
      <c r="AA2624" s="101">
        <v>274</v>
      </c>
      <c r="AB2624" s="101">
        <v>391.82</v>
      </c>
    </row>
    <row r="2625" spans="18:28" ht="18" customHeight="1" x14ac:dyDescent="0.25">
      <c r="R2625" s="101" t="s">
        <v>91</v>
      </c>
      <c r="S2625" s="101">
        <v>2023</v>
      </c>
      <c r="T2625" s="101" t="s">
        <v>1</v>
      </c>
      <c r="U2625" s="101" t="s">
        <v>97</v>
      </c>
      <c r="V2625" s="101" t="s">
        <v>99</v>
      </c>
      <c r="W2625" s="101" t="s">
        <v>100</v>
      </c>
      <c r="X2625" s="101" t="s">
        <v>96</v>
      </c>
      <c r="Y2625" s="101" t="s">
        <v>98</v>
      </c>
      <c r="Z2625" s="101" t="s">
        <v>101</v>
      </c>
      <c r="AA2625" s="101">
        <v>789</v>
      </c>
      <c r="AB2625" s="101">
        <v>1128.27</v>
      </c>
    </row>
    <row r="2626" spans="18:28" ht="18" customHeight="1" x14ac:dyDescent="0.25">
      <c r="R2626" s="101" t="s">
        <v>93</v>
      </c>
      <c r="S2626" s="101">
        <v>2023</v>
      </c>
      <c r="T2626" s="101" t="s">
        <v>1</v>
      </c>
      <c r="U2626" s="101" t="s">
        <v>97</v>
      </c>
      <c r="V2626" s="101" t="s">
        <v>99</v>
      </c>
      <c r="W2626" s="101" t="s">
        <v>100</v>
      </c>
      <c r="X2626" s="101" t="s">
        <v>96</v>
      </c>
      <c r="Y2626" s="101" t="s">
        <v>98</v>
      </c>
      <c r="Z2626" s="101" t="s">
        <v>101</v>
      </c>
      <c r="AA2626" s="101">
        <v>876</v>
      </c>
      <c r="AB2626" s="101">
        <v>1252.68</v>
      </c>
    </row>
    <row r="2627" spans="18:28" ht="18" customHeight="1" x14ac:dyDescent="0.25">
      <c r="R2627" s="101" t="s">
        <v>84</v>
      </c>
      <c r="S2627" s="101">
        <v>2023</v>
      </c>
      <c r="T2627" s="101" t="s">
        <v>1</v>
      </c>
      <c r="U2627" s="101" t="s">
        <v>97</v>
      </c>
      <c r="V2627" s="101" t="s">
        <v>99</v>
      </c>
      <c r="W2627" s="101" t="s">
        <v>100</v>
      </c>
      <c r="X2627" s="101" t="s">
        <v>96</v>
      </c>
      <c r="Y2627" s="101" t="s">
        <v>98</v>
      </c>
      <c r="Z2627" s="101" t="s">
        <v>101</v>
      </c>
      <c r="AA2627" s="101">
        <v>958</v>
      </c>
      <c r="AB2627" s="101">
        <v>1369.94</v>
      </c>
    </row>
    <row r="2628" spans="18:28" ht="18" customHeight="1" x14ac:dyDescent="0.25">
      <c r="R2628" s="101" t="s">
        <v>93</v>
      </c>
      <c r="S2628" s="101">
        <v>2023</v>
      </c>
      <c r="T2628" s="101" t="s">
        <v>1</v>
      </c>
      <c r="U2628" s="101" t="s">
        <v>97</v>
      </c>
      <c r="V2628" s="101" t="s">
        <v>99</v>
      </c>
      <c r="W2628" s="101" t="s">
        <v>100</v>
      </c>
      <c r="X2628" s="101" t="s">
        <v>96</v>
      </c>
      <c r="Y2628" s="101" t="s">
        <v>98</v>
      </c>
      <c r="Z2628" s="101" t="s">
        <v>101</v>
      </c>
      <c r="AA2628" s="101">
        <v>829</v>
      </c>
      <c r="AB2628" s="101">
        <v>526.24</v>
      </c>
    </row>
    <row r="2629" spans="18:28" ht="18" customHeight="1" x14ac:dyDescent="0.25">
      <c r="R2629" s="101" t="s">
        <v>91</v>
      </c>
      <c r="S2629" s="101">
        <v>2023</v>
      </c>
      <c r="T2629" s="101" t="s">
        <v>1</v>
      </c>
      <c r="U2629" s="101" t="s">
        <v>97</v>
      </c>
      <c r="V2629" s="101" t="s">
        <v>99</v>
      </c>
      <c r="W2629" s="101" t="s">
        <v>100</v>
      </c>
      <c r="X2629" s="101" t="s">
        <v>96</v>
      </c>
      <c r="Y2629" s="101" t="s">
        <v>98</v>
      </c>
      <c r="Z2629" s="101" t="s">
        <v>101</v>
      </c>
      <c r="AA2629" s="101">
        <v>273</v>
      </c>
      <c r="AB2629" s="101">
        <v>390.39</v>
      </c>
    </row>
    <row r="2630" spans="18:28" ht="18" customHeight="1" x14ac:dyDescent="0.25">
      <c r="R2630" s="101" t="s">
        <v>84</v>
      </c>
      <c r="S2630" s="101">
        <v>2023</v>
      </c>
      <c r="T2630" s="101" t="s">
        <v>1</v>
      </c>
      <c r="U2630" s="101" t="s">
        <v>97</v>
      </c>
      <c r="V2630" s="101" t="s">
        <v>99</v>
      </c>
      <c r="W2630" s="101" t="s">
        <v>100</v>
      </c>
      <c r="X2630" s="101" t="s">
        <v>96</v>
      </c>
      <c r="Y2630" s="101" t="s">
        <v>98</v>
      </c>
      <c r="Z2630" s="101" t="s">
        <v>101</v>
      </c>
      <c r="AA2630" s="101">
        <v>267</v>
      </c>
      <c r="AB2630" s="101">
        <v>381.81</v>
      </c>
    </row>
    <row r="2631" spans="18:28" ht="18" customHeight="1" x14ac:dyDescent="0.25">
      <c r="R2631" s="101" t="s">
        <v>91</v>
      </c>
      <c r="S2631" s="101">
        <v>2023</v>
      </c>
      <c r="T2631" s="101" t="s">
        <v>1</v>
      </c>
      <c r="U2631" s="101" t="s">
        <v>97</v>
      </c>
      <c r="V2631" s="101" t="s">
        <v>99</v>
      </c>
      <c r="W2631" s="101" t="s">
        <v>100</v>
      </c>
      <c r="X2631" s="101" t="s">
        <v>96</v>
      </c>
      <c r="Y2631" s="101" t="s">
        <v>98</v>
      </c>
      <c r="Z2631" s="101" t="s">
        <v>101</v>
      </c>
      <c r="AA2631" s="101">
        <v>301</v>
      </c>
      <c r="AB2631" s="101">
        <v>430.43</v>
      </c>
    </row>
    <row r="2632" spans="18:28" ht="18" customHeight="1" x14ac:dyDescent="0.25">
      <c r="R2632" s="101" t="s">
        <v>91</v>
      </c>
      <c r="S2632" s="101">
        <v>2023</v>
      </c>
      <c r="T2632" s="101" t="s">
        <v>1</v>
      </c>
      <c r="U2632" s="101" t="s">
        <v>97</v>
      </c>
      <c r="V2632" s="101" t="s">
        <v>99</v>
      </c>
      <c r="W2632" s="101" t="s">
        <v>100</v>
      </c>
      <c r="X2632" s="101" t="s">
        <v>96</v>
      </c>
      <c r="Y2632" s="101" t="s">
        <v>98</v>
      </c>
      <c r="Z2632" s="101" t="s">
        <v>101</v>
      </c>
      <c r="AA2632" s="101">
        <v>271</v>
      </c>
      <c r="AB2632" s="101">
        <v>387.53</v>
      </c>
    </row>
    <row r="2633" spans="18:28" ht="18" customHeight="1" x14ac:dyDescent="0.25">
      <c r="R2633" s="101" t="s">
        <v>91</v>
      </c>
      <c r="S2633" s="101">
        <v>2023</v>
      </c>
      <c r="T2633" s="101" t="s">
        <v>1</v>
      </c>
      <c r="U2633" s="101" t="s">
        <v>97</v>
      </c>
      <c r="V2633" s="101" t="s">
        <v>99</v>
      </c>
      <c r="W2633" s="101" t="s">
        <v>100</v>
      </c>
      <c r="X2633" s="101" t="s">
        <v>96</v>
      </c>
      <c r="Y2633" s="101" t="s">
        <v>98</v>
      </c>
      <c r="Z2633" s="101" t="s">
        <v>101</v>
      </c>
      <c r="AA2633" s="101">
        <v>798</v>
      </c>
      <c r="AB2633" s="101">
        <v>1141.1399999999999</v>
      </c>
    </row>
    <row r="2634" spans="18:28" ht="18" customHeight="1" x14ac:dyDescent="0.25">
      <c r="R2634" s="101" t="s">
        <v>84</v>
      </c>
      <c r="S2634" s="101">
        <v>2023</v>
      </c>
      <c r="T2634" s="101" t="s">
        <v>1</v>
      </c>
      <c r="U2634" s="101" t="s">
        <v>97</v>
      </c>
      <c r="V2634" s="101" t="s">
        <v>99</v>
      </c>
      <c r="W2634" s="101" t="s">
        <v>100</v>
      </c>
      <c r="X2634" s="101" t="s">
        <v>96</v>
      </c>
      <c r="Y2634" s="101" t="s">
        <v>98</v>
      </c>
      <c r="Z2634" s="101" t="s">
        <v>101</v>
      </c>
      <c r="AA2634" s="101">
        <v>851</v>
      </c>
      <c r="AB2634" s="101">
        <v>1216.93</v>
      </c>
    </row>
    <row r="2635" spans="18:28" ht="18" customHeight="1" x14ac:dyDescent="0.25">
      <c r="R2635" s="101" t="s">
        <v>84</v>
      </c>
      <c r="S2635" s="101">
        <v>2023</v>
      </c>
      <c r="T2635" s="101" t="s">
        <v>0</v>
      </c>
      <c r="U2635" s="101" t="s">
        <v>97</v>
      </c>
      <c r="V2635" s="101" t="s">
        <v>99</v>
      </c>
      <c r="W2635" s="101" t="s">
        <v>100</v>
      </c>
      <c r="X2635" s="101" t="s">
        <v>96</v>
      </c>
      <c r="Y2635" s="101" t="s">
        <v>98</v>
      </c>
      <c r="Z2635" s="101" t="s">
        <v>101</v>
      </c>
      <c r="AA2635" s="101">
        <v>302</v>
      </c>
      <c r="AB2635" s="101">
        <v>431.86</v>
      </c>
    </row>
    <row r="2636" spans="18:28" ht="18" customHeight="1" x14ac:dyDescent="0.25">
      <c r="R2636" s="101" t="s">
        <v>91</v>
      </c>
      <c r="S2636" s="101">
        <v>2023</v>
      </c>
      <c r="T2636" s="101" t="s">
        <v>0</v>
      </c>
      <c r="U2636" s="101" t="s">
        <v>97</v>
      </c>
      <c r="V2636" s="101" t="s">
        <v>99</v>
      </c>
      <c r="W2636" s="101" t="s">
        <v>100</v>
      </c>
      <c r="X2636" s="101" t="s">
        <v>96</v>
      </c>
      <c r="Y2636" s="101" t="s">
        <v>98</v>
      </c>
      <c r="Z2636" s="101" t="s">
        <v>101</v>
      </c>
      <c r="AA2636" s="101">
        <v>230</v>
      </c>
      <c r="AB2636" s="101">
        <v>328.9</v>
      </c>
    </row>
    <row r="2637" spans="18:28" ht="18" customHeight="1" x14ac:dyDescent="0.25">
      <c r="R2637" s="101" t="s">
        <v>93</v>
      </c>
      <c r="S2637" s="101">
        <v>2023</v>
      </c>
      <c r="T2637" s="101" t="s">
        <v>0</v>
      </c>
      <c r="U2637" s="101" t="s">
        <v>97</v>
      </c>
      <c r="V2637" s="101" t="s">
        <v>99</v>
      </c>
      <c r="W2637" s="101" t="s">
        <v>100</v>
      </c>
      <c r="X2637" s="101" t="s">
        <v>96</v>
      </c>
      <c r="Y2637" s="101" t="s">
        <v>98</v>
      </c>
      <c r="Z2637" s="101" t="s">
        <v>101</v>
      </c>
      <c r="AA2637" s="101">
        <v>278</v>
      </c>
      <c r="AB2637" s="101">
        <v>397.53999999999996</v>
      </c>
    </row>
    <row r="2638" spans="18:28" ht="18" customHeight="1" x14ac:dyDescent="0.25">
      <c r="R2638" s="101" t="s">
        <v>84</v>
      </c>
      <c r="S2638" s="101">
        <v>2023</v>
      </c>
      <c r="T2638" s="101" t="s">
        <v>0</v>
      </c>
      <c r="U2638" s="101" t="s">
        <v>97</v>
      </c>
      <c r="V2638" s="101" t="s">
        <v>99</v>
      </c>
      <c r="W2638" s="101" t="s">
        <v>100</v>
      </c>
      <c r="X2638" s="101" t="s">
        <v>96</v>
      </c>
      <c r="Y2638" s="101" t="s">
        <v>98</v>
      </c>
      <c r="Z2638" s="101" t="s">
        <v>101</v>
      </c>
      <c r="AA2638" s="101">
        <v>304</v>
      </c>
      <c r="AB2638" s="101">
        <v>434.72</v>
      </c>
    </row>
    <row r="2639" spans="18:28" ht="18" customHeight="1" x14ac:dyDescent="0.25">
      <c r="R2639" s="101" t="s">
        <v>84</v>
      </c>
      <c r="S2639" s="101">
        <v>2023</v>
      </c>
      <c r="T2639" s="101" t="s">
        <v>0</v>
      </c>
      <c r="U2639" s="101" t="s">
        <v>97</v>
      </c>
      <c r="V2639" s="101" t="s">
        <v>99</v>
      </c>
      <c r="W2639" s="101" t="s">
        <v>100</v>
      </c>
      <c r="X2639" s="101" t="s">
        <v>96</v>
      </c>
      <c r="Y2639" s="101" t="s">
        <v>98</v>
      </c>
      <c r="Z2639" s="101" t="s">
        <v>101</v>
      </c>
      <c r="AA2639" s="101">
        <v>232</v>
      </c>
      <c r="AB2639" s="101">
        <v>331.76</v>
      </c>
    </row>
    <row r="2640" spans="18:28" ht="18" customHeight="1" x14ac:dyDescent="0.25">
      <c r="R2640" s="101" t="s">
        <v>91</v>
      </c>
      <c r="S2640" s="101">
        <v>2023</v>
      </c>
      <c r="T2640" s="101" t="s">
        <v>0</v>
      </c>
      <c r="U2640" s="101" t="s">
        <v>97</v>
      </c>
      <c r="V2640" s="101" t="s">
        <v>99</v>
      </c>
      <c r="W2640" s="101" t="s">
        <v>100</v>
      </c>
      <c r="X2640" s="101" t="s">
        <v>96</v>
      </c>
      <c r="Y2640" s="101" t="s">
        <v>98</v>
      </c>
      <c r="Z2640" s="101" t="s">
        <v>101</v>
      </c>
      <c r="AA2640" s="101">
        <v>788</v>
      </c>
      <c r="AB2640" s="101">
        <v>1126.8399999999999</v>
      </c>
    </row>
    <row r="2641" spans="18:28" ht="18" customHeight="1" x14ac:dyDescent="0.25">
      <c r="R2641" s="101" t="s">
        <v>91</v>
      </c>
      <c r="S2641" s="101">
        <v>2023</v>
      </c>
      <c r="T2641" s="101" t="s">
        <v>0</v>
      </c>
      <c r="U2641" s="101" t="s">
        <v>97</v>
      </c>
      <c r="V2641" s="101" t="s">
        <v>99</v>
      </c>
      <c r="W2641" s="101" t="s">
        <v>100</v>
      </c>
      <c r="X2641" s="101" t="s">
        <v>96</v>
      </c>
      <c r="Y2641" s="101" t="s">
        <v>98</v>
      </c>
      <c r="Z2641" s="101" t="s">
        <v>101</v>
      </c>
      <c r="AA2641" s="101">
        <v>842</v>
      </c>
      <c r="AB2641" s="101">
        <v>1204.06</v>
      </c>
    </row>
    <row r="2642" spans="18:28" ht="18" customHeight="1" x14ac:dyDescent="0.25">
      <c r="R2642" s="101" t="s">
        <v>84</v>
      </c>
      <c r="S2642" s="101">
        <v>2023</v>
      </c>
      <c r="T2642" s="101" t="s">
        <v>0</v>
      </c>
      <c r="U2642" s="101" t="s">
        <v>97</v>
      </c>
      <c r="V2642" s="101" t="s">
        <v>99</v>
      </c>
      <c r="W2642" s="101" t="s">
        <v>100</v>
      </c>
      <c r="X2642" s="101" t="s">
        <v>96</v>
      </c>
      <c r="Y2642" s="101" t="s">
        <v>98</v>
      </c>
      <c r="Z2642" s="101" t="s">
        <v>101</v>
      </c>
      <c r="AA2642" s="101">
        <v>875</v>
      </c>
      <c r="AB2642" s="101">
        <v>1251.25</v>
      </c>
    </row>
    <row r="2643" spans="18:28" ht="18" customHeight="1" x14ac:dyDescent="0.25">
      <c r="R2643" s="101" t="s">
        <v>94</v>
      </c>
      <c r="S2643" s="101">
        <v>2023</v>
      </c>
      <c r="T2643" s="101" t="s">
        <v>0</v>
      </c>
      <c r="U2643" s="101" t="s">
        <v>97</v>
      </c>
      <c r="V2643" s="101" t="s">
        <v>99</v>
      </c>
      <c r="W2643" s="101" t="s">
        <v>100</v>
      </c>
      <c r="X2643" s="101" t="s">
        <v>96</v>
      </c>
      <c r="Y2643" s="101" t="s">
        <v>98</v>
      </c>
      <c r="Z2643" s="101" t="s">
        <v>101</v>
      </c>
      <c r="AA2643" s="101">
        <v>955</v>
      </c>
      <c r="AB2643" s="101">
        <v>1365.65</v>
      </c>
    </row>
    <row r="2644" spans="18:28" ht="18" customHeight="1" x14ac:dyDescent="0.25">
      <c r="R2644" s="101" t="s">
        <v>91</v>
      </c>
      <c r="S2644" s="101">
        <v>2023</v>
      </c>
      <c r="T2644" s="101" t="s">
        <v>0</v>
      </c>
      <c r="U2644" s="101" t="s">
        <v>97</v>
      </c>
      <c r="V2644" s="101" t="s">
        <v>99</v>
      </c>
      <c r="W2644" s="101" t="s">
        <v>100</v>
      </c>
      <c r="X2644" s="101" t="s">
        <v>96</v>
      </c>
      <c r="Y2644" s="101" t="s">
        <v>98</v>
      </c>
      <c r="Z2644" s="101" t="s">
        <v>101</v>
      </c>
      <c r="AA2644" s="101">
        <v>956</v>
      </c>
      <c r="AB2644" s="101">
        <v>1367.08</v>
      </c>
    </row>
    <row r="2645" spans="18:28" ht="18" customHeight="1" x14ac:dyDescent="0.25">
      <c r="R2645" s="101" t="s">
        <v>91</v>
      </c>
      <c r="S2645" s="101">
        <v>2023</v>
      </c>
      <c r="T2645" s="101" t="s">
        <v>0</v>
      </c>
      <c r="U2645" s="101" t="s">
        <v>97</v>
      </c>
      <c r="V2645" s="101" t="s">
        <v>99</v>
      </c>
      <c r="W2645" s="101" t="s">
        <v>100</v>
      </c>
      <c r="X2645" s="101" t="s">
        <v>96</v>
      </c>
      <c r="Y2645" s="101" t="s">
        <v>98</v>
      </c>
      <c r="Z2645" s="101" t="s">
        <v>101</v>
      </c>
      <c r="AA2645" s="101">
        <v>957</v>
      </c>
      <c r="AB2645" s="101">
        <v>1368.51</v>
      </c>
    </row>
    <row r="2646" spans="18:28" ht="18" customHeight="1" x14ac:dyDescent="0.25">
      <c r="R2646" s="101" t="s">
        <v>84</v>
      </c>
      <c r="S2646" s="101">
        <v>2023</v>
      </c>
      <c r="T2646" s="101" t="s">
        <v>0</v>
      </c>
      <c r="U2646" s="101" t="s">
        <v>97</v>
      </c>
      <c r="V2646" s="101" t="s">
        <v>99</v>
      </c>
      <c r="W2646" s="101" t="s">
        <v>100</v>
      </c>
      <c r="X2646" s="101" t="s">
        <v>96</v>
      </c>
      <c r="Y2646" s="101" t="s">
        <v>98</v>
      </c>
      <c r="Z2646" s="101" t="s">
        <v>101</v>
      </c>
      <c r="AA2646" s="101">
        <v>828</v>
      </c>
      <c r="AB2646" s="101">
        <v>526.24</v>
      </c>
    </row>
    <row r="2647" spans="18:28" ht="18" customHeight="1" x14ac:dyDescent="0.25">
      <c r="R2647" s="101" t="s">
        <v>91</v>
      </c>
      <c r="S2647" s="101">
        <v>2023</v>
      </c>
      <c r="T2647" s="101" t="s">
        <v>0</v>
      </c>
      <c r="U2647" s="101" t="s">
        <v>97</v>
      </c>
      <c r="V2647" s="101" t="s">
        <v>99</v>
      </c>
      <c r="W2647" s="101" t="s">
        <v>100</v>
      </c>
      <c r="X2647" s="101" t="s">
        <v>96</v>
      </c>
      <c r="Y2647" s="101" t="s">
        <v>98</v>
      </c>
      <c r="Z2647" s="101" t="s">
        <v>101</v>
      </c>
      <c r="AA2647" s="101">
        <v>881</v>
      </c>
      <c r="AB2647" s="101">
        <v>526.24</v>
      </c>
    </row>
    <row r="2648" spans="18:28" ht="18" customHeight="1" x14ac:dyDescent="0.25">
      <c r="R2648" s="101" t="s">
        <v>91</v>
      </c>
      <c r="S2648" s="101">
        <v>2023</v>
      </c>
      <c r="T2648" s="101" t="s">
        <v>0</v>
      </c>
      <c r="U2648" s="101" t="s">
        <v>97</v>
      </c>
      <c r="V2648" s="101" t="s">
        <v>99</v>
      </c>
      <c r="W2648" s="101" t="s">
        <v>100</v>
      </c>
      <c r="X2648" s="101" t="s">
        <v>96</v>
      </c>
      <c r="Y2648" s="101" t="s">
        <v>98</v>
      </c>
      <c r="Z2648" s="101" t="s">
        <v>101</v>
      </c>
      <c r="AA2648" s="101">
        <v>279</v>
      </c>
      <c r="AB2648" s="101">
        <v>398.97</v>
      </c>
    </row>
    <row r="2649" spans="18:28" ht="18" customHeight="1" x14ac:dyDescent="0.25">
      <c r="R2649" s="101" t="s">
        <v>84</v>
      </c>
      <c r="S2649" s="101">
        <v>2023</v>
      </c>
      <c r="T2649" s="101" t="s">
        <v>0</v>
      </c>
      <c r="U2649" s="101" t="s">
        <v>97</v>
      </c>
      <c r="V2649" s="101" t="s">
        <v>99</v>
      </c>
      <c r="W2649" s="101" t="s">
        <v>100</v>
      </c>
      <c r="X2649" s="101" t="s">
        <v>96</v>
      </c>
      <c r="Y2649" s="101" t="s">
        <v>98</v>
      </c>
      <c r="Z2649" s="101" t="s">
        <v>101</v>
      </c>
      <c r="AA2649" s="101">
        <v>285</v>
      </c>
      <c r="AB2649" s="101">
        <v>407.55</v>
      </c>
    </row>
    <row r="2650" spans="18:28" ht="18" customHeight="1" x14ac:dyDescent="0.25">
      <c r="R2650" s="101" t="s">
        <v>91</v>
      </c>
      <c r="S2650" s="101">
        <v>2023</v>
      </c>
      <c r="T2650" s="101" t="s">
        <v>0</v>
      </c>
      <c r="U2650" s="101" t="s">
        <v>97</v>
      </c>
      <c r="V2650" s="101" t="s">
        <v>99</v>
      </c>
      <c r="W2650" s="101" t="s">
        <v>100</v>
      </c>
      <c r="X2650" s="101" t="s">
        <v>96</v>
      </c>
      <c r="Y2650" s="101" t="s">
        <v>98</v>
      </c>
      <c r="Z2650" s="101" t="s">
        <v>101</v>
      </c>
      <c r="AA2650" s="101">
        <v>279</v>
      </c>
      <c r="AB2650" s="101">
        <v>398.97</v>
      </c>
    </row>
    <row r="2651" spans="18:28" ht="18" customHeight="1" x14ac:dyDescent="0.25">
      <c r="R2651" s="101" t="s">
        <v>91</v>
      </c>
      <c r="S2651" s="101">
        <v>2023</v>
      </c>
      <c r="T2651" s="101" t="s">
        <v>0</v>
      </c>
      <c r="U2651" s="101" t="s">
        <v>97</v>
      </c>
      <c r="V2651" s="101" t="s">
        <v>99</v>
      </c>
      <c r="W2651" s="101" t="s">
        <v>100</v>
      </c>
      <c r="X2651" s="101" t="s">
        <v>96</v>
      </c>
      <c r="Y2651" s="101" t="s">
        <v>98</v>
      </c>
      <c r="Z2651" s="101" t="s">
        <v>101</v>
      </c>
      <c r="AA2651" s="101">
        <v>273</v>
      </c>
      <c r="AB2651" s="101">
        <v>390.39</v>
      </c>
    </row>
    <row r="2652" spans="18:28" ht="18" customHeight="1" x14ac:dyDescent="0.25">
      <c r="R2652" s="101" t="s">
        <v>91</v>
      </c>
      <c r="S2652" s="101">
        <v>2023</v>
      </c>
      <c r="T2652" s="101" t="s">
        <v>0</v>
      </c>
      <c r="U2652" s="101" t="s">
        <v>97</v>
      </c>
      <c r="V2652" s="101" t="s">
        <v>99</v>
      </c>
      <c r="W2652" s="101" t="s">
        <v>100</v>
      </c>
      <c r="X2652" s="101" t="s">
        <v>96</v>
      </c>
      <c r="Y2652" s="101" t="s">
        <v>98</v>
      </c>
      <c r="Z2652" s="101" t="s">
        <v>101</v>
      </c>
      <c r="AA2652" s="101">
        <v>229</v>
      </c>
      <c r="AB2652" s="101">
        <v>327.47000000000003</v>
      </c>
    </row>
    <row r="2653" spans="18:28" ht="18" customHeight="1" x14ac:dyDescent="0.25">
      <c r="R2653" s="101" t="s">
        <v>84</v>
      </c>
      <c r="S2653" s="101">
        <v>2023</v>
      </c>
      <c r="T2653" s="101" t="s">
        <v>0</v>
      </c>
      <c r="U2653" s="101" t="s">
        <v>97</v>
      </c>
      <c r="V2653" s="101" t="s">
        <v>99</v>
      </c>
      <c r="W2653" s="101" t="s">
        <v>100</v>
      </c>
      <c r="X2653" s="101" t="s">
        <v>96</v>
      </c>
      <c r="Y2653" s="101" t="s">
        <v>98</v>
      </c>
      <c r="Z2653" s="101" t="s">
        <v>101</v>
      </c>
      <c r="AA2653" s="101">
        <v>277</v>
      </c>
      <c r="AB2653" s="101">
        <v>396.11</v>
      </c>
    </row>
    <row r="2654" spans="18:28" ht="18" customHeight="1" x14ac:dyDescent="0.25">
      <c r="R2654" s="101" t="s">
        <v>93</v>
      </c>
      <c r="S2654" s="101">
        <v>2023</v>
      </c>
      <c r="T2654" s="101" t="s">
        <v>0</v>
      </c>
      <c r="U2654" s="101" t="s">
        <v>97</v>
      </c>
      <c r="V2654" s="101" t="s">
        <v>99</v>
      </c>
      <c r="W2654" s="101" t="s">
        <v>100</v>
      </c>
      <c r="X2654" s="101" t="s">
        <v>96</v>
      </c>
      <c r="Y2654" s="101" t="s">
        <v>98</v>
      </c>
      <c r="Z2654" s="101" t="s">
        <v>101</v>
      </c>
      <c r="AA2654" s="101">
        <v>797</v>
      </c>
      <c r="AB2654" s="101">
        <v>1139.71</v>
      </c>
    </row>
    <row r="2655" spans="18:28" ht="18" customHeight="1" x14ac:dyDescent="0.25">
      <c r="R2655" s="101" t="s">
        <v>94</v>
      </c>
      <c r="S2655" s="101">
        <v>2023</v>
      </c>
      <c r="T2655" s="101" t="s">
        <v>0</v>
      </c>
      <c r="U2655" s="101" t="s">
        <v>97</v>
      </c>
      <c r="V2655" s="101" t="s">
        <v>99</v>
      </c>
      <c r="W2655" s="101" t="s">
        <v>100</v>
      </c>
      <c r="X2655" s="101" t="s">
        <v>96</v>
      </c>
      <c r="Y2655" s="101" t="s">
        <v>98</v>
      </c>
      <c r="Z2655" s="101" t="s">
        <v>101</v>
      </c>
      <c r="AA2655" s="101">
        <v>850</v>
      </c>
      <c r="AB2655" s="101">
        <v>1215.5</v>
      </c>
    </row>
    <row r="2656" spans="18:28" ht="18" customHeight="1" x14ac:dyDescent="0.25">
      <c r="R2656" s="101" t="s">
        <v>84</v>
      </c>
      <c r="S2656" s="101">
        <v>2023</v>
      </c>
      <c r="T2656" s="101" t="s">
        <v>0</v>
      </c>
      <c r="U2656" s="101" t="s">
        <v>97</v>
      </c>
      <c r="V2656" s="101" t="s">
        <v>99</v>
      </c>
      <c r="W2656" s="101" t="s">
        <v>100</v>
      </c>
      <c r="X2656" s="101" t="s">
        <v>96</v>
      </c>
      <c r="Y2656" s="101" t="s">
        <v>98</v>
      </c>
      <c r="Z2656" s="101" t="s">
        <v>101</v>
      </c>
      <c r="AA2656" s="101">
        <v>884</v>
      </c>
      <c r="AB2656" s="101">
        <v>1264.1199999999999</v>
      </c>
    </row>
    <row r="2657" spans="18:28" ht="18" customHeight="1" x14ac:dyDescent="0.25">
      <c r="R2657" s="101" t="s">
        <v>93</v>
      </c>
      <c r="S2657" s="101">
        <v>2023</v>
      </c>
      <c r="T2657" s="101" t="s">
        <v>6</v>
      </c>
      <c r="U2657" s="101" t="s">
        <v>97</v>
      </c>
      <c r="V2657" s="101" t="s">
        <v>99</v>
      </c>
      <c r="W2657" s="101" t="s">
        <v>100</v>
      </c>
      <c r="X2657" s="101" t="s">
        <v>96</v>
      </c>
      <c r="Y2657" s="101" t="s">
        <v>98</v>
      </c>
      <c r="Z2657" s="101" t="s">
        <v>101</v>
      </c>
      <c r="AA2657" s="101">
        <v>272</v>
      </c>
      <c r="AB2657" s="101">
        <v>388.96</v>
      </c>
    </row>
    <row r="2658" spans="18:28" ht="18" customHeight="1" x14ac:dyDescent="0.25">
      <c r="R2658" s="101" t="s">
        <v>93</v>
      </c>
      <c r="S2658" s="101">
        <v>2023</v>
      </c>
      <c r="T2658" s="101" t="s">
        <v>6</v>
      </c>
      <c r="U2658" s="101" t="s">
        <v>97</v>
      </c>
      <c r="V2658" s="101" t="s">
        <v>99</v>
      </c>
      <c r="W2658" s="101" t="s">
        <v>100</v>
      </c>
      <c r="X2658" s="101" t="s">
        <v>96</v>
      </c>
      <c r="Y2658" s="101" t="s">
        <v>98</v>
      </c>
      <c r="Z2658" s="101" t="s">
        <v>101</v>
      </c>
      <c r="AA2658" s="101">
        <v>274</v>
      </c>
      <c r="AB2658" s="101">
        <v>391.82</v>
      </c>
    </row>
    <row r="2659" spans="18:28" ht="18" customHeight="1" x14ac:dyDescent="0.25">
      <c r="R2659" s="101" t="s">
        <v>93</v>
      </c>
      <c r="S2659" s="101">
        <v>2023</v>
      </c>
      <c r="T2659" s="101" t="s">
        <v>6</v>
      </c>
      <c r="U2659" s="101" t="s">
        <v>97</v>
      </c>
      <c r="V2659" s="101" t="s">
        <v>99</v>
      </c>
      <c r="W2659" s="101" t="s">
        <v>100</v>
      </c>
      <c r="X2659" s="101" t="s">
        <v>96</v>
      </c>
      <c r="Y2659" s="101" t="s">
        <v>98</v>
      </c>
      <c r="Z2659" s="101" t="s">
        <v>101</v>
      </c>
      <c r="AA2659" s="101">
        <v>244</v>
      </c>
      <c r="AB2659" s="101">
        <v>348.92</v>
      </c>
    </row>
    <row r="2660" spans="18:28" ht="18" customHeight="1" x14ac:dyDescent="0.25">
      <c r="R2660" s="101" t="s">
        <v>91</v>
      </c>
      <c r="S2660" s="101">
        <v>2023</v>
      </c>
      <c r="T2660" s="101" t="s">
        <v>6</v>
      </c>
      <c r="U2660" s="101" t="s">
        <v>97</v>
      </c>
      <c r="V2660" s="101" t="s">
        <v>99</v>
      </c>
      <c r="W2660" s="101" t="s">
        <v>100</v>
      </c>
      <c r="X2660" s="101" t="s">
        <v>96</v>
      </c>
      <c r="Y2660" s="101" t="s">
        <v>98</v>
      </c>
      <c r="Z2660" s="101" t="s">
        <v>101</v>
      </c>
      <c r="AA2660" s="101">
        <v>794</v>
      </c>
      <c r="AB2660" s="101">
        <v>1135.42</v>
      </c>
    </row>
    <row r="2661" spans="18:28" ht="18" customHeight="1" x14ac:dyDescent="0.25">
      <c r="R2661" s="101" t="s">
        <v>91</v>
      </c>
      <c r="S2661" s="101">
        <v>2023</v>
      </c>
      <c r="T2661" s="101" t="s">
        <v>6</v>
      </c>
      <c r="U2661" s="101" t="s">
        <v>97</v>
      </c>
      <c r="V2661" s="101" t="s">
        <v>99</v>
      </c>
      <c r="W2661" s="101" t="s">
        <v>100</v>
      </c>
      <c r="X2661" s="101" t="s">
        <v>96</v>
      </c>
      <c r="Y2661" s="101" t="s">
        <v>98</v>
      </c>
      <c r="Z2661" s="101" t="s">
        <v>101</v>
      </c>
      <c r="AA2661" s="101">
        <v>880</v>
      </c>
      <c r="AB2661" s="101">
        <v>1258.4000000000001</v>
      </c>
    </row>
    <row r="2662" spans="18:28" ht="18" customHeight="1" x14ac:dyDescent="0.25">
      <c r="R2662" s="101" t="s">
        <v>91</v>
      </c>
      <c r="S2662" s="101">
        <v>2023</v>
      </c>
      <c r="T2662" s="101" t="s">
        <v>6</v>
      </c>
      <c r="U2662" s="101" t="s">
        <v>97</v>
      </c>
      <c r="V2662" s="101" t="s">
        <v>99</v>
      </c>
      <c r="W2662" s="101" t="s">
        <v>100</v>
      </c>
      <c r="X2662" s="101" t="s">
        <v>96</v>
      </c>
      <c r="Y2662" s="101" t="s">
        <v>98</v>
      </c>
      <c r="Z2662" s="101" t="s">
        <v>101</v>
      </c>
      <c r="AA2662" s="101">
        <v>833</v>
      </c>
      <c r="AB2662" s="101">
        <v>526.24</v>
      </c>
    </row>
    <row r="2663" spans="18:28" ht="18" customHeight="1" x14ac:dyDescent="0.25">
      <c r="R2663" s="101" t="s">
        <v>91</v>
      </c>
      <c r="S2663" s="101">
        <v>2023</v>
      </c>
      <c r="T2663" s="101" t="s">
        <v>6</v>
      </c>
      <c r="U2663" s="101" t="s">
        <v>97</v>
      </c>
      <c r="V2663" s="101" t="s">
        <v>99</v>
      </c>
      <c r="W2663" s="101" t="s">
        <v>100</v>
      </c>
      <c r="X2663" s="101" t="s">
        <v>96</v>
      </c>
      <c r="Y2663" s="101" t="s">
        <v>98</v>
      </c>
      <c r="Z2663" s="101" t="s">
        <v>101</v>
      </c>
      <c r="AA2663" s="101">
        <v>243</v>
      </c>
      <c r="AB2663" s="101">
        <v>347.49</v>
      </c>
    </row>
    <row r="2664" spans="18:28" ht="18" customHeight="1" x14ac:dyDescent="0.25">
      <c r="R2664" s="101" t="s">
        <v>93</v>
      </c>
      <c r="S2664" s="101">
        <v>2023</v>
      </c>
      <c r="T2664" s="101" t="s">
        <v>6</v>
      </c>
      <c r="U2664" s="101" t="s">
        <v>97</v>
      </c>
      <c r="V2664" s="101" t="s">
        <v>99</v>
      </c>
      <c r="W2664" s="101" t="s">
        <v>100</v>
      </c>
      <c r="X2664" s="101" t="s">
        <v>96</v>
      </c>
      <c r="Y2664" s="101" t="s">
        <v>98</v>
      </c>
      <c r="Z2664" s="101" t="s">
        <v>101</v>
      </c>
      <c r="AA2664" s="101">
        <v>271</v>
      </c>
      <c r="AB2664" s="101">
        <v>387.53</v>
      </c>
    </row>
    <row r="2665" spans="18:28" ht="18" customHeight="1" x14ac:dyDescent="0.25">
      <c r="R2665" s="101" t="s">
        <v>93</v>
      </c>
      <c r="S2665" s="101">
        <v>2023</v>
      </c>
      <c r="T2665" s="101" t="s">
        <v>6</v>
      </c>
      <c r="U2665" s="101" t="s">
        <v>97</v>
      </c>
      <c r="V2665" s="101" t="s">
        <v>99</v>
      </c>
      <c r="W2665" s="101" t="s">
        <v>100</v>
      </c>
      <c r="X2665" s="101" t="s">
        <v>96</v>
      </c>
      <c r="Y2665" s="101" t="s">
        <v>98</v>
      </c>
      <c r="Z2665" s="101" t="s">
        <v>101</v>
      </c>
      <c r="AA2665" s="101">
        <v>247</v>
      </c>
      <c r="AB2665" s="101">
        <v>353.21</v>
      </c>
    </row>
    <row r="2666" spans="18:28" ht="18" customHeight="1" x14ac:dyDescent="0.25">
      <c r="R2666" s="101" t="s">
        <v>93</v>
      </c>
      <c r="S2666" s="101">
        <v>2023</v>
      </c>
      <c r="T2666" s="101" t="s">
        <v>6</v>
      </c>
      <c r="U2666" s="101" t="s">
        <v>97</v>
      </c>
      <c r="V2666" s="101" t="s">
        <v>99</v>
      </c>
      <c r="W2666" s="101" t="s">
        <v>100</v>
      </c>
      <c r="X2666" s="101" t="s">
        <v>96</v>
      </c>
      <c r="Y2666" s="101" t="s">
        <v>98</v>
      </c>
      <c r="Z2666" s="101" t="s">
        <v>101</v>
      </c>
      <c r="AA2666" s="101">
        <v>245</v>
      </c>
      <c r="AB2666" s="101">
        <v>350.35</v>
      </c>
    </row>
    <row r="2667" spans="18:28" ht="18" customHeight="1" x14ac:dyDescent="0.25">
      <c r="R2667" s="101" t="s">
        <v>95</v>
      </c>
      <c r="S2667" s="101">
        <v>2023</v>
      </c>
      <c r="T2667" s="101" t="s">
        <v>5</v>
      </c>
      <c r="U2667" s="101" t="s">
        <v>97</v>
      </c>
      <c r="V2667" s="101" t="s">
        <v>99</v>
      </c>
      <c r="W2667" s="101" t="s">
        <v>100</v>
      </c>
      <c r="X2667" s="101" t="s">
        <v>96</v>
      </c>
      <c r="Y2667" s="101" t="s">
        <v>98</v>
      </c>
      <c r="Z2667" s="101" t="s">
        <v>101</v>
      </c>
      <c r="AA2667" s="101">
        <v>278</v>
      </c>
      <c r="AB2667" s="101">
        <v>397.53999999999996</v>
      </c>
    </row>
    <row r="2668" spans="18:28" ht="18" customHeight="1" x14ac:dyDescent="0.25">
      <c r="R2668" s="101" t="s">
        <v>84</v>
      </c>
      <c r="S2668" s="101">
        <v>2023</v>
      </c>
      <c r="T2668" s="101" t="s">
        <v>5</v>
      </c>
      <c r="U2668" s="101" t="s">
        <v>97</v>
      </c>
      <c r="V2668" s="101" t="s">
        <v>99</v>
      </c>
      <c r="W2668" s="101" t="s">
        <v>100</v>
      </c>
      <c r="X2668" s="101" t="s">
        <v>96</v>
      </c>
      <c r="Y2668" s="101" t="s">
        <v>98</v>
      </c>
      <c r="Z2668" s="101" t="s">
        <v>101</v>
      </c>
      <c r="AA2668" s="101">
        <v>248</v>
      </c>
      <c r="AB2668" s="101">
        <v>354.64</v>
      </c>
    </row>
    <row r="2669" spans="18:28" ht="18" customHeight="1" x14ac:dyDescent="0.25">
      <c r="R2669" s="101" t="s">
        <v>93</v>
      </c>
      <c r="S2669" s="101">
        <v>2023</v>
      </c>
      <c r="T2669" s="101" t="s">
        <v>5</v>
      </c>
      <c r="U2669" s="101" t="s">
        <v>97</v>
      </c>
      <c r="V2669" s="101" t="s">
        <v>99</v>
      </c>
      <c r="W2669" s="101" t="s">
        <v>100</v>
      </c>
      <c r="X2669" s="101" t="s">
        <v>96</v>
      </c>
      <c r="Y2669" s="101" t="s">
        <v>98</v>
      </c>
      <c r="Z2669" s="101" t="s">
        <v>101</v>
      </c>
      <c r="AA2669" s="101">
        <v>280</v>
      </c>
      <c r="AB2669" s="101">
        <v>400.4</v>
      </c>
    </row>
    <row r="2670" spans="18:28" ht="18" customHeight="1" x14ac:dyDescent="0.25">
      <c r="R2670" s="101" t="s">
        <v>84</v>
      </c>
      <c r="S2670" s="101">
        <v>2023</v>
      </c>
      <c r="T2670" s="101" t="s">
        <v>5</v>
      </c>
      <c r="U2670" s="101" t="s">
        <v>97</v>
      </c>
      <c r="V2670" s="101" t="s">
        <v>99</v>
      </c>
      <c r="W2670" s="101" t="s">
        <v>100</v>
      </c>
      <c r="X2670" s="101" t="s">
        <v>96</v>
      </c>
      <c r="Y2670" s="101" t="s">
        <v>98</v>
      </c>
      <c r="Z2670" s="101" t="s">
        <v>101</v>
      </c>
      <c r="AA2670" s="101">
        <v>250</v>
      </c>
      <c r="AB2670" s="101">
        <v>357.5</v>
      </c>
    </row>
    <row r="2671" spans="18:28" ht="18" customHeight="1" x14ac:dyDescent="0.25">
      <c r="R2671" s="101" t="s">
        <v>91</v>
      </c>
      <c r="S2671" s="101">
        <v>2023</v>
      </c>
      <c r="T2671" s="101" t="s">
        <v>5</v>
      </c>
      <c r="U2671" s="101" t="s">
        <v>97</v>
      </c>
      <c r="V2671" s="101" t="s">
        <v>99</v>
      </c>
      <c r="W2671" s="101" t="s">
        <v>100</v>
      </c>
      <c r="X2671" s="101" t="s">
        <v>96</v>
      </c>
      <c r="Y2671" s="101" t="s">
        <v>98</v>
      </c>
      <c r="Z2671" s="101" t="s">
        <v>101</v>
      </c>
      <c r="AA2671" s="101">
        <v>793</v>
      </c>
      <c r="AB2671" s="101">
        <v>1133.99</v>
      </c>
    </row>
    <row r="2672" spans="18:28" ht="18" customHeight="1" x14ac:dyDescent="0.25">
      <c r="R2672" s="101" t="s">
        <v>84</v>
      </c>
      <c r="S2672" s="101">
        <v>2023</v>
      </c>
      <c r="T2672" s="101" t="s">
        <v>5</v>
      </c>
      <c r="U2672" s="101" t="s">
        <v>97</v>
      </c>
      <c r="V2672" s="101" t="s">
        <v>99</v>
      </c>
      <c r="W2672" s="101" t="s">
        <v>100</v>
      </c>
      <c r="X2672" s="101" t="s">
        <v>96</v>
      </c>
      <c r="Y2672" s="101" t="s">
        <v>98</v>
      </c>
      <c r="Z2672" s="101" t="s">
        <v>101</v>
      </c>
      <c r="AA2672" s="101">
        <v>879</v>
      </c>
      <c r="AB2672" s="101">
        <v>1256.97</v>
      </c>
    </row>
    <row r="2673" spans="18:28" ht="18" customHeight="1" x14ac:dyDescent="0.25">
      <c r="R2673" s="101" t="s">
        <v>84</v>
      </c>
      <c r="S2673" s="101">
        <v>2023</v>
      </c>
      <c r="T2673" s="101" t="s">
        <v>5</v>
      </c>
      <c r="U2673" s="101" t="s">
        <v>97</v>
      </c>
      <c r="V2673" s="101" t="s">
        <v>99</v>
      </c>
      <c r="W2673" s="101" t="s">
        <v>100</v>
      </c>
      <c r="X2673" s="101" t="s">
        <v>96</v>
      </c>
      <c r="Y2673" s="101" t="s">
        <v>98</v>
      </c>
      <c r="Z2673" s="101" t="s">
        <v>101</v>
      </c>
      <c r="AA2673" s="101">
        <v>832</v>
      </c>
      <c r="AB2673" s="101">
        <v>526.24</v>
      </c>
    </row>
    <row r="2674" spans="18:28" ht="18" customHeight="1" x14ac:dyDescent="0.25">
      <c r="R2674" s="101" t="s">
        <v>91</v>
      </c>
      <c r="S2674" s="101">
        <v>2023</v>
      </c>
      <c r="T2674" s="101" t="s">
        <v>5</v>
      </c>
      <c r="U2674" s="101" t="s">
        <v>97</v>
      </c>
      <c r="V2674" s="101" t="s">
        <v>99</v>
      </c>
      <c r="W2674" s="101" t="s">
        <v>100</v>
      </c>
      <c r="X2674" s="101" t="s">
        <v>96</v>
      </c>
      <c r="Y2674" s="101" t="s">
        <v>98</v>
      </c>
      <c r="Z2674" s="101" t="s">
        <v>101</v>
      </c>
      <c r="AA2674" s="101">
        <v>249</v>
      </c>
      <c r="AB2674" s="101">
        <v>356.07</v>
      </c>
    </row>
    <row r="2675" spans="18:28" ht="18" customHeight="1" x14ac:dyDescent="0.25">
      <c r="R2675" s="101" t="s">
        <v>84</v>
      </c>
      <c r="S2675" s="101">
        <v>2023</v>
      </c>
      <c r="T2675" s="101" t="s">
        <v>5</v>
      </c>
      <c r="U2675" s="101" t="s">
        <v>97</v>
      </c>
      <c r="V2675" s="101" t="s">
        <v>99</v>
      </c>
      <c r="W2675" s="101" t="s">
        <v>100</v>
      </c>
      <c r="X2675" s="101" t="s">
        <v>96</v>
      </c>
      <c r="Y2675" s="101" t="s">
        <v>98</v>
      </c>
      <c r="Z2675" s="101" t="s">
        <v>101</v>
      </c>
      <c r="AA2675" s="101">
        <v>277</v>
      </c>
      <c r="AB2675" s="101">
        <v>396.11</v>
      </c>
    </row>
    <row r="2676" spans="18:28" ht="18" customHeight="1" x14ac:dyDescent="0.25">
      <c r="R2676" s="101" t="s">
        <v>93</v>
      </c>
      <c r="S2676" s="101">
        <v>2023</v>
      </c>
      <c r="T2676" s="101" t="s">
        <v>5</v>
      </c>
      <c r="U2676" s="101" t="s">
        <v>97</v>
      </c>
      <c r="V2676" s="101" t="s">
        <v>99</v>
      </c>
      <c r="W2676" s="101" t="s">
        <v>100</v>
      </c>
      <c r="X2676" s="101" t="s">
        <v>96</v>
      </c>
      <c r="Y2676" s="101" t="s">
        <v>98</v>
      </c>
      <c r="Z2676" s="101" t="s">
        <v>101</v>
      </c>
      <c r="AA2676" s="101">
        <v>253</v>
      </c>
      <c r="AB2676" s="101">
        <v>361.78999999999996</v>
      </c>
    </row>
    <row r="2677" spans="18:28" ht="18" customHeight="1" x14ac:dyDescent="0.25">
      <c r="R2677" s="101" t="s">
        <v>84</v>
      </c>
      <c r="S2677" s="101">
        <v>2023</v>
      </c>
      <c r="T2677" s="101" t="s">
        <v>5</v>
      </c>
      <c r="U2677" s="101" t="s">
        <v>97</v>
      </c>
      <c r="V2677" s="101" t="s">
        <v>99</v>
      </c>
      <c r="W2677" s="101" t="s">
        <v>100</v>
      </c>
      <c r="X2677" s="101" t="s">
        <v>96</v>
      </c>
      <c r="Y2677" s="101" t="s">
        <v>98</v>
      </c>
      <c r="Z2677" s="101" t="s">
        <v>101</v>
      </c>
      <c r="AA2677" s="101">
        <v>802</v>
      </c>
      <c r="AB2677" s="101">
        <v>1146.8600000000001</v>
      </c>
    </row>
    <row r="2678" spans="18:28" ht="18" customHeight="1" x14ac:dyDescent="0.25">
      <c r="R2678" s="101" t="s">
        <v>95</v>
      </c>
      <c r="S2678" s="101">
        <v>2023</v>
      </c>
      <c r="T2678" s="101" t="s">
        <v>5</v>
      </c>
      <c r="U2678" s="101" t="s">
        <v>97</v>
      </c>
      <c r="V2678" s="101" t="s">
        <v>99</v>
      </c>
      <c r="W2678" s="101" t="s">
        <v>100</v>
      </c>
      <c r="X2678" s="101" t="s">
        <v>96</v>
      </c>
      <c r="Y2678" s="101" t="s">
        <v>98</v>
      </c>
      <c r="Z2678" s="101" t="s">
        <v>101</v>
      </c>
      <c r="AA2678" s="101">
        <v>251</v>
      </c>
      <c r="AB2678" s="101">
        <v>358.93</v>
      </c>
    </row>
    <row r="2679" spans="18:28" ht="18" customHeight="1" x14ac:dyDescent="0.25">
      <c r="R2679" s="101" t="s">
        <v>93</v>
      </c>
      <c r="S2679" s="101">
        <v>2023</v>
      </c>
      <c r="T2679" s="101" t="s">
        <v>2</v>
      </c>
      <c r="U2679" s="101" t="s">
        <v>97</v>
      </c>
      <c r="V2679" s="101" t="s">
        <v>99</v>
      </c>
      <c r="W2679" s="101" t="s">
        <v>100</v>
      </c>
      <c r="X2679" s="101" t="s">
        <v>96</v>
      </c>
      <c r="Y2679" s="101" t="s">
        <v>98</v>
      </c>
      <c r="Z2679" s="101" t="s">
        <v>101</v>
      </c>
      <c r="AA2679" s="101">
        <v>296</v>
      </c>
      <c r="AB2679" s="101">
        <v>423.28</v>
      </c>
    </row>
    <row r="2680" spans="18:28" ht="18" customHeight="1" x14ac:dyDescent="0.25">
      <c r="R2680" s="101" t="s">
        <v>93</v>
      </c>
      <c r="S2680" s="101">
        <v>2023</v>
      </c>
      <c r="T2680" s="101" t="s">
        <v>2</v>
      </c>
      <c r="U2680" s="101" t="s">
        <v>97</v>
      </c>
      <c r="V2680" s="101" t="s">
        <v>99</v>
      </c>
      <c r="W2680" s="101" t="s">
        <v>100</v>
      </c>
      <c r="X2680" s="101" t="s">
        <v>96</v>
      </c>
      <c r="Y2680" s="101" t="s">
        <v>98</v>
      </c>
      <c r="Z2680" s="101" t="s">
        <v>101</v>
      </c>
      <c r="AA2680" s="101">
        <v>266</v>
      </c>
      <c r="AB2680" s="101">
        <v>380.38</v>
      </c>
    </row>
    <row r="2681" spans="18:28" ht="18" customHeight="1" x14ac:dyDescent="0.25">
      <c r="R2681" s="101" t="s">
        <v>91</v>
      </c>
      <c r="S2681" s="101">
        <v>2023</v>
      </c>
      <c r="T2681" s="101" t="s">
        <v>2</v>
      </c>
      <c r="U2681" s="101" t="s">
        <v>97</v>
      </c>
      <c r="V2681" s="101" t="s">
        <v>99</v>
      </c>
      <c r="W2681" s="101" t="s">
        <v>100</v>
      </c>
      <c r="X2681" s="101" t="s">
        <v>96</v>
      </c>
      <c r="Y2681" s="101" t="s">
        <v>98</v>
      </c>
      <c r="Z2681" s="101" t="s">
        <v>101</v>
      </c>
      <c r="AA2681" s="101">
        <v>292</v>
      </c>
      <c r="AB2681" s="101">
        <v>417.56</v>
      </c>
    </row>
    <row r="2682" spans="18:28" ht="18" customHeight="1" x14ac:dyDescent="0.25">
      <c r="R2682" s="101" t="s">
        <v>93</v>
      </c>
      <c r="S2682" s="101">
        <v>2023</v>
      </c>
      <c r="T2682" s="101" t="s">
        <v>2</v>
      </c>
      <c r="U2682" s="101" t="s">
        <v>97</v>
      </c>
      <c r="V2682" s="101" t="s">
        <v>99</v>
      </c>
      <c r="W2682" s="101" t="s">
        <v>100</v>
      </c>
      <c r="X2682" s="101" t="s">
        <v>96</v>
      </c>
      <c r="Y2682" s="101" t="s">
        <v>98</v>
      </c>
      <c r="Z2682" s="101" t="s">
        <v>101</v>
      </c>
      <c r="AA2682" s="101">
        <v>268</v>
      </c>
      <c r="AB2682" s="101">
        <v>383.24</v>
      </c>
    </row>
    <row r="2683" spans="18:28" ht="18" customHeight="1" x14ac:dyDescent="0.25">
      <c r="R2683" s="101" t="s">
        <v>93</v>
      </c>
      <c r="S2683" s="101">
        <v>2023</v>
      </c>
      <c r="T2683" s="101" t="s">
        <v>2</v>
      </c>
      <c r="U2683" s="101" t="s">
        <v>97</v>
      </c>
      <c r="V2683" s="101" t="s">
        <v>99</v>
      </c>
      <c r="W2683" s="101" t="s">
        <v>100</v>
      </c>
      <c r="X2683" s="101" t="s">
        <v>96</v>
      </c>
      <c r="Y2683" s="101" t="s">
        <v>98</v>
      </c>
      <c r="Z2683" s="101" t="s">
        <v>101</v>
      </c>
      <c r="AA2683" s="101">
        <v>790</v>
      </c>
      <c r="AB2683" s="101">
        <v>1129.7</v>
      </c>
    </row>
    <row r="2684" spans="18:28" ht="18" customHeight="1" x14ac:dyDescent="0.25">
      <c r="R2684" s="101" t="s">
        <v>91</v>
      </c>
      <c r="S2684" s="101">
        <v>2023</v>
      </c>
      <c r="T2684" s="101" t="s">
        <v>2</v>
      </c>
      <c r="U2684" s="101" t="s">
        <v>97</v>
      </c>
      <c r="V2684" s="101" t="s">
        <v>99</v>
      </c>
      <c r="W2684" s="101" t="s">
        <v>100</v>
      </c>
      <c r="X2684" s="101" t="s">
        <v>96</v>
      </c>
      <c r="Y2684" s="101" t="s">
        <v>98</v>
      </c>
      <c r="Z2684" s="101" t="s">
        <v>101</v>
      </c>
      <c r="AA2684" s="101">
        <v>877</v>
      </c>
      <c r="AB2684" s="101">
        <v>1254.1100000000001</v>
      </c>
    </row>
    <row r="2685" spans="18:28" ht="18" customHeight="1" x14ac:dyDescent="0.25">
      <c r="R2685" s="101" t="s">
        <v>91</v>
      </c>
      <c r="S2685" s="101">
        <v>2023</v>
      </c>
      <c r="T2685" s="101" t="s">
        <v>2</v>
      </c>
      <c r="U2685" s="101" t="s">
        <v>97</v>
      </c>
      <c r="V2685" s="101" t="s">
        <v>99</v>
      </c>
      <c r="W2685" s="101" t="s">
        <v>100</v>
      </c>
      <c r="X2685" s="101" t="s">
        <v>96</v>
      </c>
      <c r="Y2685" s="101" t="s">
        <v>98</v>
      </c>
      <c r="Z2685" s="101" t="s">
        <v>101</v>
      </c>
      <c r="AA2685" s="101">
        <v>830</v>
      </c>
      <c r="AB2685" s="101">
        <v>526.24</v>
      </c>
    </row>
    <row r="2686" spans="18:28" ht="18" customHeight="1" x14ac:dyDescent="0.25">
      <c r="R2686" s="101" t="s">
        <v>93</v>
      </c>
      <c r="S2686" s="101">
        <v>2023</v>
      </c>
      <c r="T2686" s="101" t="s">
        <v>2</v>
      </c>
      <c r="U2686" s="101" t="s">
        <v>97</v>
      </c>
      <c r="V2686" s="101" t="s">
        <v>99</v>
      </c>
      <c r="W2686" s="101" t="s">
        <v>100</v>
      </c>
      <c r="X2686" s="101" t="s">
        <v>96</v>
      </c>
      <c r="Y2686" s="101" t="s">
        <v>98</v>
      </c>
      <c r="Z2686" s="101" t="s">
        <v>101</v>
      </c>
      <c r="AA2686" s="101">
        <v>267</v>
      </c>
      <c r="AB2686" s="101">
        <v>381.81</v>
      </c>
    </row>
    <row r="2687" spans="18:28" ht="18" customHeight="1" x14ac:dyDescent="0.25">
      <c r="R2687" s="101" t="s">
        <v>93</v>
      </c>
      <c r="S2687" s="101">
        <v>2023</v>
      </c>
      <c r="T2687" s="101" t="s">
        <v>2</v>
      </c>
      <c r="U2687" s="101" t="s">
        <v>97</v>
      </c>
      <c r="V2687" s="101" t="s">
        <v>99</v>
      </c>
      <c r="W2687" s="101" t="s">
        <v>100</v>
      </c>
      <c r="X2687" s="101" t="s">
        <v>96</v>
      </c>
      <c r="Y2687" s="101" t="s">
        <v>98</v>
      </c>
      <c r="Z2687" s="101" t="s">
        <v>101</v>
      </c>
      <c r="AA2687" s="101">
        <v>295</v>
      </c>
      <c r="AB2687" s="101">
        <v>421.85</v>
      </c>
    </row>
    <row r="2688" spans="18:28" ht="18" customHeight="1" x14ac:dyDescent="0.25">
      <c r="R2688" s="101" t="s">
        <v>91</v>
      </c>
      <c r="S2688" s="101">
        <v>2023</v>
      </c>
      <c r="T2688" s="101" t="s">
        <v>2</v>
      </c>
      <c r="U2688" s="101" t="s">
        <v>97</v>
      </c>
      <c r="V2688" s="101" t="s">
        <v>99</v>
      </c>
      <c r="W2688" s="101" t="s">
        <v>100</v>
      </c>
      <c r="X2688" s="101" t="s">
        <v>96</v>
      </c>
      <c r="Y2688" s="101" t="s">
        <v>98</v>
      </c>
      <c r="Z2688" s="101" t="s">
        <v>101</v>
      </c>
      <c r="AA2688" s="101">
        <v>265</v>
      </c>
      <c r="AB2688" s="101">
        <v>378.95</v>
      </c>
    </row>
    <row r="2689" spans="18:28" ht="18" customHeight="1" x14ac:dyDescent="0.25">
      <c r="R2689" s="101" t="s">
        <v>93</v>
      </c>
      <c r="S2689" s="101">
        <v>2023</v>
      </c>
      <c r="T2689" s="101" t="s">
        <v>2</v>
      </c>
      <c r="U2689" s="101" t="s">
        <v>97</v>
      </c>
      <c r="V2689" s="101" t="s">
        <v>99</v>
      </c>
      <c r="W2689" s="101" t="s">
        <v>100</v>
      </c>
      <c r="X2689" s="101" t="s">
        <v>96</v>
      </c>
      <c r="Y2689" s="101" t="s">
        <v>98</v>
      </c>
      <c r="Z2689" s="101" t="s">
        <v>101</v>
      </c>
      <c r="AA2689" s="101">
        <v>799</v>
      </c>
      <c r="AB2689" s="101">
        <v>1142.57</v>
      </c>
    </row>
    <row r="2690" spans="18:28" ht="18" customHeight="1" x14ac:dyDescent="0.25">
      <c r="R2690" s="101" t="s">
        <v>93</v>
      </c>
      <c r="S2690" s="101">
        <v>2023</v>
      </c>
      <c r="T2690" s="101" t="s">
        <v>2</v>
      </c>
      <c r="U2690" s="101" t="s">
        <v>97</v>
      </c>
      <c r="V2690" s="101" t="s">
        <v>99</v>
      </c>
      <c r="W2690" s="101" t="s">
        <v>100</v>
      </c>
      <c r="X2690" s="101" t="s">
        <v>96</v>
      </c>
      <c r="Y2690" s="101" t="s">
        <v>98</v>
      </c>
      <c r="Z2690" s="101" t="s">
        <v>101</v>
      </c>
      <c r="AA2690" s="101">
        <v>885</v>
      </c>
      <c r="AB2690" s="101">
        <v>1265.55</v>
      </c>
    </row>
    <row r="2691" spans="18:28" ht="18" customHeight="1" x14ac:dyDescent="0.25">
      <c r="R2691" s="101" t="s">
        <v>91</v>
      </c>
      <c r="S2691" s="101">
        <v>2023</v>
      </c>
      <c r="T2691" s="101" t="s">
        <v>4</v>
      </c>
      <c r="U2691" s="101" t="s">
        <v>97</v>
      </c>
      <c r="V2691" s="101" t="s">
        <v>99</v>
      </c>
      <c r="W2691" s="101" t="s">
        <v>100</v>
      </c>
      <c r="X2691" s="101" t="s">
        <v>96</v>
      </c>
      <c r="Y2691" s="101" t="s">
        <v>98</v>
      </c>
      <c r="Z2691" s="101" t="s">
        <v>101</v>
      </c>
      <c r="AA2691" s="101">
        <v>284</v>
      </c>
      <c r="AB2691" s="101">
        <v>406.12</v>
      </c>
    </row>
    <row r="2692" spans="18:28" ht="18" customHeight="1" x14ac:dyDescent="0.25">
      <c r="R2692" s="101" t="s">
        <v>93</v>
      </c>
      <c r="S2692" s="101">
        <v>2023</v>
      </c>
      <c r="T2692" s="101" t="s">
        <v>4</v>
      </c>
      <c r="U2692" s="101" t="s">
        <v>97</v>
      </c>
      <c r="V2692" s="101" t="s">
        <v>99</v>
      </c>
      <c r="W2692" s="101" t="s">
        <v>100</v>
      </c>
      <c r="X2692" s="101" t="s">
        <v>96</v>
      </c>
      <c r="Y2692" s="101" t="s">
        <v>98</v>
      </c>
      <c r="Z2692" s="101" t="s">
        <v>101</v>
      </c>
      <c r="AA2692" s="101">
        <v>254</v>
      </c>
      <c r="AB2692" s="101">
        <v>363.22</v>
      </c>
    </row>
    <row r="2693" spans="18:28" ht="18" customHeight="1" x14ac:dyDescent="0.25">
      <c r="R2693" s="101" t="s">
        <v>91</v>
      </c>
      <c r="S2693" s="101">
        <v>2023</v>
      </c>
      <c r="T2693" s="101" t="s">
        <v>4</v>
      </c>
      <c r="U2693" s="101" t="s">
        <v>97</v>
      </c>
      <c r="V2693" s="101" t="s">
        <v>99</v>
      </c>
      <c r="W2693" s="101" t="s">
        <v>100</v>
      </c>
      <c r="X2693" s="101" t="s">
        <v>96</v>
      </c>
      <c r="Y2693" s="101" t="s">
        <v>98</v>
      </c>
      <c r="Z2693" s="101" t="s">
        <v>101</v>
      </c>
      <c r="AA2693" s="101">
        <v>256</v>
      </c>
      <c r="AB2693" s="101">
        <v>366.08</v>
      </c>
    </row>
    <row r="2694" spans="18:28" ht="18" customHeight="1" x14ac:dyDescent="0.25">
      <c r="R2694" s="101" t="s">
        <v>91</v>
      </c>
      <c r="S2694" s="101">
        <v>2023</v>
      </c>
      <c r="T2694" s="101" t="s">
        <v>4</v>
      </c>
      <c r="U2694" s="101" t="s">
        <v>97</v>
      </c>
      <c r="V2694" s="101" t="s">
        <v>99</v>
      </c>
      <c r="W2694" s="101" t="s">
        <v>100</v>
      </c>
      <c r="X2694" s="101" t="s">
        <v>96</v>
      </c>
      <c r="Y2694" s="101" t="s">
        <v>98</v>
      </c>
      <c r="Z2694" s="101" t="s">
        <v>101</v>
      </c>
      <c r="AA2694" s="101">
        <v>792</v>
      </c>
      <c r="AB2694" s="101">
        <v>1132.56</v>
      </c>
    </row>
    <row r="2695" spans="18:28" ht="18" customHeight="1" x14ac:dyDescent="0.25">
      <c r="R2695" s="101" t="s">
        <v>91</v>
      </c>
      <c r="S2695" s="101">
        <v>2023</v>
      </c>
      <c r="T2695" s="101" t="s">
        <v>4</v>
      </c>
      <c r="U2695" s="101" t="s">
        <v>97</v>
      </c>
      <c r="V2695" s="101" t="s">
        <v>99</v>
      </c>
      <c r="W2695" s="101" t="s">
        <v>100</v>
      </c>
      <c r="X2695" s="101" t="s">
        <v>96</v>
      </c>
      <c r="Y2695" s="101" t="s">
        <v>98</v>
      </c>
      <c r="Z2695" s="101" t="s">
        <v>101</v>
      </c>
      <c r="AA2695" s="101">
        <v>878</v>
      </c>
      <c r="AB2695" s="101">
        <v>1255.54</v>
      </c>
    </row>
    <row r="2696" spans="18:28" ht="18" customHeight="1" x14ac:dyDescent="0.25">
      <c r="R2696" s="101" t="s">
        <v>91</v>
      </c>
      <c r="S2696" s="101">
        <v>2023</v>
      </c>
      <c r="T2696" s="101" t="s">
        <v>4</v>
      </c>
      <c r="U2696" s="101" t="s">
        <v>97</v>
      </c>
      <c r="V2696" s="101" t="s">
        <v>99</v>
      </c>
      <c r="W2696" s="101" t="s">
        <v>100</v>
      </c>
      <c r="X2696" s="101" t="s">
        <v>96</v>
      </c>
      <c r="Y2696" s="101" t="s">
        <v>98</v>
      </c>
      <c r="Z2696" s="101" t="s">
        <v>101</v>
      </c>
      <c r="AA2696" s="101">
        <v>831</v>
      </c>
      <c r="AB2696" s="101">
        <v>526.24</v>
      </c>
    </row>
    <row r="2697" spans="18:28" ht="18" customHeight="1" x14ac:dyDescent="0.25">
      <c r="R2697" s="101" t="s">
        <v>91</v>
      </c>
      <c r="S2697" s="101">
        <v>2023</v>
      </c>
      <c r="T2697" s="101" t="s">
        <v>4</v>
      </c>
      <c r="U2697" s="101" t="s">
        <v>97</v>
      </c>
      <c r="V2697" s="101" t="s">
        <v>99</v>
      </c>
      <c r="W2697" s="101" t="s">
        <v>100</v>
      </c>
      <c r="X2697" s="101" t="s">
        <v>96</v>
      </c>
      <c r="Y2697" s="101" t="s">
        <v>98</v>
      </c>
      <c r="Z2697" s="101" t="s">
        <v>101</v>
      </c>
      <c r="AA2697" s="101">
        <v>255</v>
      </c>
      <c r="AB2697" s="101">
        <v>364.65</v>
      </c>
    </row>
    <row r="2698" spans="18:28" ht="18" customHeight="1" x14ac:dyDescent="0.25">
      <c r="R2698" s="101" t="s">
        <v>91</v>
      </c>
      <c r="S2698" s="101">
        <v>2023</v>
      </c>
      <c r="T2698" s="101" t="s">
        <v>4</v>
      </c>
      <c r="U2698" s="101" t="s">
        <v>97</v>
      </c>
      <c r="V2698" s="101" t="s">
        <v>99</v>
      </c>
      <c r="W2698" s="101" t="s">
        <v>100</v>
      </c>
      <c r="X2698" s="101" t="s">
        <v>96</v>
      </c>
      <c r="Y2698" s="101" t="s">
        <v>98</v>
      </c>
      <c r="Z2698" s="101" t="s">
        <v>101</v>
      </c>
      <c r="AA2698" s="101">
        <v>283</v>
      </c>
      <c r="AB2698" s="101">
        <v>404.69</v>
      </c>
    </row>
    <row r="2699" spans="18:28" ht="18" customHeight="1" x14ac:dyDescent="0.25">
      <c r="R2699" s="101" t="s">
        <v>93</v>
      </c>
      <c r="S2699" s="101">
        <v>2023</v>
      </c>
      <c r="T2699" s="101" t="s">
        <v>4</v>
      </c>
      <c r="U2699" s="101" t="s">
        <v>97</v>
      </c>
      <c r="V2699" s="101" t="s">
        <v>99</v>
      </c>
      <c r="W2699" s="101" t="s">
        <v>100</v>
      </c>
      <c r="X2699" s="101" t="s">
        <v>96</v>
      </c>
      <c r="Y2699" s="101" t="s">
        <v>98</v>
      </c>
      <c r="Z2699" s="101" t="s">
        <v>101</v>
      </c>
      <c r="AA2699" s="101">
        <v>801</v>
      </c>
      <c r="AB2699" s="101">
        <v>1145.43</v>
      </c>
    </row>
    <row r="2700" spans="18:28" ht="18" customHeight="1" x14ac:dyDescent="0.25">
      <c r="R2700" s="101" t="s">
        <v>91</v>
      </c>
      <c r="S2700" s="101">
        <v>2023</v>
      </c>
      <c r="T2700" s="101" t="s">
        <v>4</v>
      </c>
      <c r="U2700" s="101" t="s">
        <v>97</v>
      </c>
      <c r="V2700" s="101" t="s">
        <v>99</v>
      </c>
      <c r="W2700" s="101" t="s">
        <v>100</v>
      </c>
      <c r="X2700" s="101" t="s">
        <v>96</v>
      </c>
      <c r="Y2700" s="101" t="s">
        <v>98</v>
      </c>
      <c r="Z2700" s="101" t="s">
        <v>101</v>
      </c>
      <c r="AA2700" s="101">
        <v>257</v>
      </c>
      <c r="AB2700" s="101">
        <v>367.51</v>
      </c>
    </row>
    <row r="2701" spans="18:28" ht="18" customHeight="1" x14ac:dyDescent="0.25">
      <c r="R2701" s="101" t="s">
        <v>84</v>
      </c>
      <c r="S2701" s="101">
        <v>2023</v>
      </c>
      <c r="T2701" s="101" t="s">
        <v>10</v>
      </c>
      <c r="U2701" s="101" t="s">
        <v>97</v>
      </c>
      <c r="V2701" s="101" t="s">
        <v>99</v>
      </c>
      <c r="W2701" s="101" t="s">
        <v>100</v>
      </c>
      <c r="X2701" s="101" t="s">
        <v>96</v>
      </c>
      <c r="Y2701" s="101" t="s">
        <v>98</v>
      </c>
      <c r="Z2701" s="101" t="s">
        <v>101</v>
      </c>
      <c r="AA2701" s="101">
        <v>224</v>
      </c>
      <c r="AB2701" s="101">
        <v>320.32</v>
      </c>
    </row>
    <row r="2702" spans="18:28" ht="18" customHeight="1" x14ac:dyDescent="0.25">
      <c r="R2702" s="101" t="s">
        <v>84</v>
      </c>
      <c r="S2702" s="101">
        <v>2023</v>
      </c>
      <c r="T2702" s="101" t="s">
        <v>10</v>
      </c>
      <c r="U2702" s="101" t="s">
        <v>97</v>
      </c>
      <c r="V2702" s="101" t="s">
        <v>99</v>
      </c>
      <c r="W2702" s="101" t="s">
        <v>100</v>
      </c>
      <c r="X2702" s="101" t="s">
        <v>96</v>
      </c>
      <c r="Y2702" s="101" t="s">
        <v>98</v>
      </c>
      <c r="Z2702" s="101" t="s">
        <v>101</v>
      </c>
      <c r="AA2702" s="101">
        <v>250</v>
      </c>
      <c r="AB2702" s="101">
        <v>357.5</v>
      </c>
    </row>
    <row r="2703" spans="18:28" ht="18" customHeight="1" x14ac:dyDescent="0.25">
      <c r="R2703" s="101" t="s">
        <v>84</v>
      </c>
      <c r="S2703" s="101">
        <v>2023</v>
      </c>
      <c r="T2703" s="101" t="s">
        <v>10</v>
      </c>
      <c r="U2703" s="101" t="s">
        <v>97</v>
      </c>
      <c r="V2703" s="101" t="s">
        <v>99</v>
      </c>
      <c r="W2703" s="101" t="s">
        <v>100</v>
      </c>
      <c r="X2703" s="101" t="s">
        <v>96</v>
      </c>
      <c r="Y2703" s="101" t="s">
        <v>98</v>
      </c>
      <c r="Z2703" s="101" t="s">
        <v>101</v>
      </c>
      <c r="AA2703" s="101">
        <v>226</v>
      </c>
      <c r="AB2703" s="101">
        <v>323.18</v>
      </c>
    </row>
    <row r="2704" spans="18:28" ht="18" customHeight="1" x14ac:dyDescent="0.25">
      <c r="R2704" s="101" t="s">
        <v>84</v>
      </c>
      <c r="S2704" s="101">
        <v>2023</v>
      </c>
      <c r="T2704" s="101" t="s">
        <v>10</v>
      </c>
      <c r="U2704" s="101" t="s">
        <v>97</v>
      </c>
      <c r="V2704" s="101" t="s">
        <v>99</v>
      </c>
      <c r="W2704" s="101" t="s">
        <v>100</v>
      </c>
      <c r="X2704" s="101" t="s">
        <v>96</v>
      </c>
      <c r="Y2704" s="101" t="s">
        <v>98</v>
      </c>
      <c r="Z2704" s="101" t="s">
        <v>101</v>
      </c>
      <c r="AA2704" s="101">
        <v>797</v>
      </c>
      <c r="AB2704" s="101">
        <v>1139.71</v>
      </c>
    </row>
    <row r="2705" spans="18:28" ht="18" customHeight="1" x14ac:dyDescent="0.25">
      <c r="R2705" s="101" t="s">
        <v>84</v>
      </c>
      <c r="S2705" s="101">
        <v>2023</v>
      </c>
      <c r="T2705" s="101" t="s">
        <v>10</v>
      </c>
      <c r="U2705" s="101" t="s">
        <v>97</v>
      </c>
      <c r="V2705" s="101" t="s">
        <v>99</v>
      </c>
      <c r="W2705" s="101" t="s">
        <v>100</v>
      </c>
      <c r="X2705" s="101" t="s">
        <v>96</v>
      </c>
      <c r="Y2705" s="101" t="s">
        <v>98</v>
      </c>
      <c r="Z2705" s="101" t="s">
        <v>101</v>
      </c>
      <c r="AA2705" s="101">
        <v>884</v>
      </c>
      <c r="AB2705" s="101">
        <v>1264.1199999999999</v>
      </c>
    </row>
    <row r="2706" spans="18:28" ht="18" customHeight="1" x14ac:dyDescent="0.25">
      <c r="R2706" s="101" t="s">
        <v>84</v>
      </c>
      <c r="S2706" s="101">
        <v>2023</v>
      </c>
      <c r="T2706" s="101" t="s">
        <v>10</v>
      </c>
      <c r="U2706" s="101" t="s">
        <v>97</v>
      </c>
      <c r="V2706" s="101" t="s">
        <v>99</v>
      </c>
      <c r="W2706" s="101" t="s">
        <v>100</v>
      </c>
      <c r="X2706" s="101" t="s">
        <v>96</v>
      </c>
      <c r="Y2706" s="101" t="s">
        <v>98</v>
      </c>
      <c r="Z2706" s="101" t="s">
        <v>101</v>
      </c>
      <c r="AA2706" s="101">
        <v>837</v>
      </c>
      <c r="AB2706" s="101">
        <v>526.24</v>
      </c>
    </row>
    <row r="2707" spans="18:28" ht="18" customHeight="1" x14ac:dyDescent="0.25">
      <c r="R2707" s="101" t="s">
        <v>84</v>
      </c>
      <c r="S2707" s="101">
        <v>2023</v>
      </c>
      <c r="T2707" s="101" t="s">
        <v>10</v>
      </c>
      <c r="U2707" s="101" t="s">
        <v>97</v>
      </c>
      <c r="V2707" s="101" t="s">
        <v>99</v>
      </c>
      <c r="W2707" s="101" t="s">
        <v>100</v>
      </c>
      <c r="X2707" s="101" t="s">
        <v>96</v>
      </c>
      <c r="Y2707" s="101" t="s">
        <v>98</v>
      </c>
      <c r="Z2707" s="101" t="s">
        <v>101</v>
      </c>
      <c r="AA2707" s="101">
        <v>225</v>
      </c>
      <c r="AB2707" s="101">
        <v>321.75</v>
      </c>
    </row>
    <row r="2708" spans="18:28" ht="18" customHeight="1" x14ac:dyDescent="0.25">
      <c r="R2708" s="101" t="s">
        <v>84</v>
      </c>
      <c r="S2708" s="101">
        <v>2023</v>
      </c>
      <c r="T2708" s="101" t="s">
        <v>10</v>
      </c>
      <c r="U2708" s="101" t="s">
        <v>97</v>
      </c>
      <c r="V2708" s="101" t="s">
        <v>99</v>
      </c>
      <c r="W2708" s="101" t="s">
        <v>100</v>
      </c>
      <c r="X2708" s="101" t="s">
        <v>96</v>
      </c>
      <c r="Y2708" s="101" t="s">
        <v>98</v>
      </c>
      <c r="Z2708" s="101" t="s">
        <v>101</v>
      </c>
      <c r="AA2708" s="101">
        <v>253</v>
      </c>
      <c r="AB2708" s="101">
        <v>361.78999999999996</v>
      </c>
    </row>
    <row r="2709" spans="18:28" ht="18" customHeight="1" x14ac:dyDescent="0.25">
      <c r="R2709" s="101" t="s">
        <v>84</v>
      </c>
      <c r="S2709" s="101">
        <v>2023</v>
      </c>
      <c r="T2709" s="101" t="s">
        <v>10</v>
      </c>
      <c r="U2709" s="101" t="s">
        <v>97</v>
      </c>
      <c r="V2709" s="101" t="s">
        <v>99</v>
      </c>
      <c r="W2709" s="101" t="s">
        <v>100</v>
      </c>
      <c r="X2709" s="101" t="s">
        <v>96</v>
      </c>
      <c r="Y2709" s="101" t="s">
        <v>98</v>
      </c>
      <c r="Z2709" s="101" t="s">
        <v>101</v>
      </c>
      <c r="AA2709" s="101">
        <v>223</v>
      </c>
      <c r="AB2709" s="101">
        <v>318.89</v>
      </c>
    </row>
    <row r="2710" spans="18:28" ht="18" customHeight="1" x14ac:dyDescent="0.25">
      <c r="R2710" s="101" t="s">
        <v>84</v>
      </c>
      <c r="S2710" s="101">
        <v>2023</v>
      </c>
      <c r="T2710" s="101" t="s">
        <v>10</v>
      </c>
      <c r="U2710" s="101" t="s">
        <v>97</v>
      </c>
      <c r="V2710" s="101" t="s">
        <v>99</v>
      </c>
      <c r="W2710" s="101" t="s">
        <v>100</v>
      </c>
      <c r="X2710" s="101" t="s">
        <v>96</v>
      </c>
      <c r="Y2710" s="101" t="s">
        <v>98</v>
      </c>
      <c r="Z2710" s="101" t="s">
        <v>101</v>
      </c>
      <c r="AA2710" s="101">
        <v>806</v>
      </c>
      <c r="AB2710" s="101">
        <v>1152.58</v>
      </c>
    </row>
    <row r="2711" spans="18:28" ht="18" customHeight="1" x14ac:dyDescent="0.25">
      <c r="R2711" s="101" t="s">
        <v>91</v>
      </c>
      <c r="S2711" s="101">
        <v>2023</v>
      </c>
      <c r="T2711" s="101" t="s">
        <v>9</v>
      </c>
      <c r="U2711" s="101" t="s">
        <v>97</v>
      </c>
      <c r="V2711" s="101" t="s">
        <v>99</v>
      </c>
      <c r="W2711" s="101" t="s">
        <v>100</v>
      </c>
      <c r="X2711" s="101" t="s">
        <v>96</v>
      </c>
      <c r="Y2711" s="101" t="s">
        <v>98</v>
      </c>
      <c r="Z2711" s="101" t="s">
        <v>101</v>
      </c>
      <c r="AA2711" s="101">
        <v>254</v>
      </c>
      <c r="AB2711" s="101">
        <v>363.22</v>
      </c>
    </row>
    <row r="2712" spans="18:28" ht="18" customHeight="1" x14ac:dyDescent="0.25">
      <c r="R2712" s="101" t="s">
        <v>91</v>
      </c>
      <c r="S2712" s="101">
        <v>2023</v>
      </c>
      <c r="T2712" s="101" t="s">
        <v>9</v>
      </c>
      <c r="U2712" s="101" t="s">
        <v>97</v>
      </c>
      <c r="V2712" s="101" t="s">
        <v>99</v>
      </c>
      <c r="W2712" s="101" t="s">
        <v>100</v>
      </c>
      <c r="X2712" s="101" t="s">
        <v>96</v>
      </c>
      <c r="Y2712" s="101" t="s">
        <v>98</v>
      </c>
      <c r="Z2712" s="101" t="s">
        <v>101</v>
      </c>
      <c r="AA2712" s="101">
        <v>230</v>
      </c>
      <c r="AB2712" s="101">
        <v>328.9</v>
      </c>
    </row>
    <row r="2713" spans="18:28" ht="18" customHeight="1" x14ac:dyDescent="0.25">
      <c r="R2713" s="101" t="s">
        <v>91</v>
      </c>
      <c r="S2713" s="101">
        <v>2023</v>
      </c>
      <c r="T2713" s="101" t="s">
        <v>9</v>
      </c>
      <c r="U2713" s="101" t="s">
        <v>97</v>
      </c>
      <c r="V2713" s="101" t="s">
        <v>99</v>
      </c>
      <c r="W2713" s="101" t="s">
        <v>100</v>
      </c>
      <c r="X2713" s="101" t="s">
        <v>96</v>
      </c>
      <c r="Y2713" s="101" t="s">
        <v>98</v>
      </c>
      <c r="Z2713" s="101" t="s">
        <v>101</v>
      </c>
      <c r="AA2713" s="101">
        <v>256</v>
      </c>
      <c r="AB2713" s="101">
        <v>366.08</v>
      </c>
    </row>
    <row r="2714" spans="18:28" ht="18" customHeight="1" x14ac:dyDescent="0.25">
      <c r="R2714" s="101" t="s">
        <v>91</v>
      </c>
      <c r="S2714" s="101">
        <v>2023</v>
      </c>
      <c r="T2714" s="101" t="s">
        <v>9</v>
      </c>
      <c r="U2714" s="101" t="s">
        <v>97</v>
      </c>
      <c r="V2714" s="101" t="s">
        <v>99</v>
      </c>
      <c r="W2714" s="101" t="s">
        <v>100</v>
      </c>
      <c r="X2714" s="101" t="s">
        <v>96</v>
      </c>
      <c r="Y2714" s="101" t="s">
        <v>98</v>
      </c>
      <c r="Z2714" s="101" t="s">
        <v>101</v>
      </c>
      <c r="AA2714" s="101">
        <v>796</v>
      </c>
      <c r="AB2714" s="101">
        <v>1138.28</v>
      </c>
    </row>
    <row r="2715" spans="18:28" ht="18" customHeight="1" x14ac:dyDescent="0.25">
      <c r="R2715" s="101" t="s">
        <v>84</v>
      </c>
      <c r="S2715" s="101">
        <v>2023</v>
      </c>
      <c r="T2715" s="101" t="s">
        <v>9</v>
      </c>
      <c r="U2715" s="101" t="s">
        <v>97</v>
      </c>
      <c r="V2715" s="101" t="s">
        <v>99</v>
      </c>
      <c r="W2715" s="101" t="s">
        <v>100</v>
      </c>
      <c r="X2715" s="101" t="s">
        <v>96</v>
      </c>
      <c r="Y2715" s="101" t="s">
        <v>98</v>
      </c>
      <c r="Z2715" s="101" t="s">
        <v>101</v>
      </c>
      <c r="AA2715" s="101">
        <v>883</v>
      </c>
      <c r="AB2715" s="101">
        <v>1262.69</v>
      </c>
    </row>
    <row r="2716" spans="18:28" ht="18" customHeight="1" x14ac:dyDescent="0.25">
      <c r="R2716" s="101" t="s">
        <v>84</v>
      </c>
      <c r="S2716" s="101">
        <v>2023</v>
      </c>
      <c r="T2716" s="101" t="s">
        <v>9</v>
      </c>
      <c r="U2716" s="101" t="s">
        <v>97</v>
      </c>
      <c r="V2716" s="101" t="s">
        <v>99</v>
      </c>
      <c r="W2716" s="101" t="s">
        <v>100</v>
      </c>
      <c r="X2716" s="101" t="s">
        <v>96</v>
      </c>
      <c r="Y2716" s="101" t="s">
        <v>98</v>
      </c>
      <c r="Z2716" s="101" t="s">
        <v>101</v>
      </c>
      <c r="AA2716" s="101">
        <v>836</v>
      </c>
      <c r="AB2716" s="101">
        <v>526.24</v>
      </c>
    </row>
    <row r="2717" spans="18:28" ht="18" customHeight="1" x14ac:dyDescent="0.25">
      <c r="R2717" s="101" t="s">
        <v>91</v>
      </c>
      <c r="S2717" s="101">
        <v>2023</v>
      </c>
      <c r="T2717" s="101" t="s">
        <v>9</v>
      </c>
      <c r="U2717" s="101" t="s">
        <v>97</v>
      </c>
      <c r="V2717" s="101" t="s">
        <v>99</v>
      </c>
      <c r="W2717" s="101" t="s">
        <v>100</v>
      </c>
      <c r="X2717" s="101" t="s">
        <v>96</v>
      </c>
      <c r="Y2717" s="101" t="s">
        <v>98</v>
      </c>
      <c r="Z2717" s="101" t="s">
        <v>101</v>
      </c>
      <c r="AA2717" s="101">
        <v>231</v>
      </c>
      <c r="AB2717" s="101">
        <v>330.33</v>
      </c>
    </row>
    <row r="2718" spans="18:28" ht="18" customHeight="1" x14ac:dyDescent="0.25">
      <c r="R2718" s="101" t="s">
        <v>91</v>
      </c>
      <c r="S2718" s="101">
        <v>2023</v>
      </c>
      <c r="T2718" s="101" t="s">
        <v>9</v>
      </c>
      <c r="U2718" s="101" t="s">
        <v>97</v>
      </c>
      <c r="V2718" s="101" t="s">
        <v>99</v>
      </c>
      <c r="W2718" s="101" t="s">
        <v>100</v>
      </c>
      <c r="X2718" s="101" t="s">
        <v>96</v>
      </c>
      <c r="Y2718" s="101" t="s">
        <v>98</v>
      </c>
      <c r="Z2718" s="101" t="s">
        <v>101</v>
      </c>
      <c r="AA2718" s="101">
        <v>229</v>
      </c>
      <c r="AB2718" s="101">
        <v>327.47000000000003</v>
      </c>
    </row>
    <row r="2719" spans="18:28" ht="18" customHeight="1" x14ac:dyDescent="0.25">
      <c r="R2719" s="101" t="s">
        <v>91</v>
      </c>
      <c r="S2719" s="101">
        <v>2023</v>
      </c>
      <c r="T2719" s="101" t="s">
        <v>9</v>
      </c>
      <c r="U2719" s="101" t="s">
        <v>97</v>
      </c>
      <c r="V2719" s="101" t="s">
        <v>99</v>
      </c>
      <c r="W2719" s="101" t="s">
        <v>100</v>
      </c>
      <c r="X2719" s="101" t="s">
        <v>96</v>
      </c>
      <c r="Y2719" s="101" t="s">
        <v>98</v>
      </c>
      <c r="Z2719" s="101" t="s">
        <v>101</v>
      </c>
      <c r="AA2719" s="101">
        <v>805</v>
      </c>
      <c r="AB2719" s="101">
        <v>1151.1500000000001</v>
      </c>
    </row>
    <row r="2720" spans="18:28" ht="18" customHeight="1" x14ac:dyDescent="0.25">
      <c r="R2720" s="101" t="s">
        <v>91</v>
      </c>
      <c r="S2720" s="101">
        <v>2023</v>
      </c>
      <c r="T2720" s="101" t="s">
        <v>9</v>
      </c>
      <c r="U2720" s="101" t="s">
        <v>97</v>
      </c>
      <c r="V2720" s="101" t="s">
        <v>99</v>
      </c>
      <c r="W2720" s="101" t="s">
        <v>100</v>
      </c>
      <c r="X2720" s="101" t="s">
        <v>96</v>
      </c>
      <c r="Y2720" s="101" t="s">
        <v>98</v>
      </c>
      <c r="Z2720" s="101" t="s">
        <v>101</v>
      </c>
      <c r="AA2720" s="101">
        <v>227</v>
      </c>
      <c r="AB2720" s="101">
        <v>324.61</v>
      </c>
    </row>
    <row r="2721" spans="18:28" ht="18" customHeight="1" x14ac:dyDescent="0.25">
      <c r="R2721" s="101" t="s">
        <v>93</v>
      </c>
      <c r="S2721" s="101">
        <v>2023</v>
      </c>
      <c r="T2721" s="101" t="s">
        <v>8</v>
      </c>
      <c r="U2721" s="101" t="s">
        <v>97</v>
      </c>
      <c r="V2721" s="101" t="s">
        <v>99</v>
      </c>
      <c r="W2721" s="101" t="s">
        <v>100</v>
      </c>
      <c r="X2721" s="101" t="s">
        <v>96</v>
      </c>
      <c r="Y2721" s="101" t="s">
        <v>98</v>
      </c>
      <c r="Z2721" s="101" t="s">
        <v>101</v>
      </c>
      <c r="AA2721" s="101">
        <v>260</v>
      </c>
      <c r="AB2721" s="101">
        <v>371.8</v>
      </c>
    </row>
    <row r="2722" spans="18:28" ht="18" customHeight="1" x14ac:dyDescent="0.25">
      <c r="R2722" s="101" t="s">
        <v>84</v>
      </c>
      <c r="S2722" s="101">
        <v>2023</v>
      </c>
      <c r="T2722" s="101" t="s">
        <v>8</v>
      </c>
      <c r="U2722" s="101" t="s">
        <v>97</v>
      </c>
      <c r="V2722" s="101" t="s">
        <v>99</v>
      </c>
      <c r="W2722" s="101" t="s">
        <v>100</v>
      </c>
      <c r="X2722" s="101" t="s">
        <v>96</v>
      </c>
      <c r="Y2722" s="101" t="s">
        <v>98</v>
      </c>
      <c r="Z2722" s="101" t="s">
        <v>101</v>
      </c>
      <c r="AA2722" s="101">
        <v>236</v>
      </c>
      <c r="AB2722" s="101">
        <v>337.48</v>
      </c>
    </row>
    <row r="2723" spans="18:28" ht="18" customHeight="1" x14ac:dyDescent="0.25">
      <c r="R2723" s="101" t="s">
        <v>91</v>
      </c>
      <c r="S2723" s="101">
        <v>2023</v>
      </c>
      <c r="T2723" s="101" t="s">
        <v>8</v>
      </c>
      <c r="U2723" s="101" t="s">
        <v>97</v>
      </c>
      <c r="V2723" s="101" t="s">
        <v>99</v>
      </c>
      <c r="W2723" s="101" t="s">
        <v>100</v>
      </c>
      <c r="X2723" s="101" t="s">
        <v>96</v>
      </c>
      <c r="Y2723" s="101" t="s">
        <v>98</v>
      </c>
      <c r="Z2723" s="101" t="s">
        <v>101</v>
      </c>
      <c r="AA2723" s="101">
        <v>262</v>
      </c>
      <c r="AB2723" s="101">
        <v>374.65999999999997</v>
      </c>
    </row>
    <row r="2724" spans="18:28" ht="18" customHeight="1" x14ac:dyDescent="0.25">
      <c r="R2724" s="101" t="s">
        <v>95</v>
      </c>
      <c r="S2724" s="101">
        <v>2023</v>
      </c>
      <c r="T2724" s="101" t="s">
        <v>8</v>
      </c>
      <c r="U2724" s="101" t="s">
        <v>97</v>
      </c>
      <c r="V2724" s="101" t="s">
        <v>99</v>
      </c>
      <c r="W2724" s="101" t="s">
        <v>100</v>
      </c>
      <c r="X2724" s="101" t="s">
        <v>96</v>
      </c>
      <c r="Y2724" s="101" t="s">
        <v>98</v>
      </c>
      <c r="Z2724" s="101" t="s">
        <v>101</v>
      </c>
      <c r="AA2724" s="101">
        <v>232</v>
      </c>
      <c r="AB2724" s="101">
        <v>331.76</v>
      </c>
    </row>
    <row r="2725" spans="18:28" ht="18" customHeight="1" x14ac:dyDescent="0.25">
      <c r="R2725" s="101" t="s">
        <v>84</v>
      </c>
      <c r="S2725" s="101">
        <v>2023</v>
      </c>
      <c r="T2725" s="101" t="s">
        <v>8</v>
      </c>
      <c r="U2725" s="101" t="s">
        <v>97</v>
      </c>
      <c r="V2725" s="101" t="s">
        <v>99</v>
      </c>
      <c r="W2725" s="101" t="s">
        <v>100</v>
      </c>
      <c r="X2725" s="101" t="s">
        <v>96</v>
      </c>
      <c r="Y2725" s="101" t="s">
        <v>98</v>
      </c>
      <c r="Z2725" s="101" t="s">
        <v>101</v>
      </c>
      <c r="AA2725" s="101">
        <v>795</v>
      </c>
      <c r="AB2725" s="101">
        <v>1136.8499999999999</v>
      </c>
    </row>
    <row r="2726" spans="18:28" ht="18" customHeight="1" x14ac:dyDescent="0.25">
      <c r="R2726" s="101" t="s">
        <v>91</v>
      </c>
      <c r="S2726" s="101">
        <v>2023</v>
      </c>
      <c r="T2726" s="101" t="s">
        <v>8</v>
      </c>
      <c r="U2726" s="101" t="s">
        <v>97</v>
      </c>
      <c r="V2726" s="101" t="s">
        <v>99</v>
      </c>
      <c r="W2726" s="101" t="s">
        <v>100</v>
      </c>
      <c r="X2726" s="101" t="s">
        <v>96</v>
      </c>
      <c r="Y2726" s="101" t="s">
        <v>98</v>
      </c>
      <c r="Z2726" s="101" t="s">
        <v>101</v>
      </c>
      <c r="AA2726" s="101">
        <v>882</v>
      </c>
      <c r="AB2726" s="101">
        <v>1261.26</v>
      </c>
    </row>
    <row r="2727" spans="18:28" ht="18" customHeight="1" x14ac:dyDescent="0.25">
      <c r="R2727" s="101" t="s">
        <v>91</v>
      </c>
      <c r="S2727" s="101">
        <v>2023</v>
      </c>
      <c r="T2727" s="101" t="s">
        <v>8</v>
      </c>
      <c r="U2727" s="101" t="s">
        <v>97</v>
      </c>
      <c r="V2727" s="101" t="s">
        <v>99</v>
      </c>
      <c r="W2727" s="101" t="s">
        <v>100</v>
      </c>
      <c r="X2727" s="101" t="s">
        <v>96</v>
      </c>
      <c r="Y2727" s="101" t="s">
        <v>98</v>
      </c>
      <c r="Z2727" s="101" t="s">
        <v>101</v>
      </c>
      <c r="AA2727" s="101">
        <v>835</v>
      </c>
      <c r="AB2727" s="101">
        <v>526.24</v>
      </c>
    </row>
    <row r="2728" spans="18:28" ht="18" customHeight="1" x14ac:dyDescent="0.25">
      <c r="R2728" s="101" t="s">
        <v>84</v>
      </c>
      <c r="S2728" s="101">
        <v>2023</v>
      </c>
      <c r="T2728" s="101" t="s">
        <v>8</v>
      </c>
      <c r="U2728" s="101" t="s">
        <v>97</v>
      </c>
      <c r="V2728" s="101" t="s">
        <v>99</v>
      </c>
      <c r="W2728" s="101" t="s">
        <v>100</v>
      </c>
      <c r="X2728" s="101" t="s">
        <v>96</v>
      </c>
      <c r="Y2728" s="101" t="s">
        <v>98</v>
      </c>
      <c r="Z2728" s="101" t="s">
        <v>101</v>
      </c>
      <c r="AA2728" s="101">
        <v>237</v>
      </c>
      <c r="AB2728" s="101">
        <v>338.90999999999997</v>
      </c>
    </row>
    <row r="2729" spans="18:28" ht="18" customHeight="1" x14ac:dyDescent="0.25">
      <c r="R2729" s="101" t="s">
        <v>95</v>
      </c>
      <c r="S2729" s="101">
        <v>2023</v>
      </c>
      <c r="T2729" s="101" t="s">
        <v>8</v>
      </c>
      <c r="U2729" s="101" t="s">
        <v>97</v>
      </c>
      <c r="V2729" s="101" t="s">
        <v>99</v>
      </c>
      <c r="W2729" s="101" t="s">
        <v>100</v>
      </c>
      <c r="X2729" s="101" t="s">
        <v>96</v>
      </c>
      <c r="Y2729" s="101" t="s">
        <v>98</v>
      </c>
      <c r="Z2729" s="101" t="s">
        <v>101</v>
      </c>
      <c r="AA2729" s="101">
        <v>259</v>
      </c>
      <c r="AB2729" s="101">
        <v>370.37</v>
      </c>
    </row>
    <row r="2730" spans="18:28" ht="18" customHeight="1" x14ac:dyDescent="0.25">
      <c r="R2730" s="101" t="s">
        <v>91</v>
      </c>
      <c r="S2730" s="101">
        <v>2023</v>
      </c>
      <c r="T2730" s="101" t="s">
        <v>8</v>
      </c>
      <c r="U2730" s="101" t="s">
        <v>97</v>
      </c>
      <c r="V2730" s="101" t="s">
        <v>99</v>
      </c>
      <c r="W2730" s="101" t="s">
        <v>100</v>
      </c>
      <c r="X2730" s="101" t="s">
        <v>96</v>
      </c>
      <c r="Y2730" s="101" t="s">
        <v>98</v>
      </c>
      <c r="Z2730" s="101" t="s">
        <v>101</v>
      </c>
      <c r="AA2730" s="101">
        <v>235</v>
      </c>
      <c r="AB2730" s="101">
        <v>336.05</v>
      </c>
    </row>
    <row r="2731" spans="18:28" ht="18" customHeight="1" x14ac:dyDescent="0.25">
      <c r="R2731" s="101" t="s">
        <v>84</v>
      </c>
      <c r="S2731" s="101">
        <v>2023</v>
      </c>
      <c r="T2731" s="101" t="s">
        <v>8</v>
      </c>
      <c r="U2731" s="101" t="s">
        <v>97</v>
      </c>
      <c r="V2731" s="101" t="s">
        <v>99</v>
      </c>
      <c r="W2731" s="101" t="s">
        <v>100</v>
      </c>
      <c r="X2731" s="101" t="s">
        <v>96</v>
      </c>
      <c r="Y2731" s="101" t="s">
        <v>98</v>
      </c>
      <c r="Z2731" s="101" t="s">
        <v>101</v>
      </c>
      <c r="AA2731" s="101">
        <v>804</v>
      </c>
      <c r="AB2731" s="101">
        <v>1149.72</v>
      </c>
    </row>
    <row r="2732" spans="18:28" ht="18" customHeight="1" x14ac:dyDescent="0.25">
      <c r="R2732" s="101" t="s">
        <v>93</v>
      </c>
      <c r="S2732" s="101">
        <v>2023</v>
      </c>
      <c r="T2732" s="101" t="s">
        <v>8</v>
      </c>
      <c r="U2732" s="101" t="s">
        <v>97</v>
      </c>
      <c r="V2732" s="101" t="s">
        <v>99</v>
      </c>
      <c r="W2732" s="101" t="s">
        <v>100</v>
      </c>
      <c r="X2732" s="101" t="s">
        <v>96</v>
      </c>
      <c r="Y2732" s="101" t="s">
        <v>98</v>
      </c>
      <c r="Z2732" s="101" t="s">
        <v>101</v>
      </c>
      <c r="AA2732" s="101">
        <v>233</v>
      </c>
      <c r="AB2732" s="101">
        <v>333.19</v>
      </c>
    </row>
    <row r="2733" spans="18:28" ht="18" customHeight="1" x14ac:dyDescent="0.25">
      <c r="R2733" s="101" t="s">
        <v>91</v>
      </c>
      <c r="S2733" s="101">
        <v>2024</v>
      </c>
      <c r="T2733" s="101" t="s">
        <v>3</v>
      </c>
      <c r="U2733" s="101" t="s">
        <v>85</v>
      </c>
      <c r="V2733" s="101" t="s">
        <v>86</v>
      </c>
      <c r="W2733" s="101" t="s">
        <v>87</v>
      </c>
      <c r="X2733" s="101" t="s">
        <v>88</v>
      </c>
      <c r="Y2733" s="101" t="s">
        <v>89</v>
      </c>
      <c r="Z2733" s="101" t="s">
        <v>92</v>
      </c>
      <c r="AA2733" s="101">
        <v>302</v>
      </c>
      <c r="AB2733" s="101">
        <v>462.06</v>
      </c>
    </row>
    <row r="2734" spans="18:28" ht="18" customHeight="1" x14ac:dyDescent="0.25">
      <c r="R2734" s="101" t="s">
        <v>84</v>
      </c>
      <c r="S2734" s="101">
        <v>2024</v>
      </c>
      <c r="T2734" s="101" t="s">
        <v>3</v>
      </c>
      <c r="U2734" s="101" t="s">
        <v>85</v>
      </c>
      <c r="V2734" s="101" t="s">
        <v>86</v>
      </c>
      <c r="W2734" s="101" t="s">
        <v>87</v>
      </c>
      <c r="X2734" s="101" t="s">
        <v>88</v>
      </c>
      <c r="Y2734" s="101" t="s">
        <v>89</v>
      </c>
      <c r="Z2734" s="101" t="s">
        <v>92</v>
      </c>
      <c r="AA2734" s="101">
        <v>272</v>
      </c>
      <c r="AB2734" s="101">
        <v>388.96</v>
      </c>
    </row>
    <row r="2735" spans="18:28" ht="18" customHeight="1" x14ac:dyDescent="0.25">
      <c r="R2735" s="101" t="s">
        <v>91</v>
      </c>
      <c r="S2735" s="101">
        <v>2024</v>
      </c>
      <c r="T2735" s="101" t="s">
        <v>3</v>
      </c>
      <c r="U2735" s="101" t="s">
        <v>85</v>
      </c>
      <c r="V2735" s="101" t="s">
        <v>86</v>
      </c>
      <c r="W2735" s="101" t="s">
        <v>87</v>
      </c>
      <c r="X2735" s="101" t="s">
        <v>88</v>
      </c>
      <c r="Y2735" s="101" t="s">
        <v>89</v>
      </c>
      <c r="Z2735" s="101" t="s">
        <v>92</v>
      </c>
      <c r="AA2735" s="101">
        <v>298</v>
      </c>
      <c r="AB2735" s="101">
        <v>426.14</v>
      </c>
    </row>
    <row r="2736" spans="18:28" ht="18" customHeight="1" x14ac:dyDescent="0.25">
      <c r="R2736" s="101" t="s">
        <v>91</v>
      </c>
      <c r="S2736" s="101">
        <v>2024</v>
      </c>
      <c r="T2736" s="101" t="s">
        <v>3</v>
      </c>
      <c r="U2736" s="101" t="s">
        <v>85</v>
      </c>
      <c r="V2736" s="101" t="s">
        <v>86</v>
      </c>
      <c r="W2736" s="101" t="s">
        <v>87</v>
      </c>
      <c r="X2736" s="101" t="s">
        <v>88</v>
      </c>
      <c r="Y2736" s="101" t="s">
        <v>89</v>
      </c>
      <c r="Z2736" s="101" t="s">
        <v>92</v>
      </c>
      <c r="AA2736" s="101">
        <v>274</v>
      </c>
      <c r="AB2736" s="101">
        <v>391.82</v>
      </c>
    </row>
    <row r="2737" spans="18:28" ht="18" customHeight="1" x14ac:dyDescent="0.25">
      <c r="R2737" s="101" t="s">
        <v>84</v>
      </c>
      <c r="S2737" s="101">
        <v>2024</v>
      </c>
      <c r="T2737" s="101" t="s">
        <v>3</v>
      </c>
      <c r="U2737" s="101" t="s">
        <v>85</v>
      </c>
      <c r="V2737" s="101" t="s">
        <v>86</v>
      </c>
      <c r="W2737" s="101" t="s">
        <v>87</v>
      </c>
      <c r="X2737" s="101" t="s">
        <v>88</v>
      </c>
      <c r="Y2737" s="101" t="s">
        <v>89</v>
      </c>
      <c r="Z2737" s="101" t="s">
        <v>92</v>
      </c>
      <c r="AA2737" s="101">
        <v>666</v>
      </c>
      <c r="AB2737" s="101">
        <v>952.38</v>
      </c>
    </row>
    <row r="2738" spans="18:28" ht="18" customHeight="1" x14ac:dyDescent="0.25">
      <c r="R2738" s="101" t="s">
        <v>93</v>
      </c>
      <c r="S2738" s="101">
        <v>2024</v>
      </c>
      <c r="T2738" s="101" t="s">
        <v>3</v>
      </c>
      <c r="U2738" s="101" t="s">
        <v>85</v>
      </c>
      <c r="V2738" s="101" t="s">
        <v>86</v>
      </c>
      <c r="W2738" s="101" t="s">
        <v>87</v>
      </c>
      <c r="X2738" s="101" t="s">
        <v>88</v>
      </c>
      <c r="Y2738" s="101" t="s">
        <v>89</v>
      </c>
      <c r="Z2738" s="101" t="s">
        <v>92</v>
      </c>
      <c r="AA2738" s="101">
        <v>753</v>
      </c>
      <c r="AB2738" s="101">
        <v>1076.79</v>
      </c>
    </row>
    <row r="2739" spans="18:28" ht="18" customHeight="1" x14ac:dyDescent="0.25">
      <c r="R2739" s="101" t="s">
        <v>93</v>
      </c>
      <c r="S2739" s="101">
        <v>2024</v>
      </c>
      <c r="T2739" s="101" t="s">
        <v>3</v>
      </c>
      <c r="U2739" s="101" t="s">
        <v>85</v>
      </c>
      <c r="V2739" s="101" t="s">
        <v>86</v>
      </c>
      <c r="W2739" s="101" t="s">
        <v>87</v>
      </c>
      <c r="X2739" s="101" t="s">
        <v>88</v>
      </c>
      <c r="Y2739" s="101" t="s">
        <v>89</v>
      </c>
      <c r="Z2739" s="101" t="s">
        <v>92</v>
      </c>
      <c r="AA2739" s="101">
        <v>297</v>
      </c>
      <c r="AB2739" s="101">
        <v>424.71</v>
      </c>
    </row>
    <row r="2740" spans="18:28" ht="18" customHeight="1" x14ac:dyDescent="0.25">
      <c r="R2740" s="101" t="s">
        <v>84</v>
      </c>
      <c r="S2740" s="101">
        <v>2024</v>
      </c>
      <c r="T2740" s="101" t="s">
        <v>3</v>
      </c>
      <c r="U2740" s="101" t="s">
        <v>85</v>
      </c>
      <c r="V2740" s="101" t="s">
        <v>86</v>
      </c>
      <c r="W2740" s="101" t="s">
        <v>87</v>
      </c>
      <c r="X2740" s="101" t="s">
        <v>88</v>
      </c>
      <c r="Y2740" s="101" t="s">
        <v>89</v>
      </c>
      <c r="Z2740" s="101" t="s">
        <v>92</v>
      </c>
      <c r="AA2740" s="101">
        <v>792</v>
      </c>
      <c r="AB2740" s="101">
        <v>526.24</v>
      </c>
    </row>
    <row r="2741" spans="18:28" ht="18" customHeight="1" x14ac:dyDescent="0.25">
      <c r="R2741" s="101" t="s">
        <v>91</v>
      </c>
      <c r="S2741" s="101">
        <v>2024</v>
      </c>
      <c r="T2741" s="101" t="s">
        <v>3</v>
      </c>
      <c r="U2741" s="101" t="s">
        <v>85</v>
      </c>
      <c r="V2741" s="101" t="s">
        <v>86</v>
      </c>
      <c r="W2741" s="101" t="s">
        <v>87</v>
      </c>
      <c r="X2741" s="101" t="s">
        <v>88</v>
      </c>
      <c r="Y2741" s="101" t="s">
        <v>89</v>
      </c>
      <c r="Z2741" s="101" t="s">
        <v>92</v>
      </c>
      <c r="AA2741" s="101">
        <v>301</v>
      </c>
      <c r="AB2741" s="101">
        <v>430.43</v>
      </c>
    </row>
    <row r="2742" spans="18:28" ht="18" customHeight="1" x14ac:dyDescent="0.25">
      <c r="R2742" s="101" t="s">
        <v>91</v>
      </c>
      <c r="S2742" s="101">
        <v>2024</v>
      </c>
      <c r="T2742" s="101" t="s">
        <v>3</v>
      </c>
      <c r="U2742" s="101" t="s">
        <v>85</v>
      </c>
      <c r="V2742" s="101" t="s">
        <v>86</v>
      </c>
      <c r="W2742" s="101" t="s">
        <v>87</v>
      </c>
      <c r="X2742" s="101" t="s">
        <v>88</v>
      </c>
      <c r="Y2742" s="101" t="s">
        <v>89</v>
      </c>
      <c r="Z2742" s="101" t="s">
        <v>92</v>
      </c>
      <c r="AA2742" s="101">
        <v>271</v>
      </c>
      <c r="AB2742" s="101">
        <v>387.53</v>
      </c>
    </row>
    <row r="2743" spans="18:28" ht="18" customHeight="1" x14ac:dyDescent="0.25">
      <c r="R2743" s="101" t="s">
        <v>84</v>
      </c>
      <c r="S2743" s="101">
        <v>2024</v>
      </c>
      <c r="T2743" s="101" t="s">
        <v>3</v>
      </c>
      <c r="U2743" s="101" t="s">
        <v>85</v>
      </c>
      <c r="V2743" s="101" t="s">
        <v>86</v>
      </c>
      <c r="W2743" s="101" t="s">
        <v>87</v>
      </c>
      <c r="X2743" s="101" t="s">
        <v>88</v>
      </c>
      <c r="Y2743" s="101" t="s">
        <v>89</v>
      </c>
      <c r="Z2743" s="101" t="s">
        <v>92</v>
      </c>
      <c r="AA2743" s="101">
        <v>299</v>
      </c>
      <c r="AB2743" s="101">
        <v>427.57</v>
      </c>
    </row>
    <row r="2744" spans="18:28" ht="18" customHeight="1" x14ac:dyDescent="0.25">
      <c r="R2744" s="101" t="s">
        <v>91</v>
      </c>
      <c r="S2744" s="101">
        <v>2024</v>
      </c>
      <c r="T2744" s="101" t="s">
        <v>3</v>
      </c>
      <c r="U2744" s="101" t="s">
        <v>85</v>
      </c>
      <c r="V2744" s="101" t="s">
        <v>86</v>
      </c>
      <c r="W2744" s="101" t="s">
        <v>87</v>
      </c>
      <c r="X2744" s="101" t="s">
        <v>88</v>
      </c>
      <c r="Y2744" s="101" t="s">
        <v>89</v>
      </c>
      <c r="Z2744" s="101" t="s">
        <v>92</v>
      </c>
      <c r="AA2744" s="101">
        <v>761</v>
      </c>
      <c r="AB2744" s="101">
        <v>1088.23</v>
      </c>
    </row>
    <row r="2745" spans="18:28" ht="18" customHeight="1" x14ac:dyDescent="0.25">
      <c r="R2745" s="101" t="s">
        <v>84</v>
      </c>
      <c r="S2745" s="101">
        <v>2024</v>
      </c>
      <c r="T2745" s="101" t="s">
        <v>7</v>
      </c>
      <c r="U2745" s="101" t="s">
        <v>85</v>
      </c>
      <c r="V2745" s="101" t="s">
        <v>86</v>
      </c>
      <c r="W2745" s="101" t="s">
        <v>87</v>
      </c>
      <c r="X2745" s="101" t="s">
        <v>88</v>
      </c>
      <c r="Y2745" s="101" t="s">
        <v>89</v>
      </c>
      <c r="Z2745" s="101" t="s">
        <v>92</v>
      </c>
      <c r="AA2745" s="101">
        <v>278</v>
      </c>
      <c r="AB2745" s="101">
        <v>425.34000000000003</v>
      </c>
    </row>
    <row r="2746" spans="18:28" ht="18" customHeight="1" x14ac:dyDescent="0.25">
      <c r="R2746" s="101" t="s">
        <v>91</v>
      </c>
      <c r="S2746" s="101">
        <v>2024</v>
      </c>
      <c r="T2746" s="101" t="s">
        <v>7</v>
      </c>
      <c r="U2746" s="101" t="s">
        <v>85</v>
      </c>
      <c r="V2746" s="101" t="s">
        <v>86</v>
      </c>
      <c r="W2746" s="101" t="s">
        <v>87</v>
      </c>
      <c r="X2746" s="101" t="s">
        <v>88</v>
      </c>
      <c r="Y2746" s="101" t="s">
        <v>89</v>
      </c>
      <c r="Z2746" s="101" t="s">
        <v>92</v>
      </c>
      <c r="AA2746" s="101">
        <v>280</v>
      </c>
      <c r="AB2746" s="101">
        <v>400.4</v>
      </c>
    </row>
    <row r="2747" spans="18:28" ht="18" customHeight="1" x14ac:dyDescent="0.25">
      <c r="R2747" s="101" t="s">
        <v>84</v>
      </c>
      <c r="S2747" s="101">
        <v>2024</v>
      </c>
      <c r="T2747" s="101" t="s">
        <v>7</v>
      </c>
      <c r="U2747" s="101" t="s">
        <v>85</v>
      </c>
      <c r="V2747" s="101" t="s">
        <v>86</v>
      </c>
      <c r="W2747" s="101" t="s">
        <v>87</v>
      </c>
      <c r="X2747" s="101" t="s">
        <v>88</v>
      </c>
      <c r="Y2747" s="101" t="s">
        <v>89</v>
      </c>
      <c r="Z2747" s="101" t="s">
        <v>92</v>
      </c>
      <c r="AA2747" s="101">
        <v>250</v>
      </c>
      <c r="AB2747" s="101">
        <v>357.5</v>
      </c>
    </row>
    <row r="2748" spans="18:28" ht="18" customHeight="1" x14ac:dyDescent="0.25">
      <c r="R2748" s="101" t="s">
        <v>91</v>
      </c>
      <c r="S2748" s="101">
        <v>2024</v>
      </c>
      <c r="T2748" s="101" t="s">
        <v>7</v>
      </c>
      <c r="U2748" s="101" t="s">
        <v>85</v>
      </c>
      <c r="V2748" s="101" t="s">
        <v>86</v>
      </c>
      <c r="W2748" s="101" t="s">
        <v>87</v>
      </c>
      <c r="X2748" s="101" t="s">
        <v>88</v>
      </c>
      <c r="Y2748" s="101" t="s">
        <v>89</v>
      </c>
      <c r="Z2748" s="101" t="s">
        <v>92</v>
      </c>
      <c r="AA2748" s="101">
        <v>670</v>
      </c>
      <c r="AB2748" s="101">
        <v>958.1</v>
      </c>
    </row>
    <row r="2749" spans="18:28" ht="18" customHeight="1" x14ac:dyDescent="0.25">
      <c r="R2749" s="101" t="s">
        <v>84</v>
      </c>
      <c r="S2749" s="101">
        <v>2024</v>
      </c>
      <c r="T2749" s="101" t="s">
        <v>7</v>
      </c>
      <c r="U2749" s="101" t="s">
        <v>85</v>
      </c>
      <c r="V2749" s="101" t="s">
        <v>86</v>
      </c>
      <c r="W2749" s="101" t="s">
        <v>87</v>
      </c>
      <c r="X2749" s="101" t="s">
        <v>88</v>
      </c>
      <c r="Y2749" s="101" t="s">
        <v>89</v>
      </c>
      <c r="Z2749" s="101" t="s">
        <v>92</v>
      </c>
      <c r="AA2749" s="101">
        <v>756</v>
      </c>
      <c r="AB2749" s="101">
        <v>1081.08</v>
      </c>
    </row>
    <row r="2750" spans="18:28" ht="18" customHeight="1" x14ac:dyDescent="0.25">
      <c r="R2750" s="101" t="s">
        <v>84</v>
      </c>
      <c r="S2750" s="101">
        <v>2024</v>
      </c>
      <c r="T2750" s="101" t="s">
        <v>7</v>
      </c>
      <c r="U2750" s="101" t="s">
        <v>85</v>
      </c>
      <c r="V2750" s="101" t="s">
        <v>86</v>
      </c>
      <c r="W2750" s="101" t="s">
        <v>87</v>
      </c>
      <c r="X2750" s="101" t="s">
        <v>88</v>
      </c>
      <c r="Y2750" s="101" t="s">
        <v>89</v>
      </c>
      <c r="Z2750" s="101" t="s">
        <v>92</v>
      </c>
      <c r="AA2750" s="101">
        <v>279</v>
      </c>
      <c r="AB2750" s="101">
        <v>398.97</v>
      </c>
    </row>
    <row r="2751" spans="18:28" ht="18" customHeight="1" x14ac:dyDescent="0.25">
      <c r="R2751" s="101" t="s">
        <v>91</v>
      </c>
      <c r="S2751" s="101">
        <v>2024</v>
      </c>
      <c r="T2751" s="101" t="s">
        <v>7</v>
      </c>
      <c r="U2751" s="101" t="s">
        <v>85</v>
      </c>
      <c r="V2751" s="101" t="s">
        <v>86</v>
      </c>
      <c r="W2751" s="101" t="s">
        <v>87</v>
      </c>
      <c r="X2751" s="101" t="s">
        <v>88</v>
      </c>
      <c r="Y2751" s="101" t="s">
        <v>89</v>
      </c>
      <c r="Z2751" s="101" t="s">
        <v>92</v>
      </c>
      <c r="AA2751" s="101">
        <v>796</v>
      </c>
      <c r="AB2751" s="101">
        <v>526.24</v>
      </c>
    </row>
    <row r="2752" spans="18:28" ht="18" customHeight="1" x14ac:dyDescent="0.25">
      <c r="R2752" s="101" t="s">
        <v>84</v>
      </c>
      <c r="S2752" s="101">
        <v>2024</v>
      </c>
      <c r="T2752" s="101" t="s">
        <v>7</v>
      </c>
      <c r="U2752" s="101" t="s">
        <v>85</v>
      </c>
      <c r="V2752" s="101" t="s">
        <v>86</v>
      </c>
      <c r="W2752" s="101" t="s">
        <v>87</v>
      </c>
      <c r="X2752" s="101" t="s">
        <v>88</v>
      </c>
      <c r="Y2752" s="101" t="s">
        <v>89</v>
      </c>
      <c r="Z2752" s="101" t="s">
        <v>92</v>
      </c>
      <c r="AA2752" s="101">
        <v>277</v>
      </c>
      <c r="AB2752" s="101">
        <v>396.11</v>
      </c>
    </row>
    <row r="2753" spans="18:28" ht="18" customHeight="1" x14ac:dyDescent="0.25">
      <c r="R2753" s="101" t="s">
        <v>91</v>
      </c>
      <c r="S2753" s="101">
        <v>2024</v>
      </c>
      <c r="T2753" s="101" t="s">
        <v>7</v>
      </c>
      <c r="U2753" s="101" t="s">
        <v>85</v>
      </c>
      <c r="V2753" s="101" t="s">
        <v>86</v>
      </c>
      <c r="W2753" s="101" t="s">
        <v>87</v>
      </c>
      <c r="X2753" s="101" t="s">
        <v>88</v>
      </c>
      <c r="Y2753" s="101" t="s">
        <v>89</v>
      </c>
      <c r="Z2753" s="101" t="s">
        <v>92</v>
      </c>
      <c r="AA2753" s="101">
        <v>253</v>
      </c>
      <c r="AB2753" s="101">
        <v>361.78999999999996</v>
      </c>
    </row>
    <row r="2754" spans="18:28" ht="18" customHeight="1" x14ac:dyDescent="0.25">
      <c r="R2754" s="101" t="s">
        <v>84</v>
      </c>
      <c r="S2754" s="101">
        <v>2024</v>
      </c>
      <c r="T2754" s="101" t="s">
        <v>7</v>
      </c>
      <c r="U2754" s="101" t="s">
        <v>85</v>
      </c>
      <c r="V2754" s="101" t="s">
        <v>86</v>
      </c>
      <c r="W2754" s="101" t="s">
        <v>87</v>
      </c>
      <c r="X2754" s="101" t="s">
        <v>88</v>
      </c>
      <c r="Y2754" s="101" t="s">
        <v>89</v>
      </c>
      <c r="Z2754" s="101" t="s">
        <v>92</v>
      </c>
      <c r="AA2754" s="101">
        <v>765</v>
      </c>
      <c r="AB2754" s="101">
        <v>1093.95</v>
      </c>
    </row>
    <row r="2755" spans="18:28" ht="18" customHeight="1" x14ac:dyDescent="0.25">
      <c r="R2755" s="101" t="s">
        <v>84</v>
      </c>
      <c r="S2755" s="101">
        <v>2024</v>
      </c>
      <c r="T2755" s="101" t="s">
        <v>11</v>
      </c>
      <c r="U2755" s="101" t="s">
        <v>85</v>
      </c>
      <c r="V2755" s="101" t="s">
        <v>86</v>
      </c>
      <c r="W2755" s="101" t="s">
        <v>87</v>
      </c>
      <c r="X2755" s="101" t="s">
        <v>88</v>
      </c>
      <c r="Y2755" s="101" t="s">
        <v>89</v>
      </c>
      <c r="Z2755" s="101" t="s">
        <v>92</v>
      </c>
      <c r="AA2755" s="101">
        <v>230</v>
      </c>
      <c r="AB2755" s="101">
        <v>328.9</v>
      </c>
    </row>
    <row r="2756" spans="18:28" ht="18" customHeight="1" x14ac:dyDescent="0.25">
      <c r="R2756" s="101" t="s">
        <v>91</v>
      </c>
      <c r="S2756" s="101">
        <v>2024</v>
      </c>
      <c r="T2756" s="101" t="s">
        <v>11</v>
      </c>
      <c r="U2756" s="101" t="s">
        <v>85</v>
      </c>
      <c r="V2756" s="101" t="s">
        <v>86</v>
      </c>
      <c r="W2756" s="101" t="s">
        <v>87</v>
      </c>
      <c r="X2756" s="101" t="s">
        <v>88</v>
      </c>
      <c r="Y2756" s="101" t="s">
        <v>89</v>
      </c>
      <c r="Z2756" s="101" t="s">
        <v>92</v>
      </c>
      <c r="AA2756" s="101">
        <v>256</v>
      </c>
      <c r="AB2756" s="101">
        <v>366.08</v>
      </c>
    </row>
    <row r="2757" spans="18:28" ht="18" customHeight="1" x14ac:dyDescent="0.25">
      <c r="R2757" s="101" t="s">
        <v>94</v>
      </c>
      <c r="S2757" s="101">
        <v>2024</v>
      </c>
      <c r="T2757" s="101" t="s">
        <v>11</v>
      </c>
      <c r="U2757" s="101" t="s">
        <v>85</v>
      </c>
      <c r="V2757" s="101" t="s">
        <v>86</v>
      </c>
      <c r="W2757" s="101" t="s">
        <v>87</v>
      </c>
      <c r="X2757" s="101" t="s">
        <v>88</v>
      </c>
      <c r="Y2757" s="101" t="s">
        <v>89</v>
      </c>
      <c r="Z2757" s="101" t="s">
        <v>92</v>
      </c>
      <c r="AA2757" s="101">
        <v>232</v>
      </c>
      <c r="AB2757" s="101">
        <v>331.76</v>
      </c>
    </row>
    <row r="2758" spans="18:28" ht="18" customHeight="1" x14ac:dyDescent="0.25">
      <c r="R2758" s="101" t="s">
        <v>93</v>
      </c>
      <c r="S2758" s="101">
        <v>2024</v>
      </c>
      <c r="T2758" s="101" t="s">
        <v>11</v>
      </c>
      <c r="U2758" s="101" t="s">
        <v>85</v>
      </c>
      <c r="V2758" s="101" t="s">
        <v>86</v>
      </c>
      <c r="W2758" s="101" t="s">
        <v>87</v>
      </c>
      <c r="X2758" s="101" t="s">
        <v>88</v>
      </c>
      <c r="Y2758" s="101" t="s">
        <v>89</v>
      </c>
      <c r="Z2758" s="101" t="s">
        <v>92</v>
      </c>
      <c r="AA2758" s="101">
        <v>673</v>
      </c>
      <c r="AB2758" s="101">
        <v>962.39</v>
      </c>
    </row>
    <row r="2759" spans="18:28" ht="18" customHeight="1" x14ac:dyDescent="0.25">
      <c r="R2759" s="101" t="s">
        <v>91</v>
      </c>
      <c r="S2759" s="101">
        <v>2024</v>
      </c>
      <c r="T2759" s="101" t="s">
        <v>11</v>
      </c>
      <c r="U2759" s="101" t="s">
        <v>85</v>
      </c>
      <c r="V2759" s="101" t="s">
        <v>86</v>
      </c>
      <c r="W2759" s="101" t="s">
        <v>87</v>
      </c>
      <c r="X2759" s="101" t="s">
        <v>88</v>
      </c>
      <c r="Y2759" s="101" t="s">
        <v>89</v>
      </c>
      <c r="Z2759" s="101" t="s">
        <v>92</v>
      </c>
      <c r="AA2759" s="101">
        <v>760</v>
      </c>
      <c r="AB2759" s="101">
        <v>1086.8</v>
      </c>
    </row>
    <row r="2760" spans="18:28" ht="18" customHeight="1" x14ac:dyDescent="0.25">
      <c r="R2760" s="101" t="s">
        <v>91</v>
      </c>
      <c r="S2760" s="101">
        <v>2024</v>
      </c>
      <c r="T2760" s="101" t="s">
        <v>11</v>
      </c>
      <c r="U2760" s="101" t="s">
        <v>85</v>
      </c>
      <c r="V2760" s="101" t="s">
        <v>86</v>
      </c>
      <c r="W2760" s="101" t="s">
        <v>87</v>
      </c>
      <c r="X2760" s="101" t="s">
        <v>88</v>
      </c>
      <c r="Y2760" s="101" t="s">
        <v>89</v>
      </c>
      <c r="Z2760" s="101" t="s">
        <v>92</v>
      </c>
      <c r="AA2760" s="101">
        <v>255</v>
      </c>
      <c r="AB2760" s="101">
        <v>364.65</v>
      </c>
    </row>
    <row r="2761" spans="18:28" ht="18" customHeight="1" x14ac:dyDescent="0.25">
      <c r="R2761" s="101" t="s">
        <v>93</v>
      </c>
      <c r="S2761" s="101">
        <v>2024</v>
      </c>
      <c r="T2761" s="101" t="s">
        <v>11</v>
      </c>
      <c r="U2761" s="101" t="s">
        <v>85</v>
      </c>
      <c r="V2761" s="101" t="s">
        <v>86</v>
      </c>
      <c r="W2761" s="101" t="s">
        <v>87</v>
      </c>
      <c r="X2761" s="101" t="s">
        <v>88</v>
      </c>
      <c r="Y2761" s="101" t="s">
        <v>89</v>
      </c>
      <c r="Z2761" s="101" t="s">
        <v>92</v>
      </c>
      <c r="AA2761" s="101">
        <v>799</v>
      </c>
      <c r="AB2761" s="101">
        <v>526.24</v>
      </c>
    </row>
    <row r="2762" spans="18:28" ht="18" customHeight="1" x14ac:dyDescent="0.25">
      <c r="R2762" s="101" t="s">
        <v>94</v>
      </c>
      <c r="S2762" s="101">
        <v>2024</v>
      </c>
      <c r="T2762" s="101" t="s">
        <v>11</v>
      </c>
      <c r="U2762" s="101" t="s">
        <v>85</v>
      </c>
      <c r="V2762" s="101" t="s">
        <v>86</v>
      </c>
      <c r="W2762" s="101" t="s">
        <v>87</v>
      </c>
      <c r="X2762" s="101" t="s">
        <v>88</v>
      </c>
      <c r="Y2762" s="101" t="s">
        <v>89</v>
      </c>
      <c r="Z2762" s="101" t="s">
        <v>92</v>
      </c>
      <c r="AA2762" s="101">
        <v>259</v>
      </c>
      <c r="AB2762" s="101">
        <v>370.37</v>
      </c>
    </row>
    <row r="2763" spans="18:28" ht="18" customHeight="1" x14ac:dyDescent="0.25">
      <c r="R2763" s="101" t="s">
        <v>91</v>
      </c>
      <c r="S2763" s="101">
        <v>2024</v>
      </c>
      <c r="T2763" s="101" t="s">
        <v>11</v>
      </c>
      <c r="U2763" s="101" t="s">
        <v>85</v>
      </c>
      <c r="V2763" s="101" t="s">
        <v>86</v>
      </c>
      <c r="W2763" s="101" t="s">
        <v>87</v>
      </c>
      <c r="X2763" s="101" t="s">
        <v>88</v>
      </c>
      <c r="Y2763" s="101" t="s">
        <v>89</v>
      </c>
      <c r="Z2763" s="101" t="s">
        <v>92</v>
      </c>
      <c r="AA2763" s="101">
        <v>229</v>
      </c>
      <c r="AB2763" s="101">
        <v>327.47000000000003</v>
      </c>
    </row>
    <row r="2764" spans="18:28" ht="18" customHeight="1" x14ac:dyDescent="0.25">
      <c r="R2764" s="101" t="s">
        <v>84</v>
      </c>
      <c r="S2764" s="101">
        <v>2024</v>
      </c>
      <c r="T2764" s="101" t="s">
        <v>11</v>
      </c>
      <c r="U2764" s="101" t="s">
        <v>85</v>
      </c>
      <c r="V2764" s="101" t="s">
        <v>86</v>
      </c>
      <c r="W2764" s="101" t="s">
        <v>87</v>
      </c>
      <c r="X2764" s="101" t="s">
        <v>88</v>
      </c>
      <c r="Y2764" s="101" t="s">
        <v>89</v>
      </c>
      <c r="Z2764" s="101" t="s">
        <v>92</v>
      </c>
      <c r="AA2764" s="101">
        <v>257</v>
      </c>
      <c r="AB2764" s="101">
        <v>367.51</v>
      </c>
    </row>
    <row r="2765" spans="18:28" ht="18" customHeight="1" x14ac:dyDescent="0.25">
      <c r="R2765" s="101" t="s">
        <v>93</v>
      </c>
      <c r="S2765" s="101">
        <v>2024</v>
      </c>
      <c r="T2765" s="101" t="s">
        <v>1</v>
      </c>
      <c r="U2765" s="101" t="s">
        <v>85</v>
      </c>
      <c r="V2765" s="101" t="s">
        <v>86</v>
      </c>
      <c r="W2765" s="101" t="s">
        <v>87</v>
      </c>
      <c r="X2765" s="101" t="s">
        <v>88</v>
      </c>
      <c r="Y2765" s="101" t="s">
        <v>89</v>
      </c>
      <c r="Z2765" s="101" t="s">
        <v>92</v>
      </c>
      <c r="AA2765" s="101">
        <v>308</v>
      </c>
      <c r="AB2765" s="101">
        <v>471.24</v>
      </c>
    </row>
    <row r="2766" spans="18:28" ht="18" customHeight="1" x14ac:dyDescent="0.25">
      <c r="R2766" s="101" t="s">
        <v>84</v>
      </c>
      <c r="S2766" s="101">
        <v>2024</v>
      </c>
      <c r="T2766" s="101" t="s">
        <v>1</v>
      </c>
      <c r="U2766" s="101" t="s">
        <v>85</v>
      </c>
      <c r="V2766" s="101" t="s">
        <v>86</v>
      </c>
      <c r="W2766" s="101" t="s">
        <v>87</v>
      </c>
      <c r="X2766" s="101" t="s">
        <v>88</v>
      </c>
      <c r="Y2766" s="101" t="s">
        <v>89</v>
      </c>
      <c r="Z2766" s="101" t="s">
        <v>92</v>
      </c>
      <c r="AA2766" s="101">
        <v>284</v>
      </c>
      <c r="AB2766" s="101">
        <v>406.12</v>
      </c>
    </row>
    <row r="2767" spans="18:28" ht="18" customHeight="1" x14ac:dyDescent="0.25">
      <c r="R2767" s="101" t="s">
        <v>84</v>
      </c>
      <c r="S2767" s="101">
        <v>2024</v>
      </c>
      <c r="T2767" s="101" t="s">
        <v>1</v>
      </c>
      <c r="U2767" s="101" t="s">
        <v>85</v>
      </c>
      <c r="V2767" s="101" t="s">
        <v>86</v>
      </c>
      <c r="W2767" s="101" t="s">
        <v>87</v>
      </c>
      <c r="X2767" s="101" t="s">
        <v>88</v>
      </c>
      <c r="Y2767" s="101" t="s">
        <v>89</v>
      </c>
      <c r="Z2767" s="101" t="s">
        <v>92</v>
      </c>
      <c r="AA2767" s="101">
        <v>310</v>
      </c>
      <c r="AB2767" s="101">
        <v>443.3</v>
      </c>
    </row>
    <row r="2768" spans="18:28" ht="18" customHeight="1" x14ac:dyDescent="0.25">
      <c r="R2768" s="101" t="s">
        <v>91</v>
      </c>
      <c r="S2768" s="101">
        <v>2024</v>
      </c>
      <c r="T2768" s="101" t="s">
        <v>1</v>
      </c>
      <c r="U2768" s="101" t="s">
        <v>85</v>
      </c>
      <c r="V2768" s="101" t="s">
        <v>86</v>
      </c>
      <c r="W2768" s="101" t="s">
        <v>87</v>
      </c>
      <c r="X2768" s="101" t="s">
        <v>88</v>
      </c>
      <c r="Y2768" s="101" t="s">
        <v>89</v>
      </c>
      <c r="Z2768" s="101" t="s">
        <v>92</v>
      </c>
      <c r="AA2768" s="101">
        <v>664</v>
      </c>
      <c r="AB2768" s="101">
        <v>949.52</v>
      </c>
    </row>
    <row r="2769" spans="18:28" ht="18" customHeight="1" x14ac:dyDescent="0.25">
      <c r="R2769" s="101" t="s">
        <v>84</v>
      </c>
      <c r="S2769" s="101">
        <v>2024</v>
      </c>
      <c r="T2769" s="101" t="s">
        <v>1</v>
      </c>
      <c r="U2769" s="101" t="s">
        <v>85</v>
      </c>
      <c r="V2769" s="101" t="s">
        <v>86</v>
      </c>
      <c r="W2769" s="101" t="s">
        <v>87</v>
      </c>
      <c r="X2769" s="101" t="s">
        <v>88</v>
      </c>
      <c r="Y2769" s="101" t="s">
        <v>89</v>
      </c>
      <c r="Z2769" s="101" t="s">
        <v>92</v>
      </c>
      <c r="AA2769" s="101">
        <v>751</v>
      </c>
      <c r="AB2769" s="101">
        <v>1073.93</v>
      </c>
    </row>
    <row r="2770" spans="18:28" ht="18" customHeight="1" x14ac:dyDescent="0.25">
      <c r="R2770" s="101" t="s">
        <v>84</v>
      </c>
      <c r="S2770" s="101">
        <v>2024</v>
      </c>
      <c r="T2770" s="101" t="s">
        <v>1</v>
      </c>
      <c r="U2770" s="101" t="s">
        <v>85</v>
      </c>
      <c r="V2770" s="101" t="s">
        <v>86</v>
      </c>
      <c r="W2770" s="101" t="s">
        <v>87</v>
      </c>
      <c r="X2770" s="101" t="s">
        <v>88</v>
      </c>
      <c r="Y2770" s="101" t="s">
        <v>89</v>
      </c>
      <c r="Z2770" s="101" t="s">
        <v>92</v>
      </c>
      <c r="AA2770" s="101">
        <v>309</v>
      </c>
      <c r="AB2770" s="101">
        <v>441.87</v>
      </c>
    </row>
    <row r="2771" spans="18:28" ht="18" customHeight="1" x14ac:dyDescent="0.25">
      <c r="R2771" s="101" t="s">
        <v>91</v>
      </c>
      <c r="S2771" s="101">
        <v>2024</v>
      </c>
      <c r="T2771" s="101" t="s">
        <v>1</v>
      </c>
      <c r="U2771" s="101" t="s">
        <v>85</v>
      </c>
      <c r="V2771" s="101" t="s">
        <v>86</v>
      </c>
      <c r="W2771" s="101" t="s">
        <v>87</v>
      </c>
      <c r="X2771" s="101" t="s">
        <v>88</v>
      </c>
      <c r="Y2771" s="101" t="s">
        <v>89</v>
      </c>
      <c r="Z2771" s="101" t="s">
        <v>92</v>
      </c>
      <c r="AA2771" s="101">
        <v>790</v>
      </c>
      <c r="AB2771" s="101">
        <v>526.24</v>
      </c>
    </row>
    <row r="2772" spans="18:28" ht="18" customHeight="1" x14ac:dyDescent="0.25">
      <c r="R2772" s="101" t="s">
        <v>84</v>
      </c>
      <c r="S2772" s="101">
        <v>2024</v>
      </c>
      <c r="T2772" s="101" t="s">
        <v>1</v>
      </c>
      <c r="U2772" s="101" t="s">
        <v>85</v>
      </c>
      <c r="V2772" s="101" t="s">
        <v>86</v>
      </c>
      <c r="W2772" s="101" t="s">
        <v>87</v>
      </c>
      <c r="X2772" s="101" t="s">
        <v>88</v>
      </c>
      <c r="Y2772" s="101" t="s">
        <v>89</v>
      </c>
      <c r="Z2772" s="101" t="s">
        <v>92</v>
      </c>
      <c r="AA2772" s="101">
        <v>283</v>
      </c>
      <c r="AB2772" s="101">
        <v>404.69</v>
      </c>
    </row>
    <row r="2773" spans="18:28" ht="18" customHeight="1" x14ac:dyDescent="0.25">
      <c r="R2773" s="101" t="s">
        <v>84</v>
      </c>
      <c r="S2773" s="101">
        <v>2024</v>
      </c>
      <c r="T2773" s="101" t="s">
        <v>1</v>
      </c>
      <c r="U2773" s="101" t="s">
        <v>85</v>
      </c>
      <c r="V2773" s="101" t="s">
        <v>86</v>
      </c>
      <c r="W2773" s="101" t="s">
        <v>87</v>
      </c>
      <c r="X2773" s="101" t="s">
        <v>88</v>
      </c>
      <c r="Y2773" s="101" t="s">
        <v>89</v>
      </c>
      <c r="Z2773" s="101" t="s">
        <v>92</v>
      </c>
      <c r="AA2773" s="101">
        <v>311</v>
      </c>
      <c r="AB2773" s="101">
        <v>444.73</v>
      </c>
    </row>
    <row r="2774" spans="18:28" ht="18" customHeight="1" x14ac:dyDescent="0.25">
      <c r="R2774" s="101" t="s">
        <v>93</v>
      </c>
      <c r="S2774" s="101">
        <v>2024</v>
      </c>
      <c r="T2774" s="101" t="s">
        <v>1</v>
      </c>
      <c r="U2774" s="101" t="s">
        <v>85</v>
      </c>
      <c r="V2774" s="101" t="s">
        <v>86</v>
      </c>
      <c r="W2774" s="101" t="s">
        <v>87</v>
      </c>
      <c r="X2774" s="101" t="s">
        <v>88</v>
      </c>
      <c r="Y2774" s="101" t="s">
        <v>89</v>
      </c>
      <c r="Z2774" s="101" t="s">
        <v>92</v>
      </c>
      <c r="AA2774" s="101">
        <v>760</v>
      </c>
      <c r="AB2774" s="101">
        <v>1086.8</v>
      </c>
    </row>
    <row r="2775" spans="18:28" ht="18" customHeight="1" x14ac:dyDescent="0.25">
      <c r="R2775" s="101" t="s">
        <v>91</v>
      </c>
      <c r="S2775" s="101">
        <v>2024</v>
      </c>
      <c r="T2775" s="101" t="s">
        <v>0</v>
      </c>
      <c r="U2775" s="101" t="s">
        <v>85</v>
      </c>
      <c r="V2775" s="101" t="s">
        <v>86</v>
      </c>
      <c r="W2775" s="101" t="s">
        <v>87</v>
      </c>
      <c r="X2775" s="101" t="s">
        <v>88</v>
      </c>
      <c r="Y2775" s="101" t="s">
        <v>89</v>
      </c>
      <c r="Z2775" s="101" t="s">
        <v>92</v>
      </c>
      <c r="AA2775" s="101">
        <v>314</v>
      </c>
      <c r="AB2775" s="101">
        <v>480.42</v>
      </c>
    </row>
    <row r="2776" spans="18:28" ht="18" customHeight="1" x14ac:dyDescent="0.25">
      <c r="R2776" s="101" t="s">
        <v>91</v>
      </c>
      <c r="S2776" s="101">
        <v>2024</v>
      </c>
      <c r="T2776" s="101" t="s">
        <v>0</v>
      </c>
      <c r="U2776" s="101" t="s">
        <v>85</v>
      </c>
      <c r="V2776" s="101" t="s">
        <v>86</v>
      </c>
      <c r="W2776" s="101" t="s">
        <v>87</v>
      </c>
      <c r="X2776" s="101" t="s">
        <v>88</v>
      </c>
      <c r="Y2776" s="101" t="s">
        <v>89</v>
      </c>
      <c r="Z2776" s="101" t="s">
        <v>92</v>
      </c>
      <c r="AA2776" s="101">
        <v>290</v>
      </c>
      <c r="AB2776" s="101">
        <v>414.7</v>
      </c>
    </row>
    <row r="2777" spans="18:28" ht="18" customHeight="1" x14ac:dyDescent="0.25">
      <c r="R2777" s="101" t="s">
        <v>91</v>
      </c>
      <c r="S2777" s="101">
        <v>2024</v>
      </c>
      <c r="T2777" s="101" t="s">
        <v>0</v>
      </c>
      <c r="U2777" s="101" t="s">
        <v>85</v>
      </c>
      <c r="V2777" s="101" t="s">
        <v>86</v>
      </c>
      <c r="W2777" s="101" t="s">
        <v>87</v>
      </c>
      <c r="X2777" s="101" t="s">
        <v>88</v>
      </c>
      <c r="Y2777" s="101" t="s">
        <v>89</v>
      </c>
      <c r="Z2777" s="101" t="s">
        <v>92</v>
      </c>
      <c r="AA2777" s="101">
        <v>316</v>
      </c>
      <c r="AB2777" s="101">
        <v>451.88</v>
      </c>
    </row>
    <row r="2778" spans="18:28" ht="18" customHeight="1" x14ac:dyDescent="0.25">
      <c r="R2778" s="101" t="s">
        <v>94</v>
      </c>
      <c r="S2778" s="101">
        <v>2024</v>
      </c>
      <c r="T2778" s="101" t="s">
        <v>0</v>
      </c>
      <c r="U2778" s="101" t="s">
        <v>85</v>
      </c>
      <c r="V2778" s="101" t="s">
        <v>86</v>
      </c>
      <c r="W2778" s="101" t="s">
        <v>87</v>
      </c>
      <c r="X2778" s="101" t="s">
        <v>88</v>
      </c>
      <c r="Y2778" s="101" t="s">
        <v>89</v>
      </c>
      <c r="Z2778" s="101" t="s">
        <v>92</v>
      </c>
      <c r="AA2778" s="101">
        <v>286</v>
      </c>
      <c r="AB2778" s="101">
        <v>408.98</v>
      </c>
    </row>
    <row r="2779" spans="18:28" ht="18" customHeight="1" x14ac:dyDescent="0.25">
      <c r="R2779" s="101" t="s">
        <v>91</v>
      </c>
      <c r="S2779" s="101">
        <v>2024</v>
      </c>
      <c r="T2779" s="101" t="s">
        <v>0</v>
      </c>
      <c r="U2779" s="101" t="s">
        <v>85</v>
      </c>
      <c r="V2779" s="101" t="s">
        <v>86</v>
      </c>
      <c r="W2779" s="101" t="s">
        <v>87</v>
      </c>
      <c r="X2779" s="101" t="s">
        <v>88</v>
      </c>
      <c r="Y2779" s="101" t="s">
        <v>89</v>
      </c>
      <c r="Z2779" s="101" t="s">
        <v>92</v>
      </c>
      <c r="AA2779" s="101">
        <v>663</v>
      </c>
      <c r="AB2779" s="101">
        <v>948.08999999999992</v>
      </c>
    </row>
    <row r="2780" spans="18:28" ht="18" customHeight="1" x14ac:dyDescent="0.25">
      <c r="R2780" s="101" t="s">
        <v>91</v>
      </c>
      <c r="S2780" s="101">
        <v>2024</v>
      </c>
      <c r="T2780" s="101" t="s">
        <v>0</v>
      </c>
      <c r="U2780" s="101" t="s">
        <v>85</v>
      </c>
      <c r="V2780" s="101" t="s">
        <v>86</v>
      </c>
      <c r="W2780" s="101" t="s">
        <v>87</v>
      </c>
      <c r="X2780" s="101" t="s">
        <v>88</v>
      </c>
      <c r="Y2780" s="101" t="s">
        <v>89</v>
      </c>
      <c r="Z2780" s="101" t="s">
        <v>92</v>
      </c>
      <c r="AA2780" s="101">
        <v>750</v>
      </c>
      <c r="AB2780" s="101">
        <v>1072.5</v>
      </c>
    </row>
    <row r="2781" spans="18:28" ht="18" customHeight="1" x14ac:dyDescent="0.25">
      <c r="R2781" s="101" t="s">
        <v>91</v>
      </c>
      <c r="S2781" s="101">
        <v>2024</v>
      </c>
      <c r="T2781" s="101" t="s">
        <v>0</v>
      </c>
      <c r="U2781" s="101" t="s">
        <v>85</v>
      </c>
      <c r="V2781" s="101" t="s">
        <v>86</v>
      </c>
      <c r="W2781" s="101" t="s">
        <v>87</v>
      </c>
      <c r="X2781" s="101" t="s">
        <v>88</v>
      </c>
      <c r="Y2781" s="101" t="s">
        <v>89</v>
      </c>
      <c r="Z2781" s="101" t="s">
        <v>92</v>
      </c>
      <c r="AA2781" s="101">
        <v>315</v>
      </c>
      <c r="AB2781" s="101">
        <v>450.45</v>
      </c>
    </row>
    <row r="2782" spans="18:28" ht="18" customHeight="1" x14ac:dyDescent="0.25">
      <c r="R2782" s="101" t="s">
        <v>91</v>
      </c>
      <c r="S2782" s="101">
        <v>2024</v>
      </c>
      <c r="T2782" s="101" t="s">
        <v>0</v>
      </c>
      <c r="U2782" s="101" t="s">
        <v>85</v>
      </c>
      <c r="V2782" s="101" t="s">
        <v>86</v>
      </c>
      <c r="W2782" s="101" t="s">
        <v>87</v>
      </c>
      <c r="X2782" s="101" t="s">
        <v>88</v>
      </c>
      <c r="Y2782" s="101" t="s">
        <v>89</v>
      </c>
      <c r="Z2782" s="101" t="s">
        <v>92</v>
      </c>
      <c r="AA2782" s="101">
        <v>789</v>
      </c>
      <c r="AB2782" s="101">
        <v>526.24</v>
      </c>
    </row>
    <row r="2783" spans="18:28" ht="18" customHeight="1" x14ac:dyDescent="0.25">
      <c r="R2783" s="101" t="s">
        <v>94</v>
      </c>
      <c r="S2783" s="101">
        <v>2024</v>
      </c>
      <c r="T2783" s="101" t="s">
        <v>0</v>
      </c>
      <c r="U2783" s="101" t="s">
        <v>85</v>
      </c>
      <c r="V2783" s="101" t="s">
        <v>86</v>
      </c>
      <c r="W2783" s="101" t="s">
        <v>87</v>
      </c>
      <c r="X2783" s="101" t="s">
        <v>88</v>
      </c>
      <c r="Y2783" s="101" t="s">
        <v>89</v>
      </c>
      <c r="Z2783" s="101" t="s">
        <v>92</v>
      </c>
      <c r="AA2783" s="101">
        <v>313</v>
      </c>
      <c r="AB2783" s="101">
        <v>447.59000000000003</v>
      </c>
    </row>
    <row r="2784" spans="18:28" ht="18" customHeight="1" x14ac:dyDescent="0.25">
      <c r="R2784" s="101" t="s">
        <v>91</v>
      </c>
      <c r="S2784" s="101">
        <v>2024</v>
      </c>
      <c r="T2784" s="101" t="s">
        <v>0</v>
      </c>
      <c r="U2784" s="101" t="s">
        <v>85</v>
      </c>
      <c r="V2784" s="101" t="s">
        <v>86</v>
      </c>
      <c r="W2784" s="101" t="s">
        <v>87</v>
      </c>
      <c r="X2784" s="101" t="s">
        <v>88</v>
      </c>
      <c r="Y2784" s="101" t="s">
        <v>89</v>
      </c>
      <c r="Z2784" s="101" t="s">
        <v>92</v>
      </c>
      <c r="AA2784" s="101">
        <v>289</v>
      </c>
      <c r="AB2784" s="101">
        <v>413.27</v>
      </c>
    </row>
    <row r="2785" spans="18:28" ht="18" customHeight="1" x14ac:dyDescent="0.25">
      <c r="R2785" s="101" t="s">
        <v>91</v>
      </c>
      <c r="S2785" s="101">
        <v>2024</v>
      </c>
      <c r="T2785" s="101" t="s">
        <v>0</v>
      </c>
      <c r="U2785" s="101" t="s">
        <v>85</v>
      </c>
      <c r="V2785" s="101" t="s">
        <v>86</v>
      </c>
      <c r="W2785" s="101" t="s">
        <v>87</v>
      </c>
      <c r="X2785" s="101" t="s">
        <v>88</v>
      </c>
      <c r="Y2785" s="101" t="s">
        <v>89</v>
      </c>
      <c r="Z2785" s="101" t="s">
        <v>92</v>
      </c>
      <c r="AA2785" s="101">
        <v>317</v>
      </c>
      <c r="AB2785" s="101">
        <v>453.31</v>
      </c>
    </row>
    <row r="2786" spans="18:28" ht="18" customHeight="1" x14ac:dyDescent="0.25">
      <c r="R2786" s="101" t="s">
        <v>91</v>
      </c>
      <c r="S2786" s="101">
        <v>2024</v>
      </c>
      <c r="T2786" s="101" t="s">
        <v>0</v>
      </c>
      <c r="U2786" s="101" t="s">
        <v>85</v>
      </c>
      <c r="V2786" s="101" t="s">
        <v>86</v>
      </c>
      <c r="W2786" s="101" t="s">
        <v>87</v>
      </c>
      <c r="X2786" s="101" t="s">
        <v>88</v>
      </c>
      <c r="Y2786" s="101" t="s">
        <v>89</v>
      </c>
      <c r="Z2786" s="101" t="s">
        <v>92</v>
      </c>
      <c r="AA2786" s="101">
        <v>759</v>
      </c>
      <c r="AB2786" s="101">
        <v>1085.3699999999999</v>
      </c>
    </row>
    <row r="2787" spans="18:28" ht="18" customHeight="1" x14ac:dyDescent="0.25">
      <c r="R2787" s="101" t="s">
        <v>91</v>
      </c>
      <c r="S2787" s="101">
        <v>2024</v>
      </c>
      <c r="T2787" s="101" t="s">
        <v>6</v>
      </c>
      <c r="U2787" s="101" t="s">
        <v>85</v>
      </c>
      <c r="V2787" s="101" t="s">
        <v>86</v>
      </c>
      <c r="W2787" s="101" t="s">
        <v>87</v>
      </c>
      <c r="X2787" s="101" t="s">
        <v>88</v>
      </c>
      <c r="Y2787" s="101" t="s">
        <v>89</v>
      </c>
      <c r="Z2787" s="101" t="s">
        <v>92</v>
      </c>
      <c r="AA2787" s="101">
        <v>284</v>
      </c>
      <c r="AB2787" s="101">
        <v>434.52</v>
      </c>
    </row>
    <row r="2788" spans="18:28" ht="18" customHeight="1" x14ac:dyDescent="0.25">
      <c r="R2788" s="101" t="s">
        <v>91</v>
      </c>
      <c r="S2788" s="101">
        <v>2024</v>
      </c>
      <c r="T2788" s="101" t="s">
        <v>6</v>
      </c>
      <c r="U2788" s="101" t="s">
        <v>85</v>
      </c>
      <c r="V2788" s="101" t="s">
        <v>86</v>
      </c>
      <c r="W2788" s="101" t="s">
        <v>87</v>
      </c>
      <c r="X2788" s="101" t="s">
        <v>88</v>
      </c>
      <c r="Y2788" s="101" t="s">
        <v>89</v>
      </c>
      <c r="Z2788" s="101" t="s">
        <v>92</v>
      </c>
      <c r="AA2788" s="101">
        <v>254</v>
      </c>
      <c r="AB2788" s="101">
        <v>363.22</v>
      </c>
    </row>
    <row r="2789" spans="18:28" ht="18" customHeight="1" x14ac:dyDescent="0.25">
      <c r="R2789" s="101" t="s">
        <v>91</v>
      </c>
      <c r="S2789" s="101">
        <v>2024</v>
      </c>
      <c r="T2789" s="101" t="s">
        <v>6</v>
      </c>
      <c r="U2789" s="101" t="s">
        <v>85</v>
      </c>
      <c r="V2789" s="101" t="s">
        <v>86</v>
      </c>
      <c r="W2789" s="101" t="s">
        <v>87</v>
      </c>
      <c r="X2789" s="101" t="s">
        <v>88</v>
      </c>
      <c r="Y2789" s="101" t="s">
        <v>89</v>
      </c>
      <c r="Z2789" s="101" t="s">
        <v>92</v>
      </c>
      <c r="AA2789" s="101">
        <v>286</v>
      </c>
      <c r="AB2789" s="101">
        <v>408.98</v>
      </c>
    </row>
    <row r="2790" spans="18:28" ht="18" customHeight="1" x14ac:dyDescent="0.25">
      <c r="R2790" s="101" t="s">
        <v>84</v>
      </c>
      <c r="S2790" s="101">
        <v>2024</v>
      </c>
      <c r="T2790" s="101" t="s">
        <v>6</v>
      </c>
      <c r="U2790" s="101" t="s">
        <v>85</v>
      </c>
      <c r="V2790" s="101" t="s">
        <v>86</v>
      </c>
      <c r="W2790" s="101" t="s">
        <v>87</v>
      </c>
      <c r="X2790" s="101" t="s">
        <v>88</v>
      </c>
      <c r="Y2790" s="101" t="s">
        <v>89</v>
      </c>
      <c r="Z2790" s="101" t="s">
        <v>92</v>
      </c>
      <c r="AA2790" s="101">
        <v>256</v>
      </c>
      <c r="AB2790" s="101">
        <v>366.08</v>
      </c>
    </row>
    <row r="2791" spans="18:28" ht="18" customHeight="1" x14ac:dyDescent="0.25">
      <c r="R2791" s="101" t="s">
        <v>91</v>
      </c>
      <c r="S2791" s="101">
        <v>2024</v>
      </c>
      <c r="T2791" s="101" t="s">
        <v>6</v>
      </c>
      <c r="U2791" s="101" t="s">
        <v>85</v>
      </c>
      <c r="V2791" s="101" t="s">
        <v>86</v>
      </c>
      <c r="W2791" s="101" t="s">
        <v>87</v>
      </c>
      <c r="X2791" s="101" t="s">
        <v>88</v>
      </c>
      <c r="Y2791" s="101" t="s">
        <v>89</v>
      </c>
      <c r="Z2791" s="101" t="s">
        <v>92</v>
      </c>
      <c r="AA2791" s="101">
        <v>669</v>
      </c>
      <c r="AB2791" s="101">
        <v>956.67000000000007</v>
      </c>
    </row>
    <row r="2792" spans="18:28" ht="18" customHeight="1" x14ac:dyDescent="0.25">
      <c r="R2792" s="101" t="s">
        <v>84</v>
      </c>
      <c r="S2792" s="101">
        <v>2024</v>
      </c>
      <c r="T2792" s="101" t="s">
        <v>6</v>
      </c>
      <c r="U2792" s="101" t="s">
        <v>85</v>
      </c>
      <c r="V2792" s="101" t="s">
        <v>86</v>
      </c>
      <c r="W2792" s="101" t="s">
        <v>87</v>
      </c>
      <c r="X2792" s="101" t="s">
        <v>88</v>
      </c>
      <c r="Y2792" s="101" t="s">
        <v>89</v>
      </c>
      <c r="Z2792" s="101" t="s">
        <v>92</v>
      </c>
      <c r="AA2792" s="101">
        <v>755</v>
      </c>
      <c r="AB2792" s="101">
        <v>1079.6500000000001</v>
      </c>
    </row>
    <row r="2793" spans="18:28" ht="18" customHeight="1" x14ac:dyDescent="0.25">
      <c r="R2793" s="101" t="s">
        <v>84</v>
      </c>
      <c r="S2793" s="101">
        <v>2024</v>
      </c>
      <c r="T2793" s="101" t="s">
        <v>6</v>
      </c>
      <c r="U2793" s="101" t="s">
        <v>85</v>
      </c>
      <c r="V2793" s="101" t="s">
        <v>86</v>
      </c>
      <c r="W2793" s="101" t="s">
        <v>87</v>
      </c>
      <c r="X2793" s="101" t="s">
        <v>88</v>
      </c>
      <c r="Y2793" s="101" t="s">
        <v>89</v>
      </c>
      <c r="Z2793" s="101" t="s">
        <v>92</v>
      </c>
      <c r="AA2793" s="101">
        <v>285</v>
      </c>
      <c r="AB2793" s="101">
        <v>407.55</v>
      </c>
    </row>
    <row r="2794" spans="18:28" ht="18" customHeight="1" x14ac:dyDescent="0.25">
      <c r="R2794" s="101" t="s">
        <v>91</v>
      </c>
      <c r="S2794" s="101">
        <v>2024</v>
      </c>
      <c r="T2794" s="101" t="s">
        <v>6</v>
      </c>
      <c r="U2794" s="101" t="s">
        <v>85</v>
      </c>
      <c r="V2794" s="101" t="s">
        <v>86</v>
      </c>
      <c r="W2794" s="101" t="s">
        <v>87</v>
      </c>
      <c r="X2794" s="101" t="s">
        <v>88</v>
      </c>
      <c r="Y2794" s="101" t="s">
        <v>89</v>
      </c>
      <c r="Z2794" s="101" t="s">
        <v>92</v>
      </c>
      <c r="AA2794" s="101">
        <v>795</v>
      </c>
      <c r="AB2794" s="101">
        <v>526.24</v>
      </c>
    </row>
    <row r="2795" spans="18:28" ht="18" customHeight="1" x14ac:dyDescent="0.25">
      <c r="R2795" s="101" t="s">
        <v>84</v>
      </c>
      <c r="S2795" s="101">
        <v>2024</v>
      </c>
      <c r="T2795" s="101" t="s">
        <v>6</v>
      </c>
      <c r="U2795" s="101" t="s">
        <v>85</v>
      </c>
      <c r="V2795" s="101" t="s">
        <v>86</v>
      </c>
      <c r="W2795" s="101" t="s">
        <v>87</v>
      </c>
      <c r="X2795" s="101" t="s">
        <v>88</v>
      </c>
      <c r="Y2795" s="101" t="s">
        <v>89</v>
      </c>
      <c r="Z2795" s="101" t="s">
        <v>92</v>
      </c>
      <c r="AA2795" s="101">
        <v>283</v>
      </c>
      <c r="AB2795" s="101">
        <v>404.69</v>
      </c>
    </row>
    <row r="2796" spans="18:28" ht="18" customHeight="1" x14ac:dyDescent="0.25">
      <c r="R2796" s="101" t="s">
        <v>91</v>
      </c>
      <c r="S2796" s="101">
        <v>2024</v>
      </c>
      <c r="T2796" s="101" t="s">
        <v>6</v>
      </c>
      <c r="U2796" s="101" t="s">
        <v>85</v>
      </c>
      <c r="V2796" s="101" t="s">
        <v>86</v>
      </c>
      <c r="W2796" s="101" t="s">
        <v>87</v>
      </c>
      <c r="X2796" s="101" t="s">
        <v>88</v>
      </c>
      <c r="Y2796" s="101" t="s">
        <v>89</v>
      </c>
      <c r="Z2796" s="101" t="s">
        <v>92</v>
      </c>
      <c r="AA2796" s="101">
        <v>259</v>
      </c>
      <c r="AB2796" s="101">
        <v>370.37</v>
      </c>
    </row>
    <row r="2797" spans="18:28" ht="18" customHeight="1" x14ac:dyDescent="0.25">
      <c r="R2797" s="101" t="s">
        <v>91</v>
      </c>
      <c r="S2797" s="101">
        <v>2024</v>
      </c>
      <c r="T2797" s="101" t="s">
        <v>6</v>
      </c>
      <c r="U2797" s="101" t="s">
        <v>85</v>
      </c>
      <c r="V2797" s="101" t="s">
        <v>86</v>
      </c>
      <c r="W2797" s="101" t="s">
        <v>87</v>
      </c>
      <c r="X2797" s="101" t="s">
        <v>88</v>
      </c>
      <c r="Y2797" s="101" t="s">
        <v>89</v>
      </c>
      <c r="Z2797" s="101" t="s">
        <v>92</v>
      </c>
      <c r="AA2797" s="101">
        <v>281</v>
      </c>
      <c r="AB2797" s="101">
        <v>401.83</v>
      </c>
    </row>
    <row r="2798" spans="18:28" ht="18" customHeight="1" x14ac:dyDescent="0.25">
      <c r="R2798" s="101" t="s">
        <v>91</v>
      </c>
      <c r="S2798" s="101">
        <v>2024</v>
      </c>
      <c r="T2798" s="101" t="s">
        <v>6</v>
      </c>
      <c r="U2798" s="101" t="s">
        <v>85</v>
      </c>
      <c r="V2798" s="101" t="s">
        <v>86</v>
      </c>
      <c r="W2798" s="101" t="s">
        <v>87</v>
      </c>
      <c r="X2798" s="101" t="s">
        <v>88</v>
      </c>
      <c r="Y2798" s="101" t="s">
        <v>89</v>
      </c>
      <c r="Z2798" s="101" t="s">
        <v>92</v>
      </c>
      <c r="AA2798" s="101">
        <v>764</v>
      </c>
      <c r="AB2798" s="101">
        <v>1092.52</v>
      </c>
    </row>
    <row r="2799" spans="18:28" ht="18" customHeight="1" x14ac:dyDescent="0.25">
      <c r="R2799" s="101" t="s">
        <v>93</v>
      </c>
      <c r="S2799" s="101">
        <v>2024</v>
      </c>
      <c r="T2799" s="101" t="s">
        <v>5</v>
      </c>
      <c r="U2799" s="101" t="s">
        <v>85</v>
      </c>
      <c r="V2799" s="101" t="s">
        <v>86</v>
      </c>
      <c r="W2799" s="101" t="s">
        <v>87</v>
      </c>
      <c r="X2799" s="101" t="s">
        <v>88</v>
      </c>
      <c r="Y2799" s="101" t="s">
        <v>89</v>
      </c>
      <c r="Z2799" s="101" t="s">
        <v>92</v>
      </c>
      <c r="AA2799" s="101">
        <v>290</v>
      </c>
      <c r="AB2799" s="101">
        <v>443.70000000000005</v>
      </c>
    </row>
    <row r="2800" spans="18:28" ht="18" customHeight="1" x14ac:dyDescent="0.25">
      <c r="R2800" s="101" t="s">
        <v>93</v>
      </c>
      <c r="S2800" s="101">
        <v>2024</v>
      </c>
      <c r="T2800" s="101" t="s">
        <v>5</v>
      </c>
      <c r="U2800" s="101" t="s">
        <v>85</v>
      </c>
      <c r="V2800" s="101" t="s">
        <v>86</v>
      </c>
      <c r="W2800" s="101" t="s">
        <v>87</v>
      </c>
      <c r="X2800" s="101" t="s">
        <v>88</v>
      </c>
      <c r="Y2800" s="101" t="s">
        <v>89</v>
      </c>
      <c r="Z2800" s="101" t="s">
        <v>92</v>
      </c>
      <c r="AA2800" s="101">
        <v>260</v>
      </c>
      <c r="AB2800" s="101">
        <v>371.8</v>
      </c>
    </row>
    <row r="2801" spans="18:28" ht="18" customHeight="1" x14ac:dyDescent="0.25">
      <c r="R2801" s="101" t="s">
        <v>91</v>
      </c>
      <c r="S2801" s="101">
        <v>2024</v>
      </c>
      <c r="T2801" s="101" t="s">
        <v>5</v>
      </c>
      <c r="U2801" s="101" t="s">
        <v>85</v>
      </c>
      <c r="V2801" s="101" t="s">
        <v>86</v>
      </c>
      <c r="W2801" s="101" t="s">
        <v>87</v>
      </c>
      <c r="X2801" s="101" t="s">
        <v>88</v>
      </c>
      <c r="Y2801" s="101" t="s">
        <v>89</v>
      </c>
      <c r="Z2801" s="101" t="s">
        <v>92</v>
      </c>
      <c r="AA2801" s="101">
        <v>262</v>
      </c>
      <c r="AB2801" s="101">
        <v>374.65999999999997</v>
      </c>
    </row>
    <row r="2802" spans="18:28" ht="18" customHeight="1" x14ac:dyDescent="0.25">
      <c r="R2802" s="101" t="s">
        <v>93</v>
      </c>
      <c r="S2802" s="101">
        <v>2024</v>
      </c>
      <c r="T2802" s="101" t="s">
        <v>5</v>
      </c>
      <c r="U2802" s="101" t="s">
        <v>85</v>
      </c>
      <c r="V2802" s="101" t="s">
        <v>86</v>
      </c>
      <c r="W2802" s="101" t="s">
        <v>87</v>
      </c>
      <c r="X2802" s="101" t="s">
        <v>88</v>
      </c>
      <c r="Y2802" s="101" t="s">
        <v>89</v>
      </c>
      <c r="Z2802" s="101" t="s">
        <v>92</v>
      </c>
      <c r="AA2802" s="101">
        <v>668</v>
      </c>
      <c r="AB2802" s="101">
        <v>955.24</v>
      </c>
    </row>
    <row r="2803" spans="18:28" ht="18" customHeight="1" x14ac:dyDescent="0.25">
      <c r="R2803" s="101" t="s">
        <v>93</v>
      </c>
      <c r="S2803" s="101">
        <v>2024</v>
      </c>
      <c r="T2803" s="101" t="s">
        <v>5</v>
      </c>
      <c r="U2803" s="101" t="s">
        <v>85</v>
      </c>
      <c r="V2803" s="101" t="s">
        <v>86</v>
      </c>
      <c r="W2803" s="101" t="s">
        <v>87</v>
      </c>
      <c r="X2803" s="101" t="s">
        <v>88</v>
      </c>
      <c r="Y2803" s="101" t="s">
        <v>89</v>
      </c>
      <c r="Z2803" s="101" t="s">
        <v>92</v>
      </c>
      <c r="AA2803" s="101">
        <v>754</v>
      </c>
      <c r="AB2803" s="101">
        <v>1078.22</v>
      </c>
    </row>
    <row r="2804" spans="18:28" ht="18" customHeight="1" x14ac:dyDescent="0.25">
      <c r="R2804" s="101" t="s">
        <v>93</v>
      </c>
      <c r="S2804" s="101">
        <v>2024</v>
      </c>
      <c r="T2804" s="101" t="s">
        <v>5</v>
      </c>
      <c r="U2804" s="101" t="s">
        <v>85</v>
      </c>
      <c r="V2804" s="101" t="s">
        <v>86</v>
      </c>
      <c r="W2804" s="101" t="s">
        <v>87</v>
      </c>
      <c r="X2804" s="101" t="s">
        <v>88</v>
      </c>
      <c r="Y2804" s="101" t="s">
        <v>89</v>
      </c>
      <c r="Z2804" s="101" t="s">
        <v>92</v>
      </c>
      <c r="AA2804" s="101">
        <v>291</v>
      </c>
      <c r="AB2804" s="101">
        <v>416.13</v>
      </c>
    </row>
    <row r="2805" spans="18:28" ht="18" customHeight="1" x14ac:dyDescent="0.25">
      <c r="R2805" s="101" t="s">
        <v>93</v>
      </c>
      <c r="S2805" s="101">
        <v>2024</v>
      </c>
      <c r="T2805" s="101" t="s">
        <v>5</v>
      </c>
      <c r="U2805" s="101" t="s">
        <v>85</v>
      </c>
      <c r="V2805" s="101" t="s">
        <v>86</v>
      </c>
      <c r="W2805" s="101" t="s">
        <v>87</v>
      </c>
      <c r="X2805" s="101" t="s">
        <v>88</v>
      </c>
      <c r="Y2805" s="101" t="s">
        <v>89</v>
      </c>
      <c r="Z2805" s="101" t="s">
        <v>92</v>
      </c>
      <c r="AA2805" s="101">
        <v>794</v>
      </c>
      <c r="AB2805" s="101">
        <v>526.24</v>
      </c>
    </row>
    <row r="2806" spans="18:28" ht="18" customHeight="1" x14ac:dyDescent="0.25">
      <c r="R2806" s="101" t="s">
        <v>91</v>
      </c>
      <c r="S2806" s="101">
        <v>2024</v>
      </c>
      <c r="T2806" s="101" t="s">
        <v>5</v>
      </c>
      <c r="U2806" s="101" t="s">
        <v>85</v>
      </c>
      <c r="V2806" s="101" t="s">
        <v>86</v>
      </c>
      <c r="W2806" s="101" t="s">
        <v>87</v>
      </c>
      <c r="X2806" s="101" t="s">
        <v>88</v>
      </c>
      <c r="Y2806" s="101" t="s">
        <v>89</v>
      </c>
      <c r="Z2806" s="101" t="s">
        <v>92</v>
      </c>
      <c r="AA2806" s="101">
        <v>289</v>
      </c>
      <c r="AB2806" s="101">
        <v>413.27</v>
      </c>
    </row>
    <row r="2807" spans="18:28" ht="18" customHeight="1" x14ac:dyDescent="0.25">
      <c r="R2807" s="101" t="s">
        <v>93</v>
      </c>
      <c r="S2807" s="101">
        <v>2024</v>
      </c>
      <c r="T2807" s="101" t="s">
        <v>5</v>
      </c>
      <c r="U2807" s="101" t="s">
        <v>85</v>
      </c>
      <c r="V2807" s="101" t="s">
        <v>86</v>
      </c>
      <c r="W2807" s="101" t="s">
        <v>87</v>
      </c>
      <c r="X2807" s="101" t="s">
        <v>88</v>
      </c>
      <c r="Y2807" s="101" t="s">
        <v>89</v>
      </c>
      <c r="Z2807" s="101" t="s">
        <v>92</v>
      </c>
      <c r="AA2807" s="101">
        <v>287</v>
      </c>
      <c r="AB2807" s="101">
        <v>410.40999999999997</v>
      </c>
    </row>
    <row r="2808" spans="18:28" ht="18" customHeight="1" x14ac:dyDescent="0.25">
      <c r="R2808" s="101" t="s">
        <v>93</v>
      </c>
      <c r="S2808" s="101">
        <v>2024</v>
      </c>
      <c r="T2808" s="101" t="s">
        <v>5</v>
      </c>
      <c r="U2808" s="101" t="s">
        <v>85</v>
      </c>
      <c r="V2808" s="101" t="s">
        <v>86</v>
      </c>
      <c r="W2808" s="101" t="s">
        <v>87</v>
      </c>
      <c r="X2808" s="101" t="s">
        <v>88</v>
      </c>
      <c r="Y2808" s="101" t="s">
        <v>89</v>
      </c>
      <c r="Z2808" s="101" t="s">
        <v>92</v>
      </c>
      <c r="AA2808" s="101">
        <v>763</v>
      </c>
      <c r="AB2808" s="101">
        <v>1091.0899999999999</v>
      </c>
    </row>
    <row r="2809" spans="18:28" ht="18" customHeight="1" x14ac:dyDescent="0.25">
      <c r="R2809" s="101" t="s">
        <v>84</v>
      </c>
      <c r="S2809" s="101">
        <v>2024</v>
      </c>
      <c r="T2809" s="101" t="s">
        <v>2</v>
      </c>
      <c r="U2809" s="101" t="s">
        <v>85</v>
      </c>
      <c r="V2809" s="101" t="s">
        <v>86</v>
      </c>
      <c r="W2809" s="101" t="s">
        <v>87</v>
      </c>
      <c r="X2809" s="101" t="s">
        <v>88</v>
      </c>
      <c r="Y2809" s="101" t="s">
        <v>89</v>
      </c>
      <c r="Z2809" s="101" t="s">
        <v>92</v>
      </c>
      <c r="AA2809" s="101">
        <v>278</v>
      </c>
      <c r="AB2809" s="101">
        <v>397.53999999999996</v>
      </c>
    </row>
    <row r="2810" spans="18:28" ht="18" customHeight="1" x14ac:dyDescent="0.25">
      <c r="R2810" s="101" t="s">
        <v>91</v>
      </c>
      <c r="S2810" s="101">
        <v>2024</v>
      </c>
      <c r="T2810" s="101" t="s">
        <v>2</v>
      </c>
      <c r="U2810" s="101" t="s">
        <v>85</v>
      </c>
      <c r="V2810" s="101" t="s">
        <v>86</v>
      </c>
      <c r="W2810" s="101" t="s">
        <v>87</v>
      </c>
      <c r="X2810" s="101" t="s">
        <v>88</v>
      </c>
      <c r="Y2810" s="101" t="s">
        <v>89</v>
      </c>
      <c r="Z2810" s="101" t="s">
        <v>92</v>
      </c>
      <c r="AA2810" s="101">
        <v>304</v>
      </c>
      <c r="AB2810" s="101">
        <v>434.72</v>
      </c>
    </row>
    <row r="2811" spans="18:28" ht="18" customHeight="1" x14ac:dyDescent="0.25">
      <c r="R2811" s="101" t="s">
        <v>91</v>
      </c>
      <c r="S2811" s="101">
        <v>2024</v>
      </c>
      <c r="T2811" s="101" t="s">
        <v>2</v>
      </c>
      <c r="U2811" s="101" t="s">
        <v>85</v>
      </c>
      <c r="V2811" s="101" t="s">
        <v>86</v>
      </c>
      <c r="W2811" s="101" t="s">
        <v>87</v>
      </c>
      <c r="X2811" s="101" t="s">
        <v>88</v>
      </c>
      <c r="Y2811" s="101" t="s">
        <v>89</v>
      </c>
      <c r="Z2811" s="101" t="s">
        <v>92</v>
      </c>
      <c r="AA2811" s="101">
        <v>280</v>
      </c>
      <c r="AB2811" s="101">
        <v>400.4</v>
      </c>
    </row>
    <row r="2812" spans="18:28" ht="18" customHeight="1" x14ac:dyDescent="0.25">
      <c r="R2812" s="101" t="s">
        <v>91</v>
      </c>
      <c r="S2812" s="101">
        <v>2024</v>
      </c>
      <c r="T2812" s="101" t="s">
        <v>2</v>
      </c>
      <c r="U2812" s="101" t="s">
        <v>85</v>
      </c>
      <c r="V2812" s="101" t="s">
        <v>86</v>
      </c>
      <c r="W2812" s="101" t="s">
        <v>87</v>
      </c>
      <c r="X2812" s="101" t="s">
        <v>88</v>
      </c>
      <c r="Y2812" s="101" t="s">
        <v>89</v>
      </c>
      <c r="Z2812" s="101" t="s">
        <v>92</v>
      </c>
      <c r="AA2812" s="101">
        <v>665</v>
      </c>
      <c r="AB2812" s="101">
        <v>950.95</v>
      </c>
    </row>
    <row r="2813" spans="18:28" ht="18" customHeight="1" x14ac:dyDescent="0.25">
      <c r="R2813" s="101" t="s">
        <v>93</v>
      </c>
      <c r="S2813" s="101">
        <v>2024</v>
      </c>
      <c r="T2813" s="101" t="s">
        <v>2</v>
      </c>
      <c r="U2813" s="101" t="s">
        <v>85</v>
      </c>
      <c r="V2813" s="101" t="s">
        <v>86</v>
      </c>
      <c r="W2813" s="101" t="s">
        <v>87</v>
      </c>
      <c r="X2813" s="101" t="s">
        <v>88</v>
      </c>
      <c r="Y2813" s="101" t="s">
        <v>89</v>
      </c>
      <c r="Z2813" s="101" t="s">
        <v>92</v>
      </c>
      <c r="AA2813" s="101">
        <v>752</v>
      </c>
      <c r="AB2813" s="101">
        <v>1075.3600000000001</v>
      </c>
    </row>
    <row r="2814" spans="18:28" ht="18" customHeight="1" x14ac:dyDescent="0.25">
      <c r="R2814" s="101" t="s">
        <v>93</v>
      </c>
      <c r="S2814" s="101">
        <v>2024</v>
      </c>
      <c r="T2814" s="101" t="s">
        <v>2</v>
      </c>
      <c r="U2814" s="101" t="s">
        <v>85</v>
      </c>
      <c r="V2814" s="101" t="s">
        <v>86</v>
      </c>
      <c r="W2814" s="101" t="s">
        <v>87</v>
      </c>
      <c r="X2814" s="101" t="s">
        <v>88</v>
      </c>
      <c r="Y2814" s="101" t="s">
        <v>89</v>
      </c>
      <c r="Z2814" s="101" t="s">
        <v>92</v>
      </c>
      <c r="AA2814" s="101">
        <v>303</v>
      </c>
      <c r="AB2814" s="101">
        <v>433.28999999999996</v>
      </c>
    </row>
    <row r="2815" spans="18:28" ht="18" customHeight="1" x14ac:dyDescent="0.25">
      <c r="R2815" s="101" t="s">
        <v>91</v>
      </c>
      <c r="S2815" s="101">
        <v>2024</v>
      </c>
      <c r="T2815" s="101" t="s">
        <v>2</v>
      </c>
      <c r="U2815" s="101" t="s">
        <v>85</v>
      </c>
      <c r="V2815" s="101" t="s">
        <v>86</v>
      </c>
      <c r="W2815" s="101" t="s">
        <v>87</v>
      </c>
      <c r="X2815" s="101" t="s">
        <v>88</v>
      </c>
      <c r="Y2815" s="101" t="s">
        <v>89</v>
      </c>
      <c r="Z2815" s="101" t="s">
        <v>92</v>
      </c>
      <c r="AA2815" s="101">
        <v>791</v>
      </c>
      <c r="AB2815" s="101">
        <v>526.24</v>
      </c>
    </row>
    <row r="2816" spans="18:28" ht="18" customHeight="1" x14ac:dyDescent="0.25">
      <c r="R2816" s="101" t="s">
        <v>91</v>
      </c>
      <c r="S2816" s="101">
        <v>2024</v>
      </c>
      <c r="T2816" s="101" t="s">
        <v>2</v>
      </c>
      <c r="U2816" s="101" t="s">
        <v>85</v>
      </c>
      <c r="V2816" s="101" t="s">
        <v>86</v>
      </c>
      <c r="W2816" s="101" t="s">
        <v>87</v>
      </c>
      <c r="X2816" s="101" t="s">
        <v>88</v>
      </c>
      <c r="Y2816" s="101" t="s">
        <v>89</v>
      </c>
      <c r="Z2816" s="101" t="s">
        <v>92</v>
      </c>
      <c r="AA2816" s="101">
        <v>307</v>
      </c>
      <c r="AB2816" s="101">
        <v>439.01</v>
      </c>
    </row>
    <row r="2817" spans="18:28" ht="18" customHeight="1" x14ac:dyDescent="0.25">
      <c r="R2817" s="101" t="s">
        <v>91</v>
      </c>
      <c r="S2817" s="101">
        <v>2024</v>
      </c>
      <c r="T2817" s="101" t="s">
        <v>2</v>
      </c>
      <c r="U2817" s="101" t="s">
        <v>85</v>
      </c>
      <c r="V2817" s="101" t="s">
        <v>86</v>
      </c>
      <c r="W2817" s="101" t="s">
        <v>87</v>
      </c>
      <c r="X2817" s="101" t="s">
        <v>88</v>
      </c>
      <c r="Y2817" s="101" t="s">
        <v>89</v>
      </c>
      <c r="Z2817" s="101" t="s">
        <v>92</v>
      </c>
      <c r="AA2817" s="101">
        <v>277</v>
      </c>
      <c r="AB2817" s="101">
        <v>396.11</v>
      </c>
    </row>
    <row r="2818" spans="18:28" ht="18" customHeight="1" x14ac:dyDescent="0.25">
      <c r="R2818" s="101" t="s">
        <v>84</v>
      </c>
      <c r="S2818" s="101">
        <v>2024</v>
      </c>
      <c r="T2818" s="101" t="s">
        <v>2</v>
      </c>
      <c r="U2818" s="101" t="s">
        <v>85</v>
      </c>
      <c r="V2818" s="101" t="s">
        <v>86</v>
      </c>
      <c r="W2818" s="101" t="s">
        <v>87</v>
      </c>
      <c r="X2818" s="101" t="s">
        <v>88</v>
      </c>
      <c r="Y2818" s="101" t="s">
        <v>89</v>
      </c>
      <c r="Z2818" s="101" t="s">
        <v>92</v>
      </c>
      <c r="AA2818" s="101">
        <v>305</v>
      </c>
      <c r="AB2818" s="101">
        <v>436.15</v>
      </c>
    </row>
    <row r="2819" spans="18:28" ht="18" customHeight="1" x14ac:dyDescent="0.25">
      <c r="R2819" s="101" t="s">
        <v>91</v>
      </c>
      <c r="S2819" s="101">
        <v>2024</v>
      </c>
      <c r="T2819" s="101" t="s">
        <v>4</v>
      </c>
      <c r="U2819" s="101" t="s">
        <v>85</v>
      </c>
      <c r="V2819" s="101" t="s">
        <v>86</v>
      </c>
      <c r="W2819" s="101" t="s">
        <v>87</v>
      </c>
      <c r="X2819" s="101" t="s">
        <v>88</v>
      </c>
      <c r="Y2819" s="101" t="s">
        <v>89</v>
      </c>
      <c r="Z2819" s="101" t="s">
        <v>92</v>
      </c>
      <c r="AA2819" s="101">
        <v>296</v>
      </c>
      <c r="AB2819" s="101">
        <v>452.88</v>
      </c>
    </row>
    <row r="2820" spans="18:28" ht="18" customHeight="1" x14ac:dyDescent="0.25">
      <c r="R2820" s="101" t="s">
        <v>91</v>
      </c>
      <c r="S2820" s="101">
        <v>2024</v>
      </c>
      <c r="T2820" s="101" t="s">
        <v>4</v>
      </c>
      <c r="U2820" s="101" t="s">
        <v>85</v>
      </c>
      <c r="V2820" s="101" t="s">
        <v>86</v>
      </c>
      <c r="W2820" s="101" t="s">
        <v>87</v>
      </c>
      <c r="X2820" s="101" t="s">
        <v>88</v>
      </c>
      <c r="Y2820" s="101" t="s">
        <v>89</v>
      </c>
      <c r="Z2820" s="101" t="s">
        <v>92</v>
      </c>
      <c r="AA2820" s="101">
        <v>266</v>
      </c>
      <c r="AB2820" s="101">
        <v>380.38</v>
      </c>
    </row>
    <row r="2821" spans="18:28" ht="18" customHeight="1" x14ac:dyDescent="0.25">
      <c r="R2821" s="101" t="s">
        <v>91</v>
      </c>
      <c r="S2821" s="101">
        <v>2024</v>
      </c>
      <c r="T2821" s="101" t="s">
        <v>4</v>
      </c>
      <c r="U2821" s="101" t="s">
        <v>85</v>
      </c>
      <c r="V2821" s="101" t="s">
        <v>86</v>
      </c>
      <c r="W2821" s="101" t="s">
        <v>87</v>
      </c>
      <c r="X2821" s="101" t="s">
        <v>88</v>
      </c>
      <c r="Y2821" s="101" t="s">
        <v>89</v>
      </c>
      <c r="Z2821" s="101" t="s">
        <v>92</v>
      </c>
      <c r="AA2821" s="101">
        <v>292</v>
      </c>
      <c r="AB2821" s="101">
        <v>417.56</v>
      </c>
    </row>
    <row r="2822" spans="18:28" ht="18" customHeight="1" x14ac:dyDescent="0.25">
      <c r="R2822" s="101" t="s">
        <v>91</v>
      </c>
      <c r="S2822" s="101">
        <v>2024</v>
      </c>
      <c r="T2822" s="101" t="s">
        <v>4</v>
      </c>
      <c r="U2822" s="101" t="s">
        <v>85</v>
      </c>
      <c r="V2822" s="101" t="s">
        <v>86</v>
      </c>
      <c r="W2822" s="101" t="s">
        <v>87</v>
      </c>
      <c r="X2822" s="101" t="s">
        <v>88</v>
      </c>
      <c r="Y2822" s="101" t="s">
        <v>89</v>
      </c>
      <c r="Z2822" s="101" t="s">
        <v>92</v>
      </c>
      <c r="AA2822" s="101">
        <v>268</v>
      </c>
      <c r="AB2822" s="101">
        <v>383.24</v>
      </c>
    </row>
    <row r="2823" spans="18:28" ht="18" customHeight="1" x14ac:dyDescent="0.25">
      <c r="R2823" s="101" t="s">
        <v>84</v>
      </c>
      <c r="S2823" s="101">
        <v>2024</v>
      </c>
      <c r="T2823" s="101" t="s">
        <v>4</v>
      </c>
      <c r="U2823" s="101" t="s">
        <v>85</v>
      </c>
      <c r="V2823" s="101" t="s">
        <v>86</v>
      </c>
      <c r="W2823" s="101" t="s">
        <v>87</v>
      </c>
      <c r="X2823" s="101" t="s">
        <v>88</v>
      </c>
      <c r="Y2823" s="101" t="s">
        <v>89</v>
      </c>
      <c r="Z2823" s="101" t="s">
        <v>92</v>
      </c>
      <c r="AA2823" s="101">
        <v>667</v>
      </c>
      <c r="AB2823" s="101">
        <v>953.81</v>
      </c>
    </row>
    <row r="2824" spans="18:28" ht="18" customHeight="1" x14ac:dyDescent="0.25">
      <c r="R2824" s="101" t="s">
        <v>84</v>
      </c>
      <c r="S2824" s="101">
        <v>2024</v>
      </c>
      <c r="T2824" s="101" t="s">
        <v>4</v>
      </c>
      <c r="U2824" s="101" t="s">
        <v>85</v>
      </c>
      <c r="V2824" s="101" t="s">
        <v>86</v>
      </c>
      <c r="W2824" s="101" t="s">
        <v>87</v>
      </c>
      <c r="X2824" s="101" t="s">
        <v>88</v>
      </c>
      <c r="Y2824" s="101" t="s">
        <v>89</v>
      </c>
      <c r="Z2824" s="101" t="s">
        <v>92</v>
      </c>
      <c r="AA2824" s="101">
        <v>793</v>
      </c>
      <c r="AB2824" s="101">
        <v>526.24</v>
      </c>
    </row>
    <row r="2825" spans="18:28" ht="18" customHeight="1" x14ac:dyDescent="0.25">
      <c r="R2825" s="101" t="s">
        <v>91</v>
      </c>
      <c r="S2825" s="101">
        <v>2024</v>
      </c>
      <c r="T2825" s="101" t="s">
        <v>4</v>
      </c>
      <c r="U2825" s="101" t="s">
        <v>85</v>
      </c>
      <c r="V2825" s="101" t="s">
        <v>86</v>
      </c>
      <c r="W2825" s="101" t="s">
        <v>87</v>
      </c>
      <c r="X2825" s="101" t="s">
        <v>88</v>
      </c>
      <c r="Y2825" s="101" t="s">
        <v>89</v>
      </c>
      <c r="Z2825" s="101" t="s">
        <v>92</v>
      </c>
      <c r="AA2825" s="101">
        <v>295</v>
      </c>
      <c r="AB2825" s="101">
        <v>421.85</v>
      </c>
    </row>
    <row r="2826" spans="18:28" ht="18" customHeight="1" x14ac:dyDescent="0.25">
      <c r="R2826" s="101" t="s">
        <v>91</v>
      </c>
      <c r="S2826" s="101">
        <v>2024</v>
      </c>
      <c r="T2826" s="101" t="s">
        <v>4</v>
      </c>
      <c r="U2826" s="101" t="s">
        <v>85</v>
      </c>
      <c r="V2826" s="101" t="s">
        <v>86</v>
      </c>
      <c r="W2826" s="101" t="s">
        <v>87</v>
      </c>
      <c r="X2826" s="101" t="s">
        <v>88</v>
      </c>
      <c r="Y2826" s="101" t="s">
        <v>89</v>
      </c>
      <c r="Z2826" s="101" t="s">
        <v>92</v>
      </c>
      <c r="AA2826" s="101">
        <v>265</v>
      </c>
      <c r="AB2826" s="101">
        <v>378.95</v>
      </c>
    </row>
    <row r="2827" spans="18:28" ht="18" customHeight="1" x14ac:dyDescent="0.25">
      <c r="R2827" s="101" t="s">
        <v>91</v>
      </c>
      <c r="S2827" s="101">
        <v>2024</v>
      </c>
      <c r="T2827" s="101" t="s">
        <v>4</v>
      </c>
      <c r="U2827" s="101" t="s">
        <v>85</v>
      </c>
      <c r="V2827" s="101" t="s">
        <v>86</v>
      </c>
      <c r="W2827" s="101" t="s">
        <v>87</v>
      </c>
      <c r="X2827" s="101" t="s">
        <v>88</v>
      </c>
      <c r="Y2827" s="101" t="s">
        <v>89</v>
      </c>
      <c r="Z2827" s="101" t="s">
        <v>92</v>
      </c>
      <c r="AA2827" s="101">
        <v>293</v>
      </c>
      <c r="AB2827" s="101">
        <v>418.99</v>
      </c>
    </row>
    <row r="2828" spans="18:28" ht="18" customHeight="1" x14ac:dyDescent="0.25">
      <c r="R2828" s="101" t="s">
        <v>91</v>
      </c>
      <c r="S2828" s="101">
        <v>2024</v>
      </c>
      <c r="T2828" s="101" t="s">
        <v>4</v>
      </c>
      <c r="U2828" s="101" t="s">
        <v>85</v>
      </c>
      <c r="V2828" s="101" t="s">
        <v>86</v>
      </c>
      <c r="W2828" s="101" t="s">
        <v>87</v>
      </c>
      <c r="X2828" s="101" t="s">
        <v>88</v>
      </c>
      <c r="Y2828" s="101" t="s">
        <v>89</v>
      </c>
      <c r="Z2828" s="101" t="s">
        <v>92</v>
      </c>
      <c r="AA2828" s="101">
        <v>762</v>
      </c>
      <c r="AB2828" s="101">
        <v>1089.6599999999999</v>
      </c>
    </row>
    <row r="2829" spans="18:28" ht="18" customHeight="1" x14ac:dyDescent="0.25">
      <c r="R2829" s="101" t="s">
        <v>84</v>
      </c>
      <c r="S2829" s="101">
        <v>2024</v>
      </c>
      <c r="T2829" s="101" t="s">
        <v>10</v>
      </c>
      <c r="U2829" s="101" t="s">
        <v>85</v>
      </c>
      <c r="V2829" s="101" t="s">
        <v>86</v>
      </c>
      <c r="W2829" s="101" t="s">
        <v>87</v>
      </c>
      <c r="X2829" s="101" t="s">
        <v>88</v>
      </c>
      <c r="Y2829" s="101" t="s">
        <v>89</v>
      </c>
      <c r="Z2829" s="101" t="s">
        <v>92</v>
      </c>
      <c r="AA2829" s="101">
        <v>260</v>
      </c>
      <c r="AB2829" s="101">
        <v>397.8</v>
      </c>
    </row>
    <row r="2830" spans="18:28" ht="18" customHeight="1" x14ac:dyDescent="0.25">
      <c r="R2830" s="101" t="s">
        <v>91</v>
      </c>
      <c r="S2830" s="101">
        <v>2024</v>
      </c>
      <c r="T2830" s="101" t="s">
        <v>10</v>
      </c>
      <c r="U2830" s="101" t="s">
        <v>85</v>
      </c>
      <c r="V2830" s="101" t="s">
        <v>86</v>
      </c>
      <c r="W2830" s="101" t="s">
        <v>87</v>
      </c>
      <c r="X2830" s="101" t="s">
        <v>88</v>
      </c>
      <c r="Y2830" s="101" t="s">
        <v>89</v>
      </c>
      <c r="Z2830" s="101" t="s">
        <v>92</v>
      </c>
      <c r="AA2830" s="101">
        <v>236</v>
      </c>
      <c r="AB2830" s="101">
        <v>337.48</v>
      </c>
    </row>
    <row r="2831" spans="18:28" ht="18" customHeight="1" x14ac:dyDescent="0.25">
      <c r="R2831" s="101" t="s">
        <v>84</v>
      </c>
      <c r="S2831" s="101">
        <v>2024</v>
      </c>
      <c r="T2831" s="101" t="s">
        <v>10</v>
      </c>
      <c r="U2831" s="101" t="s">
        <v>85</v>
      </c>
      <c r="V2831" s="101" t="s">
        <v>86</v>
      </c>
      <c r="W2831" s="101" t="s">
        <v>87</v>
      </c>
      <c r="X2831" s="101" t="s">
        <v>88</v>
      </c>
      <c r="Y2831" s="101" t="s">
        <v>89</v>
      </c>
      <c r="Z2831" s="101" t="s">
        <v>92</v>
      </c>
      <c r="AA2831" s="101">
        <v>262</v>
      </c>
      <c r="AB2831" s="101">
        <v>374.65999999999997</v>
      </c>
    </row>
    <row r="2832" spans="18:28" ht="18" customHeight="1" x14ac:dyDescent="0.25">
      <c r="R2832" s="101" t="s">
        <v>95</v>
      </c>
      <c r="S2832" s="101">
        <v>2024</v>
      </c>
      <c r="T2832" s="101" t="s">
        <v>10</v>
      </c>
      <c r="U2832" s="101" t="s">
        <v>85</v>
      </c>
      <c r="V2832" s="101" t="s">
        <v>86</v>
      </c>
      <c r="W2832" s="101" t="s">
        <v>87</v>
      </c>
      <c r="X2832" s="101" t="s">
        <v>88</v>
      </c>
      <c r="Y2832" s="101" t="s">
        <v>89</v>
      </c>
      <c r="Z2832" s="101" t="s">
        <v>92</v>
      </c>
      <c r="AA2832" s="101">
        <v>672</v>
      </c>
      <c r="AB2832" s="101">
        <v>960.96</v>
      </c>
    </row>
    <row r="2833" spans="18:28" ht="18" customHeight="1" x14ac:dyDescent="0.25">
      <c r="R2833" s="101" t="s">
        <v>91</v>
      </c>
      <c r="S2833" s="101">
        <v>2024</v>
      </c>
      <c r="T2833" s="101" t="s">
        <v>10</v>
      </c>
      <c r="U2833" s="101" t="s">
        <v>85</v>
      </c>
      <c r="V2833" s="101" t="s">
        <v>86</v>
      </c>
      <c r="W2833" s="101" t="s">
        <v>87</v>
      </c>
      <c r="X2833" s="101" t="s">
        <v>88</v>
      </c>
      <c r="Y2833" s="101" t="s">
        <v>89</v>
      </c>
      <c r="Z2833" s="101" t="s">
        <v>92</v>
      </c>
      <c r="AA2833" s="101">
        <v>759</v>
      </c>
      <c r="AB2833" s="101">
        <v>1085.3699999999999</v>
      </c>
    </row>
    <row r="2834" spans="18:28" ht="18" customHeight="1" x14ac:dyDescent="0.25">
      <c r="R2834" s="101" t="s">
        <v>91</v>
      </c>
      <c r="S2834" s="101">
        <v>2024</v>
      </c>
      <c r="T2834" s="101" t="s">
        <v>10</v>
      </c>
      <c r="U2834" s="101" t="s">
        <v>85</v>
      </c>
      <c r="V2834" s="101" t="s">
        <v>86</v>
      </c>
      <c r="W2834" s="101" t="s">
        <v>87</v>
      </c>
      <c r="X2834" s="101" t="s">
        <v>88</v>
      </c>
      <c r="Y2834" s="101" t="s">
        <v>89</v>
      </c>
      <c r="Z2834" s="101" t="s">
        <v>92</v>
      </c>
      <c r="AA2834" s="101">
        <v>261</v>
      </c>
      <c r="AB2834" s="101">
        <v>373.23</v>
      </c>
    </row>
    <row r="2835" spans="18:28" ht="18" customHeight="1" x14ac:dyDescent="0.25">
      <c r="R2835" s="101" t="s">
        <v>95</v>
      </c>
      <c r="S2835" s="101">
        <v>2024</v>
      </c>
      <c r="T2835" s="101" t="s">
        <v>10</v>
      </c>
      <c r="U2835" s="101" t="s">
        <v>85</v>
      </c>
      <c r="V2835" s="101" t="s">
        <v>86</v>
      </c>
      <c r="W2835" s="101" t="s">
        <v>87</v>
      </c>
      <c r="X2835" s="101" t="s">
        <v>88</v>
      </c>
      <c r="Y2835" s="101" t="s">
        <v>89</v>
      </c>
      <c r="Z2835" s="101" t="s">
        <v>92</v>
      </c>
      <c r="AA2835" s="101">
        <v>798</v>
      </c>
      <c r="AB2835" s="101">
        <v>526.24</v>
      </c>
    </row>
    <row r="2836" spans="18:28" ht="18" customHeight="1" x14ac:dyDescent="0.25">
      <c r="R2836" s="101" t="s">
        <v>84</v>
      </c>
      <c r="S2836" s="101">
        <v>2024</v>
      </c>
      <c r="T2836" s="101" t="s">
        <v>10</v>
      </c>
      <c r="U2836" s="101" t="s">
        <v>85</v>
      </c>
      <c r="V2836" s="101" t="s">
        <v>86</v>
      </c>
      <c r="W2836" s="101" t="s">
        <v>87</v>
      </c>
      <c r="X2836" s="101" t="s">
        <v>88</v>
      </c>
      <c r="Y2836" s="101" t="s">
        <v>89</v>
      </c>
      <c r="Z2836" s="101" t="s">
        <v>92</v>
      </c>
      <c r="AA2836" s="101">
        <v>235</v>
      </c>
      <c r="AB2836" s="101">
        <v>336.05</v>
      </c>
    </row>
    <row r="2837" spans="18:28" ht="18" customHeight="1" x14ac:dyDescent="0.25">
      <c r="R2837" s="101" t="s">
        <v>91</v>
      </c>
      <c r="S2837" s="101">
        <v>2024</v>
      </c>
      <c r="T2837" s="101" t="s">
        <v>10</v>
      </c>
      <c r="U2837" s="101" t="s">
        <v>85</v>
      </c>
      <c r="V2837" s="101" t="s">
        <v>86</v>
      </c>
      <c r="W2837" s="101" t="s">
        <v>87</v>
      </c>
      <c r="X2837" s="101" t="s">
        <v>88</v>
      </c>
      <c r="Y2837" s="101" t="s">
        <v>89</v>
      </c>
      <c r="Z2837" s="101" t="s">
        <v>92</v>
      </c>
      <c r="AA2837" s="101">
        <v>263</v>
      </c>
      <c r="AB2837" s="101">
        <v>376.09000000000003</v>
      </c>
    </row>
    <row r="2838" spans="18:28" ht="18" customHeight="1" x14ac:dyDescent="0.25">
      <c r="R2838" s="101" t="s">
        <v>84</v>
      </c>
      <c r="S2838" s="101">
        <v>2024</v>
      </c>
      <c r="T2838" s="101" t="s">
        <v>10</v>
      </c>
      <c r="U2838" s="101" t="s">
        <v>85</v>
      </c>
      <c r="V2838" s="101" t="s">
        <v>86</v>
      </c>
      <c r="W2838" s="101" t="s">
        <v>87</v>
      </c>
      <c r="X2838" s="101" t="s">
        <v>88</v>
      </c>
      <c r="Y2838" s="101" t="s">
        <v>89</v>
      </c>
      <c r="Z2838" s="101" t="s">
        <v>92</v>
      </c>
      <c r="AA2838" s="101">
        <v>768</v>
      </c>
      <c r="AB2838" s="101">
        <v>1098.24</v>
      </c>
    </row>
    <row r="2839" spans="18:28" ht="18" customHeight="1" x14ac:dyDescent="0.25">
      <c r="R2839" s="101" t="s">
        <v>91</v>
      </c>
      <c r="S2839" s="101">
        <v>2024</v>
      </c>
      <c r="T2839" s="101" t="s">
        <v>9</v>
      </c>
      <c r="U2839" s="101" t="s">
        <v>85</v>
      </c>
      <c r="V2839" s="101" t="s">
        <v>86</v>
      </c>
      <c r="W2839" s="101" t="s">
        <v>87</v>
      </c>
      <c r="X2839" s="101" t="s">
        <v>88</v>
      </c>
      <c r="Y2839" s="101" t="s">
        <v>89</v>
      </c>
      <c r="Z2839" s="101" t="s">
        <v>92</v>
      </c>
      <c r="AA2839" s="101">
        <v>266</v>
      </c>
      <c r="AB2839" s="101">
        <v>406.98</v>
      </c>
    </row>
    <row r="2840" spans="18:28" ht="18" customHeight="1" x14ac:dyDescent="0.25">
      <c r="R2840" s="101" t="s">
        <v>93</v>
      </c>
      <c r="S2840" s="101">
        <v>2024</v>
      </c>
      <c r="T2840" s="101" t="s">
        <v>9</v>
      </c>
      <c r="U2840" s="101" t="s">
        <v>85</v>
      </c>
      <c r="V2840" s="101" t="s">
        <v>86</v>
      </c>
      <c r="W2840" s="101" t="s">
        <v>87</v>
      </c>
      <c r="X2840" s="101" t="s">
        <v>88</v>
      </c>
      <c r="Y2840" s="101" t="s">
        <v>89</v>
      </c>
      <c r="Z2840" s="101" t="s">
        <v>92</v>
      </c>
      <c r="AA2840" s="101">
        <v>242</v>
      </c>
      <c r="AB2840" s="101">
        <v>346.06</v>
      </c>
    </row>
    <row r="2841" spans="18:28" ht="18" customHeight="1" x14ac:dyDescent="0.25">
      <c r="R2841" s="101" t="s">
        <v>91</v>
      </c>
      <c r="S2841" s="101">
        <v>2024</v>
      </c>
      <c r="T2841" s="101" t="s">
        <v>9</v>
      </c>
      <c r="U2841" s="101" t="s">
        <v>85</v>
      </c>
      <c r="V2841" s="101" t="s">
        <v>86</v>
      </c>
      <c r="W2841" s="101" t="s">
        <v>87</v>
      </c>
      <c r="X2841" s="101" t="s">
        <v>88</v>
      </c>
      <c r="Y2841" s="101" t="s">
        <v>89</v>
      </c>
      <c r="Z2841" s="101" t="s">
        <v>92</v>
      </c>
      <c r="AA2841" s="101">
        <v>268</v>
      </c>
      <c r="AB2841" s="101">
        <v>383.24</v>
      </c>
    </row>
    <row r="2842" spans="18:28" ht="18" customHeight="1" x14ac:dyDescent="0.25">
      <c r="R2842" s="101" t="s">
        <v>91</v>
      </c>
      <c r="S2842" s="101">
        <v>2024</v>
      </c>
      <c r="T2842" s="101" t="s">
        <v>9</v>
      </c>
      <c r="U2842" s="101" t="s">
        <v>85</v>
      </c>
      <c r="V2842" s="101" t="s">
        <v>86</v>
      </c>
      <c r="W2842" s="101" t="s">
        <v>87</v>
      </c>
      <c r="X2842" s="101" t="s">
        <v>88</v>
      </c>
      <c r="Y2842" s="101" t="s">
        <v>89</v>
      </c>
      <c r="Z2842" s="101" t="s">
        <v>92</v>
      </c>
      <c r="AA2842" s="101">
        <v>238</v>
      </c>
      <c r="AB2842" s="101">
        <v>340.34000000000003</v>
      </c>
    </row>
    <row r="2843" spans="18:28" ht="18" customHeight="1" x14ac:dyDescent="0.25">
      <c r="R2843" s="101" t="s">
        <v>91</v>
      </c>
      <c r="S2843" s="101">
        <v>2024</v>
      </c>
      <c r="T2843" s="101" t="s">
        <v>9</v>
      </c>
      <c r="U2843" s="101" t="s">
        <v>85</v>
      </c>
      <c r="V2843" s="101" t="s">
        <v>86</v>
      </c>
      <c r="W2843" s="101" t="s">
        <v>87</v>
      </c>
      <c r="X2843" s="101" t="s">
        <v>88</v>
      </c>
      <c r="Y2843" s="101" t="s">
        <v>89</v>
      </c>
      <c r="Z2843" s="101" t="s">
        <v>92</v>
      </c>
      <c r="AA2843" s="101">
        <v>671</v>
      </c>
      <c r="AB2843" s="101">
        <v>959.53</v>
      </c>
    </row>
    <row r="2844" spans="18:28" ht="18" customHeight="1" x14ac:dyDescent="0.25">
      <c r="R2844" s="101" t="s">
        <v>93</v>
      </c>
      <c r="S2844" s="101">
        <v>2024</v>
      </c>
      <c r="T2844" s="101" t="s">
        <v>9</v>
      </c>
      <c r="U2844" s="101" t="s">
        <v>85</v>
      </c>
      <c r="V2844" s="101" t="s">
        <v>86</v>
      </c>
      <c r="W2844" s="101" t="s">
        <v>87</v>
      </c>
      <c r="X2844" s="101" t="s">
        <v>88</v>
      </c>
      <c r="Y2844" s="101" t="s">
        <v>89</v>
      </c>
      <c r="Z2844" s="101" t="s">
        <v>92</v>
      </c>
      <c r="AA2844" s="101">
        <v>758</v>
      </c>
      <c r="AB2844" s="101">
        <v>1083.94</v>
      </c>
    </row>
    <row r="2845" spans="18:28" ht="18" customHeight="1" x14ac:dyDescent="0.25">
      <c r="R2845" s="101" t="s">
        <v>93</v>
      </c>
      <c r="S2845" s="101">
        <v>2024</v>
      </c>
      <c r="T2845" s="101" t="s">
        <v>9</v>
      </c>
      <c r="U2845" s="101" t="s">
        <v>85</v>
      </c>
      <c r="V2845" s="101" t="s">
        <v>86</v>
      </c>
      <c r="W2845" s="101" t="s">
        <v>87</v>
      </c>
      <c r="X2845" s="101" t="s">
        <v>88</v>
      </c>
      <c r="Y2845" s="101" t="s">
        <v>89</v>
      </c>
      <c r="Z2845" s="101" t="s">
        <v>92</v>
      </c>
      <c r="AA2845" s="101">
        <v>267</v>
      </c>
      <c r="AB2845" s="101">
        <v>381.81</v>
      </c>
    </row>
    <row r="2846" spans="18:28" ht="18" customHeight="1" x14ac:dyDescent="0.25">
      <c r="R2846" s="101" t="s">
        <v>91</v>
      </c>
      <c r="S2846" s="101">
        <v>2024</v>
      </c>
      <c r="T2846" s="101" t="s">
        <v>9</v>
      </c>
      <c r="U2846" s="101" t="s">
        <v>85</v>
      </c>
      <c r="V2846" s="101" t="s">
        <v>86</v>
      </c>
      <c r="W2846" s="101" t="s">
        <v>87</v>
      </c>
      <c r="X2846" s="101" t="s">
        <v>88</v>
      </c>
      <c r="Y2846" s="101" t="s">
        <v>89</v>
      </c>
      <c r="Z2846" s="101" t="s">
        <v>92</v>
      </c>
      <c r="AA2846" s="101">
        <v>797</v>
      </c>
      <c r="AB2846" s="101">
        <v>526.24</v>
      </c>
    </row>
    <row r="2847" spans="18:28" ht="18" customHeight="1" x14ac:dyDescent="0.25">
      <c r="R2847" s="101" t="s">
        <v>91</v>
      </c>
      <c r="S2847" s="101">
        <v>2024</v>
      </c>
      <c r="T2847" s="101" t="s">
        <v>9</v>
      </c>
      <c r="U2847" s="101" t="s">
        <v>85</v>
      </c>
      <c r="V2847" s="101" t="s">
        <v>86</v>
      </c>
      <c r="W2847" s="101" t="s">
        <v>87</v>
      </c>
      <c r="X2847" s="101" t="s">
        <v>88</v>
      </c>
      <c r="Y2847" s="101" t="s">
        <v>89</v>
      </c>
      <c r="Z2847" s="101" t="s">
        <v>92</v>
      </c>
      <c r="AA2847" s="101">
        <v>265</v>
      </c>
      <c r="AB2847" s="101">
        <v>378.95</v>
      </c>
    </row>
    <row r="2848" spans="18:28" ht="18" customHeight="1" x14ac:dyDescent="0.25">
      <c r="R2848" s="101" t="s">
        <v>91</v>
      </c>
      <c r="S2848" s="101">
        <v>2024</v>
      </c>
      <c r="T2848" s="101" t="s">
        <v>9</v>
      </c>
      <c r="U2848" s="101" t="s">
        <v>85</v>
      </c>
      <c r="V2848" s="101" t="s">
        <v>86</v>
      </c>
      <c r="W2848" s="101" t="s">
        <v>87</v>
      </c>
      <c r="X2848" s="101" t="s">
        <v>88</v>
      </c>
      <c r="Y2848" s="101" t="s">
        <v>89</v>
      </c>
      <c r="Z2848" s="101" t="s">
        <v>92</v>
      </c>
      <c r="AA2848" s="101">
        <v>241</v>
      </c>
      <c r="AB2848" s="101">
        <v>344.63</v>
      </c>
    </row>
    <row r="2849" spans="18:28" ht="18" customHeight="1" x14ac:dyDescent="0.25">
      <c r="R2849" s="101" t="s">
        <v>93</v>
      </c>
      <c r="S2849" s="101">
        <v>2024</v>
      </c>
      <c r="T2849" s="101" t="s">
        <v>9</v>
      </c>
      <c r="U2849" s="101" t="s">
        <v>85</v>
      </c>
      <c r="V2849" s="101" t="s">
        <v>86</v>
      </c>
      <c r="W2849" s="101" t="s">
        <v>87</v>
      </c>
      <c r="X2849" s="101" t="s">
        <v>88</v>
      </c>
      <c r="Y2849" s="101" t="s">
        <v>89</v>
      </c>
      <c r="Z2849" s="101" t="s">
        <v>92</v>
      </c>
      <c r="AA2849" s="101">
        <v>269</v>
      </c>
      <c r="AB2849" s="101">
        <v>384.67</v>
      </c>
    </row>
    <row r="2850" spans="18:28" ht="18" customHeight="1" x14ac:dyDescent="0.25">
      <c r="R2850" s="101" t="s">
        <v>91</v>
      </c>
      <c r="S2850" s="101">
        <v>2024</v>
      </c>
      <c r="T2850" s="101" t="s">
        <v>9</v>
      </c>
      <c r="U2850" s="101" t="s">
        <v>85</v>
      </c>
      <c r="V2850" s="101" t="s">
        <v>86</v>
      </c>
      <c r="W2850" s="101" t="s">
        <v>87</v>
      </c>
      <c r="X2850" s="101" t="s">
        <v>88</v>
      </c>
      <c r="Y2850" s="101" t="s">
        <v>89</v>
      </c>
      <c r="Z2850" s="101" t="s">
        <v>92</v>
      </c>
      <c r="AA2850" s="101">
        <v>767</v>
      </c>
      <c r="AB2850" s="101">
        <v>1096.81</v>
      </c>
    </row>
    <row r="2851" spans="18:28" ht="18" customHeight="1" x14ac:dyDescent="0.25">
      <c r="R2851" s="101" t="s">
        <v>93</v>
      </c>
      <c r="S2851" s="101">
        <v>2024</v>
      </c>
      <c r="T2851" s="101" t="s">
        <v>8</v>
      </c>
      <c r="U2851" s="101" t="s">
        <v>85</v>
      </c>
      <c r="V2851" s="101" t="s">
        <v>86</v>
      </c>
      <c r="W2851" s="101" t="s">
        <v>87</v>
      </c>
      <c r="X2851" s="101" t="s">
        <v>88</v>
      </c>
      <c r="Y2851" s="101" t="s">
        <v>89</v>
      </c>
      <c r="Z2851" s="101" t="s">
        <v>92</v>
      </c>
      <c r="AA2851" s="101">
        <v>272</v>
      </c>
      <c r="AB2851" s="101">
        <v>416.15999999999997</v>
      </c>
    </row>
    <row r="2852" spans="18:28" ht="18" customHeight="1" x14ac:dyDescent="0.25">
      <c r="R2852" s="101" t="s">
        <v>93</v>
      </c>
      <c r="S2852" s="101">
        <v>2024</v>
      </c>
      <c r="T2852" s="101" t="s">
        <v>8</v>
      </c>
      <c r="U2852" s="101" t="s">
        <v>85</v>
      </c>
      <c r="V2852" s="101" t="s">
        <v>86</v>
      </c>
      <c r="W2852" s="101" t="s">
        <v>87</v>
      </c>
      <c r="X2852" s="101" t="s">
        <v>88</v>
      </c>
      <c r="Y2852" s="101" t="s">
        <v>89</v>
      </c>
      <c r="Z2852" s="101" t="s">
        <v>92</v>
      </c>
      <c r="AA2852" s="101">
        <v>248</v>
      </c>
      <c r="AB2852" s="101">
        <v>354.64</v>
      </c>
    </row>
    <row r="2853" spans="18:28" ht="18" customHeight="1" x14ac:dyDescent="0.25">
      <c r="R2853" s="101" t="s">
        <v>95</v>
      </c>
      <c r="S2853" s="101">
        <v>2024</v>
      </c>
      <c r="T2853" s="101" t="s">
        <v>8</v>
      </c>
      <c r="U2853" s="101" t="s">
        <v>85</v>
      </c>
      <c r="V2853" s="101" t="s">
        <v>86</v>
      </c>
      <c r="W2853" s="101" t="s">
        <v>87</v>
      </c>
      <c r="X2853" s="101" t="s">
        <v>88</v>
      </c>
      <c r="Y2853" s="101" t="s">
        <v>89</v>
      </c>
      <c r="Z2853" s="101" t="s">
        <v>92</v>
      </c>
      <c r="AA2853" s="101">
        <v>274</v>
      </c>
      <c r="AB2853" s="101">
        <v>391.82</v>
      </c>
    </row>
    <row r="2854" spans="18:28" ht="18" customHeight="1" x14ac:dyDescent="0.25">
      <c r="R2854" s="101" t="s">
        <v>84</v>
      </c>
      <c r="S2854" s="101">
        <v>2024</v>
      </c>
      <c r="T2854" s="101" t="s">
        <v>8</v>
      </c>
      <c r="U2854" s="101" t="s">
        <v>85</v>
      </c>
      <c r="V2854" s="101" t="s">
        <v>86</v>
      </c>
      <c r="W2854" s="101" t="s">
        <v>87</v>
      </c>
      <c r="X2854" s="101" t="s">
        <v>88</v>
      </c>
      <c r="Y2854" s="101" t="s">
        <v>89</v>
      </c>
      <c r="Z2854" s="101" t="s">
        <v>92</v>
      </c>
      <c r="AA2854" s="101">
        <v>244</v>
      </c>
      <c r="AB2854" s="101">
        <v>348.92</v>
      </c>
    </row>
    <row r="2855" spans="18:28" ht="18" customHeight="1" x14ac:dyDescent="0.25">
      <c r="R2855" s="101" t="s">
        <v>91</v>
      </c>
      <c r="S2855" s="101">
        <v>2024</v>
      </c>
      <c r="T2855" s="101" t="s">
        <v>8</v>
      </c>
      <c r="U2855" s="101" t="s">
        <v>85</v>
      </c>
      <c r="V2855" s="101" t="s">
        <v>86</v>
      </c>
      <c r="W2855" s="101" t="s">
        <v>87</v>
      </c>
      <c r="X2855" s="101" t="s">
        <v>88</v>
      </c>
      <c r="Y2855" s="101" t="s">
        <v>89</v>
      </c>
      <c r="Z2855" s="101" t="s">
        <v>92</v>
      </c>
      <c r="AA2855" s="101">
        <v>757</v>
      </c>
      <c r="AB2855" s="101">
        <v>1082.51</v>
      </c>
    </row>
    <row r="2856" spans="18:28" ht="18" customHeight="1" x14ac:dyDescent="0.25">
      <c r="R2856" s="101" t="s">
        <v>91</v>
      </c>
      <c r="S2856" s="101">
        <v>2024</v>
      </c>
      <c r="T2856" s="101" t="s">
        <v>8</v>
      </c>
      <c r="U2856" s="101" t="s">
        <v>85</v>
      </c>
      <c r="V2856" s="101" t="s">
        <v>86</v>
      </c>
      <c r="W2856" s="101" t="s">
        <v>87</v>
      </c>
      <c r="X2856" s="101" t="s">
        <v>88</v>
      </c>
      <c r="Y2856" s="101" t="s">
        <v>89</v>
      </c>
      <c r="Z2856" s="101" t="s">
        <v>92</v>
      </c>
      <c r="AA2856" s="101">
        <v>273</v>
      </c>
      <c r="AB2856" s="101">
        <v>390.39</v>
      </c>
    </row>
    <row r="2857" spans="18:28" ht="18" customHeight="1" x14ac:dyDescent="0.25">
      <c r="R2857" s="101" t="s">
        <v>84</v>
      </c>
      <c r="S2857" s="101">
        <v>2024</v>
      </c>
      <c r="T2857" s="101" t="s">
        <v>8</v>
      </c>
      <c r="U2857" s="101" t="s">
        <v>85</v>
      </c>
      <c r="V2857" s="101" t="s">
        <v>86</v>
      </c>
      <c r="W2857" s="101" t="s">
        <v>87</v>
      </c>
      <c r="X2857" s="101" t="s">
        <v>88</v>
      </c>
      <c r="Y2857" s="101" t="s">
        <v>89</v>
      </c>
      <c r="Z2857" s="101" t="s">
        <v>92</v>
      </c>
      <c r="AA2857" s="101">
        <v>271</v>
      </c>
      <c r="AB2857" s="101">
        <v>387.53</v>
      </c>
    </row>
    <row r="2858" spans="18:28" ht="18" customHeight="1" x14ac:dyDescent="0.25">
      <c r="R2858" s="101" t="s">
        <v>95</v>
      </c>
      <c r="S2858" s="101">
        <v>2024</v>
      </c>
      <c r="T2858" s="101" t="s">
        <v>8</v>
      </c>
      <c r="U2858" s="101" t="s">
        <v>85</v>
      </c>
      <c r="V2858" s="101" t="s">
        <v>86</v>
      </c>
      <c r="W2858" s="101" t="s">
        <v>87</v>
      </c>
      <c r="X2858" s="101" t="s">
        <v>88</v>
      </c>
      <c r="Y2858" s="101" t="s">
        <v>89</v>
      </c>
      <c r="Z2858" s="101" t="s">
        <v>92</v>
      </c>
      <c r="AA2858" s="101">
        <v>247</v>
      </c>
      <c r="AB2858" s="101">
        <v>353.21</v>
      </c>
    </row>
    <row r="2859" spans="18:28" ht="18" customHeight="1" x14ac:dyDescent="0.25">
      <c r="R2859" s="101" t="s">
        <v>93</v>
      </c>
      <c r="S2859" s="101">
        <v>2024</v>
      </c>
      <c r="T2859" s="101" t="s">
        <v>8</v>
      </c>
      <c r="U2859" s="101" t="s">
        <v>85</v>
      </c>
      <c r="V2859" s="101" t="s">
        <v>86</v>
      </c>
      <c r="W2859" s="101" t="s">
        <v>87</v>
      </c>
      <c r="X2859" s="101" t="s">
        <v>88</v>
      </c>
      <c r="Y2859" s="101" t="s">
        <v>89</v>
      </c>
      <c r="Z2859" s="101" t="s">
        <v>92</v>
      </c>
      <c r="AA2859" s="101">
        <v>275</v>
      </c>
      <c r="AB2859" s="101">
        <v>393.25</v>
      </c>
    </row>
    <row r="2860" spans="18:28" ht="18" customHeight="1" x14ac:dyDescent="0.25">
      <c r="R2860" s="101" t="s">
        <v>93</v>
      </c>
      <c r="S2860" s="101">
        <v>2024</v>
      </c>
      <c r="T2860" s="101" t="s">
        <v>8</v>
      </c>
      <c r="U2860" s="101" t="s">
        <v>85</v>
      </c>
      <c r="V2860" s="101" t="s">
        <v>86</v>
      </c>
      <c r="W2860" s="101" t="s">
        <v>87</v>
      </c>
      <c r="X2860" s="101" t="s">
        <v>88</v>
      </c>
      <c r="Y2860" s="101" t="s">
        <v>89</v>
      </c>
      <c r="Z2860" s="101" t="s">
        <v>92</v>
      </c>
      <c r="AA2860" s="101">
        <v>766</v>
      </c>
      <c r="AB2860" s="101">
        <v>1095.3800000000001</v>
      </c>
    </row>
    <row r="2861" spans="18:28" ht="18" customHeight="1" x14ac:dyDescent="0.25">
      <c r="R2861" s="101" t="s">
        <v>91</v>
      </c>
      <c r="S2861" s="101">
        <v>2024</v>
      </c>
      <c r="T2861" s="101" t="s">
        <v>3</v>
      </c>
      <c r="U2861" s="101" t="s">
        <v>97</v>
      </c>
      <c r="V2861" s="101" t="s">
        <v>86</v>
      </c>
      <c r="W2861" s="101" t="s">
        <v>87</v>
      </c>
      <c r="X2861" s="101" t="s">
        <v>88</v>
      </c>
      <c r="Y2861" s="101" t="s">
        <v>89</v>
      </c>
      <c r="Z2861" s="101" t="s">
        <v>90</v>
      </c>
      <c r="AA2861" s="101">
        <v>146</v>
      </c>
      <c r="AB2861" s="101">
        <v>208.78</v>
      </c>
    </row>
    <row r="2862" spans="18:28" ht="18" customHeight="1" x14ac:dyDescent="0.25">
      <c r="R2862" s="101" t="s">
        <v>93</v>
      </c>
      <c r="S2862" s="101">
        <v>2024</v>
      </c>
      <c r="T2862" s="101" t="s">
        <v>3</v>
      </c>
      <c r="U2862" s="101" t="s">
        <v>97</v>
      </c>
      <c r="V2862" s="101" t="s">
        <v>86</v>
      </c>
      <c r="W2862" s="101" t="s">
        <v>87</v>
      </c>
      <c r="X2862" s="101" t="s">
        <v>88</v>
      </c>
      <c r="Y2862" s="101" t="s">
        <v>89</v>
      </c>
      <c r="Z2862" s="101" t="s">
        <v>90</v>
      </c>
      <c r="AA2862" s="101">
        <v>368</v>
      </c>
      <c r="AB2862" s="101">
        <v>526.24</v>
      </c>
    </row>
    <row r="2863" spans="18:28" ht="18" customHeight="1" x14ac:dyDescent="0.25">
      <c r="R2863" s="101" t="s">
        <v>84</v>
      </c>
      <c r="S2863" s="101">
        <v>2024</v>
      </c>
      <c r="T2863" s="101" t="s">
        <v>3</v>
      </c>
      <c r="U2863" s="101" t="s">
        <v>97</v>
      </c>
      <c r="V2863" s="101" t="s">
        <v>86</v>
      </c>
      <c r="W2863" s="101" t="s">
        <v>87</v>
      </c>
      <c r="X2863" s="101" t="s">
        <v>88</v>
      </c>
      <c r="Y2863" s="101" t="s">
        <v>89</v>
      </c>
      <c r="Z2863" s="101" t="s">
        <v>90</v>
      </c>
      <c r="AA2863" s="101">
        <v>148</v>
      </c>
      <c r="AB2863" s="101">
        <v>526.24</v>
      </c>
    </row>
    <row r="2864" spans="18:28" ht="18" customHeight="1" x14ac:dyDescent="0.25">
      <c r="R2864" s="101" t="s">
        <v>94</v>
      </c>
      <c r="S2864" s="101">
        <v>2024</v>
      </c>
      <c r="T2864" s="101" t="s">
        <v>3</v>
      </c>
      <c r="U2864" s="101" t="s">
        <v>97</v>
      </c>
      <c r="V2864" s="101" t="s">
        <v>86</v>
      </c>
      <c r="W2864" s="101" t="s">
        <v>87</v>
      </c>
      <c r="X2864" s="101" t="s">
        <v>88</v>
      </c>
      <c r="Y2864" s="101" t="s">
        <v>89</v>
      </c>
      <c r="Z2864" s="101" t="s">
        <v>90</v>
      </c>
      <c r="AA2864" s="101">
        <v>364</v>
      </c>
      <c r="AB2864" s="101">
        <v>526.24</v>
      </c>
    </row>
    <row r="2865" spans="18:28" ht="18" customHeight="1" x14ac:dyDescent="0.25">
      <c r="R2865" s="101" t="s">
        <v>94</v>
      </c>
      <c r="S2865" s="101">
        <v>2024</v>
      </c>
      <c r="T2865" s="101" t="s">
        <v>3</v>
      </c>
      <c r="U2865" s="101" t="s">
        <v>97</v>
      </c>
      <c r="V2865" s="101" t="s">
        <v>86</v>
      </c>
      <c r="W2865" s="101" t="s">
        <v>87</v>
      </c>
      <c r="X2865" s="101" t="s">
        <v>88</v>
      </c>
      <c r="Y2865" s="101" t="s">
        <v>89</v>
      </c>
      <c r="Z2865" s="101" t="s">
        <v>90</v>
      </c>
      <c r="AA2865" s="101">
        <v>366</v>
      </c>
      <c r="AB2865" s="101">
        <v>523.38</v>
      </c>
    </row>
    <row r="2866" spans="18:28" ht="18" customHeight="1" x14ac:dyDescent="0.25">
      <c r="R2866" s="101" t="s">
        <v>94</v>
      </c>
      <c r="S2866" s="101">
        <v>2024</v>
      </c>
      <c r="T2866" s="101" t="s">
        <v>3</v>
      </c>
      <c r="U2866" s="101" t="s">
        <v>97</v>
      </c>
      <c r="V2866" s="101" t="s">
        <v>86</v>
      </c>
      <c r="W2866" s="101" t="s">
        <v>87</v>
      </c>
      <c r="X2866" s="101" t="s">
        <v>88</v>
      </c>
      <c r="Y2866" s="101" t="s">
        <v>89</v>
      </c>
      <c r="Z2866" s="101" t="s">
        <v>90</v>
      </c>
      <c r="AA2866" s="101">
        <v>147</v>
      </c>
      <c r="AB2866" s="101">
        <v>210.21</v>
      </c>
    </row>
    <row r="2867" spans="18:28" ht="18" customHeight="1" x14ac:dyDescent="0.25">
      <c r="R2867" s="101" t="s">
        <v>94</v>
      </c>
      <c r="S2867" s="101">
        <v>2024</v>
      </c>
      <c r="T2867" s="101" t="s">
        <v>3</v>
      </c>
      <c r="U2867" s="101" t="s">
        <v>97</v>
      </c>
      <c r="V2867" s="101" t="s">
        <v>86</v>
      </c>
      <c r="W2867" s="101" t="s">
        <v>87</v>
      </c>
      <c r="X2867" s="101" t="s">
        <v>88</v>
      </c>
      <c r="Y2867" s="101" t="s">
        <v>89</v>
      </c>
      <c r="Z2867" s="101" t="s">
        <v>90</v>
      </c>
      <c r="AA2867" s="101">
        <v>760</v>
      </c>
      <c r="AB2867" s="101">
        <v>1086.8</v>
      </c>
    </row>
    <row r="2868" spans="18:28" ht="18" customHeight="1" x14ac:dyDescent="0.25">
      <c r="R2868" s="101" t="s">
        <v>84</v>
      </c>
      <c r="S2868" s="101">
        <v>2024</v>
      </c>
      <c r="T2868" s="101" t="s">
        <v>3</v>
      </c>
      <c r="U2868" s="101" t="s">
        <v>97</v>
      </c>
      <c r="V2868" s="101" t="s">
        <v>86</v>
      </c>
      <c r="W2868" s="101" t="s">
        <v>87</v>
      </c>
      <c r="X2868" s="101" t="s">
        <v>88</v>
      </c>
      <c r="Y2868" s="101" t="s">
        <v>89</v>
      </c>
      <c r="Z2868" s="101" t="s">
        <v>90</v>
      </c>
      <c r="AA2868" s="101">
        <v>846</v>
      </c>
      <c r="AB2868" s="101">
        <v>1209.78</v>
      </c>
    </row>
    <row r="2869" spans="18:28" ht="18" customHeight="1" x14ac:dyDescent="0.25">
      <c r="R2869" s="101" t="s">
        <v>93</v>
      </c>
      <c r="S2869" s="101">
        <v>2024</v>
      </c>
      <c r="T2869" s="101" t="s">
        <v>3</v>
      </c>
      <c r="U2869" s="101" t="s">
        <v>97</v>
      </c>
      <c r="V2869" s="101" t="s">
        <v>86</v>
      </c>
      <c r="W2869" s="101" t="s">
        <v>87</v>
      </c>
      <c r="X2869" s="101" t="s">
        <v>88</v>
      </c>
      <c r="Y2869" s="101" t="s">
        <v>89</v>
      </c>
      <c r="Z2869" s="101" t="s">
        <v>90</v>
      </c>
      <c r="AA2869" s="101">
        <v>149</v>
      </c>
      <c r="AB2869" s="101">
        <v>213.07</v>
      </c>
    </row>
    <row r="2870" spans="18:28" ht="18" customHeight="1" x14ac:dyDescent="0.25">
      <c r="R2870" s="101" t="s">
        <v>91</v>
      </c>
      <c r="S2870" s="101">
        <v>2024</v>
      </c>
      <c r="T2870" s="101" t="s">
        <v>3</v>
      </c>
      <c r="U2870" s="101" t="s">
        <v>97</v>
      </c>
      <c r="V2870" s="101" t="s">
        <v>86</v>
      </c>
      <c r="W2870" s="101" t="s">
        <v>87</v>
      </c>
      <c r="X2870" s="101" t="s">
        <v>88</v>
      </c>
      <c r="Y2870" s="101" t="s">
        <v>89</v>
      </c>
      <c r="Z2870" s="101" t="s">
        <v>90</v>
      </c>
      <c r="AA2870" s="101">
        <v>365</v>
      </c>
      <c r="AB2870" s="101">
        <v>521.95000000000005</v>
      </c>
    </row>
    <row r="2871" spans="18:28" ht="18" customHeight="1" x14ac:dyDescent="0.25">
      <c r="R2871" s="101" t="s">
        <v>84</v>
      </c>
      <c r="S2871" s="101">
        <v>2024</v>
      </c>
      <c r="T2871" s="101" t="s">
        <v>7</v>
      </c>
      <c r="U2871" s="101" t="s">
        <v>97</v>
      </c>
      <c r="V2871" s="101" t="s">
        <v>86</v>
      </c>
      <c r="W2871" s="101" t="s">
        <v>87</v>
      </c>
      <c r="X2871" s="101" t="s">
        <v>88</v>
      </c>
      <c r="Y2871" s="101" t="s">
        <v>89</v>
      </c>
      <c r="Z2871" s="101" t="s">
        <v>90</v>
      </c>
      <c r="AA2871" s="101">
        <v>128</v>
      </c>
      <c r="AB2871" s="101">
        <v>183.04</v>
      </c>
    </row>
    <row r="2872" spans="18:28" ht="18" customHeight="1" x14ac:dyDescent="0.25">
      <c r="R2872" s="101" t="s">
        <v>84</v>
      </c>
      <c r="S2872" s="101">
        <v>2024</v>
      </c>
      <c r="T2872" s="101" t="s">
        <v>7</v>
      </c>
      <c r="U2872" s="101" t="s">
        <v>97</v>
      </c>
      <c r="V2872" s="101" t="s">
        <v>86</v>
      </c>
      <c r="W2872" s="101" t="s">
        <v>87</v>
      </c>
      <c r="X2872" s="101" t="s">
        <v>88</v>
      </c>
      <c r="Y2872" s="101" t="s">
        <v>89</v>
      </c>
      <c r="Z2872" s="101" t="s">
        <v>90</v>
      </c>
      <c r="AA2872" s="101">
        <v>344</v>
      </c>
      <c r="AB2872" s="101">
        <v>491.91999999999996</v>
      </c>
    </row>
    <row r="2873" spans="18:28" ht="18" customHeight="1" x14ac:dyDescent="0.25">
      <c r="R2873" s="101" t="s">
        <v>84</v>
      </c>
      <c r="S2873" s="101">
        <v>2024</v>
      </c>
      <c r="T2873" s="101" t="s">
        <v>7</v>
      </c>
      <c r="U2873" s="101" t="s">
        <v>97</v>
      </c>
      <c r="V2873" s="101" t="s">
        <v>86</v>
      </c>
      <c r="W2873" s="101" t="s">
        <v>87</v>
      </c>
      <c r="X2873" s="101" t="s">
        <v>88</v>
      </c>
      <c r="Y2873" s="101" t="s">
        <v>89</v>
      </c>
      <c r="Z2873" s="101" t="s">
        <v>90</v>
      </c>
      <c r="AA2873" s="101">
        <v>370</v>
      </c>
      <c r="AB2873" s="101">
        <v>526.24</v>
      </c>
    </row>
    <row r="2874" spans="18:28" ht="18" customHeight="1" x14ac:dyDescent="0.25">
      <c r="R2874" s="101" t="s">
        <v>84</v>
      </c>
      <c r="S2874" s="101">
        <v>2024</v>
      </c>
      <c r="T2874" s="101" t="s">
        <v>7</v>
      </c>
      <c r="U2874" s="101" t="s">
        <v>97</v>
      </c>
      <c r="V2874" s="101" t="s">
        <v>86</v>
      </c>
      <c r="W2874" s="101" t="s">
        <v>87</v>
      </c>
      <c r="X2874" s="101" t="s">
        <v>88</v>
      </c>
      <c r="Y2874" s="101" t="s">
        <v>89</v>
      </c>
      <c r="Z2874" s="101" t="s">
        <v>90</v>
      </c>
      <c r="AA2874" s="101">
        <v>346</v>
      </c>
      <c r="AB2874" s="101">
        <v>526.24</v>
      </c>
    </row>
    <row r="2875" spans="18:28" ht="18" customHeight="1" x14ac:dyDescent="0.25">
      <c r="R2875" s="101" t="s">
        <v>91</v>
      </c>
      <c r="S2875" s="101">
        <v>2024</v>
      </c>
      <c r="T2875" s="101" t="s">
        <v>7</v>
      </c>
      <c r="U2875" s="101" t="s">
        <v>97</v>
      </c>
      <c r="V2875" s="101" t="s">
        <v>86</v>
      </c>
      <c r="W2875" s="101" t="s">
        <v>87</v>
      </c>
      <c r="X2875" s="101" t="s">
        <v>88</v>
      </c>
      <c r="Y2875" s="101" t="s">
        <v>89</v>
      </c>
      <c r="Z2875" s="101" t="s">
        <v>90</v>
      </c>
      <c r="AA2875" s="101">
        <v>982</v>
      </c>
      <c r="AB2875" s="101">
        <v>1404.26</v>
      </c>
    </row>
    <row r="2876" spans="18:28" ht="18" customHeight="1" x14ac:dyDescent="0.25">
      <c r="R2876" s="101" t="s">
        <v>84</v>
      </c>
      <c r="S2876" s="101">
        <v>2024</v>
      </c>
      <c r="T2876" s="101" t="s">
        <v>7</v>
      </c>
      <c r="U2876" s="101" t="s">
        <v>97</v>
      </c>
      <c r="V2876" s="101" t="s">
        <v>86</v>
      </c>
      <c r="W2876" s="101" t="s">
        <v>87</v>
      </c>
      <c r="X2876" s="101" t="s">
        <v>88</v>
      </c>
      <c r="Y2876" s="101" t="s">
        <v>89</v>
      </c>
      <c r="Z2876" s="101" t="s">
        <v>90</v>
      </c>
      <c r="AA2876" s="101">
        <v>342</v>
      </c>
      <c r="AB2876" s="101">
        <v>489.06</v>
      </c>
    </row>
    <row r="2877" spans="18:28" ht="18" customHeight="1" x14ac:dyDescent="0.25">
      <c r="R2877" s="101" t="s">
        <v>84</v>
      </c>
      <c r="S2877" s="101">
        <v>2024</v>
      </c>
      <c r="T2877" s="101" t="s">
        <v>7</v>
      </c>
      <c r="U2877" s="101" t="s">
        <v>97</v>
      </c>
      <c r="V2877" s="101" t="s">
        <v>86</v>
      </c>
      <c r="W2877" s="101" t="s">
        <v>87</v>
      </c>
      <c r="X2877" s="101" t="s">
        <v>88</v>
      </c>
      <c r="Y2877" s="101" t="s">
        <v>89</v>
      </c>
      <c r="Z2877" s="101" t="s">
        <v>90</v>
      </c>
      <c r="AA2877" s="101">
        <v>369</v>
      </c>
      <c r="AB2877" s="101">
        <v>527.66999999999996</v>
      </c>
    </row>
    <row r="2878" spans="18:28" ht="18" customHeight="1" x14ac:dyDescent="0.25">
      <c r="R2878" s="101" t="s">
        <v>91</v>
      </c>
      <c r="S2878" s="101">
        <v>2024</v>
      </c>
      <c r="T2878" s="101" t="s">
        <v>7</v>
      </c>
      <c r="U2878" s="101" t="s">
        <v>97</v>
      </c>
      <c r="V2878" s="101" t="s">
        <v>86</v>
      </c>
      <c r="W2878" s="101" t="s">
        <v>87</v>
      </c>
      <c r="X2878" s="101" t="s">
        <v>88</v>
      </c>
      <c r="Y2878" s="101" t="s">
        <v>89</v>
      </c>
      <c r="Z2878" s="101" t="s">
        <v>90</v>
      </c>
      <c r="AA2878" s="101">
        <v>345</v>
      </c>
      <c r="AB2878" s="101">
        <v>493.35</v>
      </c>
    </row>
    <row r="2879" spans="18:28" ht="18" customHeight="1" x14ac:dyDescent="0.25">
      <c r="R2879" s="101" t="s">
        <v>84</v>
      </c>
      <c r="S2879" s="101">
        <v>2024</v>
      </c>
      <c r="T2879" s="101" t="s">
        <v>7</v>
      </c>
      <c r="U2879" s="101" t="s">
        <v>97</v>
      </c>
      <c r="V2879" s="101" t="s">
        <v>86</v>
      </c>
      <c r="W2879" s="101" t="s">
        <v>87</v>
      </c>
      <c r="X2879" s="101" t="s">
        <v>88</v>
      </c>
      <c r="Y2879" s="101" t="s">
        <v>89</v>
      </c>
      <c r="Z2879" s="101" t="s">
        <v>90</v>
      </c>
      <c r="AA2879" s="101">
        <v>763</v>
      </c>
      <c r="AB2879" s="101">
        <v>1091.0899999999999</v>
      </c>
    </row>
    <row r="2880" spans="18:28" ht="18" customHeight="1" x14ac:dyDescent="0.25">
      <c r="R2880" s="101" t="s">
        <v>84</v>
      </c>
      <c r="S2880" s="101">
        <v>2024</v>
      </c>
      <c r="T2880" s="101" t="s">
        <v>7</v>
      </c>
      <c r="U2880" s="101" t="s">
        <v>97</v>
      </c>
      <c r="V2880" s="101" t="s">
        <v>86</v>
      </c>
      <c r="W2880" s="101" t="s">
        <v>87</v>
      </c>
      <c r="X2880" s="101" t="s">
        <v>88</v>
      </c>
      <c r="Y2880" s="101" t="s">
        <v>89</v>
      </c>
      <c r="Z2880" s="101" t="s">
        <v>90</v>
      </c>
      <c r="AA2880" s="101">
        <v>850</v>
      </c>
      <c r="AB2880" s="101">
        <v>1215.5</v>
      </c>
    </row>
    <row r="2881" spans="18:28" ht="18" customHeight="1" x14ac:dyDescent="0.25">
      <c r="R2881" s="101" t="s">
        <v>84</v>
      </c>
      <c r="S2881" s="101">
        <v>2024</v>
      </c>
      <c r="T2881" s="101" t="s">
        <v>7</v>
      </c>
      <c r="U2881" s="101" t="s">
        <v>97</v>
      </c>
      <c r="V2881" s="101" t="s">
        <v>86</v>
      </c>
      <c r="W2881" s="101" t="s">
        <v>87</v>
      </c>
      <c r="X2881" s="101" t="s">
        <v>88</v>
      </c>
      <c r="Y2881" s="101" t="s">
        <v>89</v>
      </c>
      <c r="Z2881" s="101" t="s">
        <v>90</v>
      </c>
      <c r="AA2881" s="101">
        <v>371</v>
      </c>
      <c r="AB2881" s="101">
        <v>530.53</v>
      </c>
    </row>
    <row r="2882" spans="18:28" ht="18" customHeight="1" x14ac:dyDescent="0.25">
      <c r="R2882" s="101" t="s">
        <v>84</v>
      </c>
      <c r="S2882" s="101">
        <v>2024</v>
      </c>
      <c r="T2882" s="101" t="s">
        <v>7</v>
      </c>
      <c r="U2882" s="101" t="s">
        <v>97</v>
      </c>
      <c r="V2882" s="101" t="s">
        <v>86</v>
      </c>
      <c r="W2882" s="101" t="s">
        <v>87</v>
      </c>
      <c r="X2882" s="101" t="s">
        <v>88</v>
      </c>
      <c r="Y2882" s="101" t="s">
        <v>89</v>
      </c>
      <c r="Z2882" s="101" t="s">
        <v>90</v>
      </c>
      <c r="AA2882" s="101">
        <v>347</v>
      </c>
      <c r="AB2882" s="101">
        <v>496.21000000000004</v>
      </c>
    </row>
    <row r="2883" spans="18:28" ht="18" customHeight="1" x14ac:dyDescent="0.25">
      <c r="R2883" s="101" t="s">
        <v>84</v>
      </c>
      <c r="S2883" s="101">
        <v>2024</v>
      </c>
      <c r="T2883" s="101" t="s">
        <v>11</v>
      </c>
      <c r="U2883" s="101" t="s">
        <v>97</v>
      </c>
      <c r="V2883" s="101" t="s">
        <v>86</v>
      </c>
      <c r="W2883" s="101" t="s">
        <v>87</v>
      </c>
      <c r="X2883" s="101" t="s">
        <v>88</v>
      </c>
      <c r="Y2883" s="101" t="s">
        <v>89</v>
      </c>
      <c r="Z2883" s="101" t="s">
        <v>90</v>
      </c>
      <c r="AA2883" s="101">
        <v>350</v>
      </c>
      <c r="AB2883" s="101">
        <v>500.5</v>
      </c>
    </row>
    <row r="2884" spans="18:28" ht="18" customHeight="1" x14ac:dyDescent="0.25">
      <c r="R2884" s="101" t="s">
        <v>93</v>
      </c>
      <c r="S2884" s="101">
        <v>2024</v>
      </c>
      <c r="T2884" s="101" t="s">
        <v>11</v>
      </c>
      <c r="U2884" s="101" t="s">
        <v>97</v>
      </c>
      <c r="V2884" s="101" t="s">
        <v>86</v>
      </c>
      <c r="W2884" s="101" t="s">
        <v>87</v>
      </c>
      <c r="X2884" s="101" t="s">
        <v>88</v>
      </c>
      <c r="Y2884" s="101" t="s">
        <v>89</v>
      </c>
      <c r="Z2884" s="101" t="s">
        <v>90</v>
      </c>
      <c r="AA2884" s="101">
        <v>352</v>
      </c>
      <c r="AB2884" s="101">
        <v>526.24</v>
      </c>
    </row>
    <row r="2885" spans="18:28" ht="18" customHeight="1" x14ac:dyDescent="0.25">
      <c r="R2885" s="101" t="s">
        <v>91</v>
      </c>
      <c r="S2885" s="101">
        <v>2024</v>
      </c>
      <c r="T2885" s="101" t="s">
        <v>11</v>
      </c>
      <c r="U2885" s="101" t="s">
        <v>97</v>
      </c>
      <c r="V2885" s="101" t="s">
        <v>86</v>
      </c>
      <c r="W2885" s="101" t="s">
        <v>87</v>
      </c>
      <c r="X2885" s="101" t="s">
        <v>88</v>
      </c>
      <c r="Y2885" s="101" t="s">
        <v>89</v>
      </c>
      <c r="Z2885" s="101" t="s">
        <v>90</v>
      </c>
      <c r="AA2885" s="101">
        <v>322</v>
      </c>
      <c r="AB2885" s="101">
        <v>526.24</v>
      </c>
    </row>
    <row r="2886" spans="18:28" ht="18" customHeight="1" x14ac:dyDescent="0.25">
      <c r="R2886" s="101" t="s">
        <v>91</v>
      </c>
      <c r="S2886" s="101">
        <v>2024</v>
      </c>
      <c r="T2886" s="101" t="s">
        <v>11</v>
      </c>
      <c r="U2886" s="101" t="s">
        <v>97</v>
      </c>
      <c r="V2886" s="101" t="s">
        <v>86</v>
      </c>
      <c r="W2886" s="101" t="s">
        <v>87</v>
      </c>
      <c r="X2886" s="101" t="s">
        <v>88</v>
      </c>
      <c r="Y2886" s="101" t="s">
        <v>89</v>
      </c>
      <c r="Z2886" s="101" t="s">
        <v>90</v>
      </c>
      <c r="AA2886" s="101">
        <v>986</v>
      </c>
      <c r="AB2886" s="101">
        <v>1409.98</v>
      </c>
    </row>
    <row r="2887" spans="18:28" ht="18" customHeight="1" x14ac:dyDescent="0.25">
      <c r="R2887" s="101" t="s">
        <v>84</v>
      </c>
      <c r="S2887" s="101">
        <v>2024</v>
      </c>
      <c r="T2887" s="101" t="s">
        <v>11</v>
      </c>
      <c r="U2887" s="101" t="s">
        <v>97</v>
      </c>
      <c r="V2887" s="101" t="s">
        <v>86</v>
      </c>
      <c r="W2887" s="101" t="s">
        <v>87</v>
      </c>
      <c r="X2887" s="101" t="s">
        <v>88</v>
      </c>
      <c r="Y2887" s="101" t="s">
        <v>89</v>
      </c>
      <c r="Z2887" s="101" t="s">
        <v>90</v>
      </c>
      <c r="AA2887" s="101">
        <v>324</v>
      </c>
      <c r="AB2887" s="101">
        <v>463.32</v>
      </c>
    </row>
    <row r="2888" spans="18:28" ht="18" customHeight="1" x14ac:dyDescent="0.25">
      <c r="R2888" s="101" t="s">
        <v>84</v>
      </c>
      <c r="S2888" s="101">
        <v>2024</v>
      </c>
      <c r="T2888" s="101" t="s">
        <v>11</v>
      </c>
      <c r="U2888" s="101" t="s">
        <v>97</v>
      </c>
      <c r="V2888" s="101" t="s">
        <v>86</v>
      </c>
      <c r="W2888" s="101" t="s">
        <v>87</v>
      </c>
      <c r="X2888" s="101" t="s">
        <v>88</v>
      </c>
      <c r="Y2888" s="101" t="s">
        <v>89</v>
      </c>
      <c r="Z2888" s="101" t="s">
        <v>90</v>
      </c>
      <c r="AA2888" s="101">
        <v>351</v>
      </c>
      <c r="AB2888" s="101">
        <v>501.93</v>
      </c>
    </row>
    <row r="2889" spans="18:28" ht="18" customHeight="1" x14ac:dyDescent="0.25">
      <c r="R2889" s="101" t="s">
        <v>91</v>
      </c>
      <c r="S2889" s="101">
        <v>2024</v>
      </c>
      <c r="T2889" s="101" t="s">
        <v>11</v>
      </c>
      <c r="U2889" s="101" t="s">
        <v>97</v>
      </c>
      <c r="V2889" s="101" t="s">
        <v>86</v>
      </c>
      <c r="W2889" s="101" t="s">
        <v>87</v>
      </c>
      <c r="X2889" s="101" t="s">
        <v>88</v>
      </c>
      <c r="Y2889" s="101" t="s">
        <v>89</v>
      </c>
      <c r="Z2889" s="101" t="s">
        <v>90</v>
      </c>
      <c r="AA2889" s="101">
        <v>321</v>
      </c>
      <c r="AB2889" s="101">
        <v>459.03</v>
      </c>
    </row>
    <row r="2890" spans="18:28" ht="18" customHeight="1" x14ac:dyDescent="0.25">
      <c r="R2890" s="101" t="s">
        <v>91</v>
      </c>
      <c r="S2890" s="101">
        <v>2024</v>
      </c>
      <c r="T2890" s="101" t="s">
        <v>11</v>
      </c>
      <c r="U2890" s="101" t="s">
        <v>97</v>
      </c>
      <c r="V2890" s="101" t="s">
        <v>86</v>
      </c>
      <c r="W2890" s="101" t="s">
        <v>87</v>
      </c>
      <c r="X2890" s="101" t="s">
        <v>88</v>
      </c>
      <c r="Y2890" s="101" t="s">
        <v>89</v>
      </c>
      <c r="Z2890" s="101" t="s">
        <v>90</v>
      </c>
      <c r="AA2890" s="101">
        <v>767</v>
      </c>
      <c r="AB2890" s="101">
        <v>1096.81</v>
      </c>
    </row>
    <row r="2891" spans="18:28" ht="18" customHeight="1" x14ac:dyDescent="0.25">
      <c r="R2891" s="101" t="s">
        <v>93</v>
      </c>
      <c r="S2891" s="101">
        <v>2024</v>
      </c>
      <c r="T2891" s="101" t="s">
        <v>11</v>
      </c>
      <c r="U2891" s="101" t="s">
        <v>97</v>
      </c>
      <c r="V2891" s="101" t="s">
        <v>86</v>
      </c>
      <c r="W2891" s="101" t="s">
        <v>87</v>
      </c>
      <c r="X2891" s="101" t="s">
        <v>88</v>
      </c>
      <c r="Y2891" s="101" t="s">
        <v>89</v>
      </c>
      <c r="Z2891" s="101" t="s">
        <v>90</v>
      </c>
      <c r="AA2891" s="101">
        <v>853</v>
      </c>
      <c r="AB2891" s="101">
        <v>1219.79</v>
      </c>
    </row>
    <row r="2892" spans="18:28" ht="18" customHeight="1" x14ac:dyDescent="0.25">
      <c r="R2892" s="101" t="s">
        <v>84</v>
      </c>
      <c r="S2892" s="101">
        <v>2024</v>
      </c>
      <c r="T2892" s="101" t="s">
        <v>11</v>
      </c>
      <c r="U2892" s="101" t="s">
        <v>97</v>
      </c>
      <c r="V2892" s="101" t="s">
        <v>86</v>
      </c>
      <c r="W2892" s="101" t="s">
        <v>87</v>
      </c>
      <c r="X2892" s="101" t="s">
        <v>88</v>
      </c>
      <c r="Y2892" s="101" t="s">
        <v>89</v>
      </c>
      <c r="Z2892" s="101" t="s">
        <v>90</v>
      </c>
      <c r="AA2892" s="101">
        <v>323</v>
      </c>
      <c r="AB2892" s="101">
        <v>461.89</v>
      </c>
    </row>
    <row r="2893" spans="18:28" ht="18" customHeight="1" x14ac:dyDescent="0.25">
      <c r="R2893" s="101" t="s">
        <v>93</v>
      </c>
      <c r="S2893" s="101">
        <v>2024</v>
      </c>
      <c r="T2893" s="101" t="s">
        <v>1</v>
      </c>
      <c r="U2893" s="101" t="s">
        <v>97</v>
      </c>
      <c r="V2893" s="101" t="s">
        <v>86</v>
      </c>
      <c r="W2893" s="101" t="s">
        <v>87</v>
      </c>
      <c r="X2893" s="101" t="s">
        <v>88</v>
      </c>
      <c r="Y2893" s="101" t="s">
        <v>89</v>
      </c>
      <c r="Z2893" s="101" t="s">
        <v>90</v>
      </c>
      <c r="AA2893" s="101">
        <v>158</v>
      </c>
      <c r="AB2893" s="101">
        <v>225.94</v>
      </c>
    </row>
    <row r="2894" spans="18:28" ht="18" customHeight="1" x14ac:dyDescent="0.25">
      <c r="R2894" s="101" t="s">
        <v>84</v>
      </c>
      <c r="S2894" s="101">
        <v>2024</v>
      </c>
      <c r="T2894" s="101" t="s">
        <v>1</v>
      </c>
      <c r="U2894" s="101" t="s">
        <v>97</v>
      </c>
      <c r="V2894" s="101" t="s">
        <v>86</v>
      </c>
      <c r="W2894" s="101" t="s">
        <v>87</v>
      </c>
      <c r="X2894" s="101" t="s">
        <v>88</v>
      </c>
      <c r="Y2894" s="101" t="s">
        <v>89</v>
      </c>
      <c r="Z2894" s="101" t="s">
        <v>90</v>
      </c>
      <c r="AA2894" s="101">
        <v>128</v>
      </c>
      <c r="AB2894" s="101">
        <v>183.04</v>
      </c>
    </row>
    <row r="2895" spans="18:28" ht="18" customHeight="1" x14ac:dyDescent="0.25">
      <c r="R2895" s="101" t="s">
        <v>93</v>
      </c>
      <c r="S2895" s="101">
        <v>2024</v>
      </c>
      <c r="T2895" s="101" t="s">
        <v>1</v>
      </c>
      <c r="U2895" s="101" t="s">
        <v>97</v>
      </c>
      <c r="V2895" s="101" t="s">
        <v>86</v>
      </c>
      <c r="W2895" s="101" t="s">
        <v>87</v>
      </c>
      <c r="X2895" s="101" t="s">
        <v>88</v>
      </c>
      <c r="Y2895" s="101" t="s">
        <v>89</v>
      </c>
      <c r="Z2895" s="101" t="s">
        <v>90</v>
      </c>
      <c r="AA2895" s="101">
        <v>160</v>
      </c>
      <c r="AB2895" s="101">
        <v>526.24</v>
      </c>
    </row>
    <row r="2896" spans="18:28" ht="18" customHeight="1" x14ac:dyDescent="0.25">
      <c r="R2896" s="101" t="s">
        <v>91</v>
      </c>
      <c r="S2896" s="101">
        <v>2024</v>
      </c>
      <c r="T2896" s="101" t="s">
        <v>1</v>
      </c>
      <c r="U2896" s="101" t="s">
        <v>97</v>
      </c>
      <c r="V2896" s="101" t="s">
        <v>86</v>
      </c>
      <c r="W2896" s="101" t="s">
        <v>87</v>
      </c>
      <c r="X2896" s="101" t="s">
        <v>88</v>
      </c>
      <c r="Y2896" s="101" t="s">
        <v>89</v>
      </c>
      <c r="Z2896" s="101" t="s">
        <v>90</v>
      </c>
      <c r="AA2896" s="101">
        <v>130</v>
      </c>
      <c r="AB2896" s="101">
        <v>526.24</v>
      </c>
    </row>
    <row r="2897" spans="18:28" ht="18" customHeight="1" x14ac:dyDescent="0.25">
      <c r="R2897" s="101" t="s">
        <v>91</v>
      </c>
      <c r="S2897" s="101">
        <v>2024</v>
      </c>
      <c r="T2897" s="101" t="s">
        <v>1</v>
      </c>
      <c r="U2897" s="101" t="s">
        <v>97</v>
      </c>
      <c r="V2897" s="101" t="s">
        <v>86</v>
      </c>
      <c r="W2897" s="101" t="s">
        <v>87</v>
      </c>
      <c r="X2897" s="101" t="s">
        <v>88</v>
      </c>
      <c r="Y2897" s="101" t="s">
        <v>89</v>
      </c>
      <c r="Z2897" s="101" t="s">
        <v>90</v>
      </c>
      <c r="AA2897" s="101">
        <v>977</v>
      </c>
      <c r="AB2897" s="101">
        <v>1397.1100000000001</v>
      </c>
    </row>
    <row r="2898" spans="18:28" ht="18" customHeight="1" x14ac:dyDescent="0.25">
      <c r="R2898" s="101" t="s">
        <v>84</v>
      </c>
      <c r="S2898" s="101">
        <v>2024</v>
      </c>
      <c r="T2898" s="101" t="s">
        <v>1</v>
      </c>
      <c r="U2898" s="101" t="s">
        <v>97</v>
      </c>
      <c r="V2898" s="101" t="s">
        <v>86</v>
      </c>
      <c r="W2898" s="101" t="s">
        <v>87</v>
      </c>
      <c r="X2898" s="101" t="s">
        <v>88</v>
      </c>
      <c r="Y2898" s="101" t="s">
        <v>89</v>
      </c>
      <c r="Z2898" s="101" t="s">
        <v>90</v>
      </c>
      <c r="AA2898" s="101">
        <v>132</v>
      </c>
      <c r="AB2898" s="101">
        <v>188.76</v>
      </c>
    </row>
    <row r="2899" spans="18:28" ht="18" customHeight="1" x14ac:dyDescent="0.25">
      <c r="R2899" s="101" t="s">
        <v>84</v>
      </c>
      <c r="S2899" s="101">
        <v>2024</v>
      </c>
      <c r="T2899" s="101" t="s">
        <v>1</v>
      </c>
      <c r="U2899" s="101" t="s">
        <v>97</v>
      </c>
      <c r="V2899" s="101" t="s">
        <v>86</v>
      </c>
      <c r="W2899" s="101" t="s">
        <v>87</v>
      </c>
      <c r="X2899" s="101" t="s">
        <v>88</v>
      </c>
      <c r="Y2899" s="101" t="s">
        <v>89</v>
      </c>
      <c r="Z2899" s="101" t="s">
        <v>90</v>
      </c>
      <c r="AA2899" s="101">
        <v>159</v>
      </c>
      <c r="AB2899" s="101">
        <v>227.37</v>
      </c>
    </row>
    <row r="2900" spans="18:28" ht="18" customHeight="1" x14ac:dyDescent="0.25">
      <c r="R2900" s="101" t="s">
        <v>91</v>
      </c>
      <c r="S2900" s="101">
        <v>2024</v>
      </c>
      <c r="T2900" s="101" t="s">
        <v>1</v>
      </c>
      <c r="U2900" s="101" t="s">
        <v>97</v>
      </c>
      <c r="V2900" s="101" t="s">
        <v>86</v>
      </c>
      <c r="W2900" s="101" t="s">
        <v>87</v>
      </c>
      <c r="X2900" s="101" t="s">
        <v>88</v>
      </c>
      <c r="Y2900" s="101" t="s">
        <v>89</v>
      </c>
      <c r="Z2900" s="101" t="s">
        <v>90</v>
      </c>
      <c r="AA2900" s="101">
        <v>129</v>
      </c>
      <c r="AB2900" s="101">
        <v>184.47</v>
      </c>
    </row>
    <row r="2901" spans="18:28" ht="18" customHeight="1" x14ac:dyDescent="0.25">
      <c r="R2901" s="101" t="s">
        <v>91</v>
      </c>
      <c r="S2901" s="101">
        <v>2024</v>
      </c>
      <c r="T2901" s="101" t="s">
        <v>1</v>
      </c>
      <c r="U2901" s="101" t="s">
        <v>97</v>
      </c>
      <c r="V2901" s="101" t="s">
        <v>86</v>
      </c>
      <c r="W2901" s="101" t="s">
        <v>87</v>
      </c>
      <c r="X2901" s="101" t="s">
        <v>88</v>
      </c>
      <c r="Y2901" s="101" t="s">
        <v>89</v>
      </c>
      <c r="Z2901" s="101" t="s">
        <v>90</v>
      </c>
      <c r="AA2901" s="101">
        <v>758</v>
      </c>
      <c r="AB2901" s="101">
        <v>1083.94</v>
      </c>
    </row>
    <row r="2902" spans="18:28" ht="18" customHeight="1" x14ac:dyDescent="0.25">
      <c r="R2902" s="101" t="s">
        <v>93</v>
      </c>
      <c r="S2902" s="101">
        <v>2024</v>
      </c>
      <c r="T2902" s="101" t="s">
        <v>1</v>
      </c>
      <c r="U2902" s="101" t="s">
        <v>97</v>
      </c>
      <c r="V2902" s="101" t="s">
        <v>86</v>
      </c>
      <c r="W2902" s="101" t="s">
        <v>87</v>
      </c>
      <c r="X2902" s="101" t="s">
        <v>88</v>
      </c>
      <c r="Y2902" s="101" t="s">
        <v>89</v>
      </c>
      <c r="Z2902" s="101" t="s">
        <v>90</v>
      </c>
      <c r="AA2902" s="101">
        <v>844</v>
      </c>
      <c r="AB2902" s="101">
        <v>1206.92</v>
      </c>
    </row>
    <row r="2903" spans="18:28" ht="18" customHeight="1" x14ac:dyDescent="0.25">
      <c r="R2903" s="101" t="s">
        <v>84</v>
      </c>
      <c r="S2903" s="101">
        <v>2024</v>
      </c>
      <c r="T2903" s="101" t="s">
        <v>1</v>
      </c>
      <c r="U2903" s="101" t="s">
        <v>97</v>
      </c>
      <c r="V2903" s="101" t="s">
        <v>86</v>
      </c>
      <c r="W2903" s="101" t="s">
        <v>87</v>
      </c>
      <c r="X2903" s="101" t="s">
        <v>88</v>
      </c>
      <c r="Y2903" s="101" t="s">
        <v>89</v>
      </c>
      <c r="Z2903" s="101" t="s">
        <v>90</v>
      </c>
      <c r="AA2903" s="101">
        <v>155</v>
      </c>
      <c r="AB2903" s="101">
        <v>221.65</v>
      </c>
    </row>
    <row r="2904" spans="18:28" ht="18" customHeight="1" x14ac:dyDescent="0.25">
      <c r="R2904" s="101" t="s">
        <v>93</v>
      </c>
      <c r="S2904" s="101">
        <v>2024</v>
      </c>
      <c r="T2904" s="101" t="s">
        <v>1</v>
      </c>
      <c r="U2904" s="101" t="s">
        <v>97</v>
      </c>
      <c r="V2904" s="101" t="s">
        <v>86</v>
      </c>
      <c r="W2904" s="101" t="s">
        <v>87</v>
      </c>
      <c r="X2904" s="101" t="s">
        <v>88</v>
      </c>
      <c r="Y2904" s="101" t="s">
        <v>89</v>
      </c>
      <c r="Z2904" s="101" t="s">
        <v>90</v>
      </c>
      <c r="AA2904" s="101">
        <v>131</v>
      </c>
      <c r="AB2904" s="101">
        <v>187.32999999999998</v>
      </c>
    </row>
    <row r="2905" spans="18:28" ht="18" customHeight="1" x14ac:dyDescent="0.25">
      <c r="R2905" s="101" t="s">
        <v>84</v>
      </c>
      <c r="S2905" s="101">
        <v>2024</v>
      </c>
      <c r="T2905" s="101" t="s">
        <v>0</v>
      </c>
      <c r="U2905" s="101" t="s">
        <v>97</v>
      </c>
      <c r="V2905" s="101" t="s">
        <v>86</v>
      </c>
      <c r="W2905" s="101" t="s">
        <v>87</v>
      </c>
      <c r="X2905" s="101" t="s">
        <v>88</v>
      </c>
      <c r="Y2905" s="101" t="s">
        <v>89</v>
      </c>
      <c r="Z2905" s="101" t="s">
        <v>90</v>
      </c>
      <c r="AA2905" s="101">
        <v>164</v>
      </c>
      <c r="AB2905" s="101">
        <v>234.51999999999998</v>
      </c>
    </row>
    <row r="2906" spans="18:28" ht="18" customHeight="1" x14ac:dyDescent="0.25">
      <c r="R2906" s="101" t="s">
        <v>94</v>
      </c>
      <c r="S2906" s="101">
        <v>2024</v>
      </c>
      <c r="T2906" s="101" t="s">
        <v>0</v>
      </c>
      <c r="U2906" s="101" t="s">
        <v>97</v>
      </c>
      <c r="V2906" s="101" t="s">
        <v>86</v>
      </c>
      <c r="W2906" s="101" t="s">
        <v>87</v>
      </c>
      <c r="X2906" s="101" t="s">
        <v>88</v>
      </c>
      <c r="Y2906" s="101" t="s">
        <v>89</v>
      </c>
      <c r="Z2906" s="101" t="s">
        <v>90</v>
      </c>
      <c r="AA2906" s="101">
        <v>134</v>
      </c>
      <c r="AB2906" s="101">
        <v>191.62</v>
      </c>
    </row>
    <row r="2907" spans="18:28" ht="18" customHeight="1" x14ac:dyDescent="0.25">
      <c r="R2907" s="101" t="s">
        <v>91</v>
      </c>
      <c r="S2907" s="101">
        <v>2024</v>
      </c>
      <c r="T2907" s="101" t="s">
        <v>0</v>
      </c>
      <c r="U2907" s="101" t="s">
        <v>97</v>
      </c>
      <c r="V2907" s="101" t="s">
        <v>86</v>
      </c>
      <c r="W2907" s="101" t="s">
        <v>87</v>
      </c>
      <c r="X2907" s="101" t="s">
        <v>88</v>
      </c>
      <c r="Y2907" s="101" t="s">
        <v>89</v>
      </c>
      <c r="Z2907" s="101" t="s">
        <v>90</v>
      </c>
      <c r="AA2907" s="101">
        <v>136</v>
      </c>
      <c r="AB2907" s="101">
        <v>526.24</v>
      </c>
    </row>
    <row r="2908" spans="18:28" ht="18" customHeight="1" x14ac:dyDescent="0.25">
      <c r="R2908" s="101" t="s">
        <v>91</v>
      </c>
      <c r="S2908" s="101">
        <v>2024</v>
      </c>
      <c r="T2908" s="101" t="s">
        <v>0</v>
      </c>
      <c r="U2908" s="101" t="s">
        <v>97</v>
      </c>
      <c r="V2908" s="101" t="s">
        <v>86</v>
      </c>
      <c r="W2908" s="101" t="s">
        <v>87</v>
      </c>
      <c r="X2908" s="101" t="s">
        <v>88</v>
      </c>
      <c r="Y2908" s="101" t="s">
        <v>89</v>
      </c>
      <c r="Z2908" s="101" t="s">
        <v>90</v>
      </c>
      <c r="AA2908" s="101">
        <v>976</v>
      </c>
      <c r="AB2908" s="101">
        <v>1395.68</v>
      </c>
    </row>
    <row r="2909" spans="18:28" ht="18" customHeight="1" x14ac:dyDescent="0.25">
      <c r="R2909" s="101" t="s">
        <v>91</v>
      </c>
      <c r="S2909" s="101">
        <v>2024</v>
      </c>
      <c r="T2909" s="101" t="s">
        <v>0</v>
      </c>
      <c r="U2909" s="101" t="s">
        <v>97</v>
      </c>
      <c r="V2909" s="101" t="s">
        <v>86</v>
      </c>
      <c r="W2909" s="101" t="s">
        <v>87</v>
      </c>
      <c r="X2909" s="101" t="s">
        <v>88</v>
      </c>
      <c r="Y2909" s="101" t="s">
        <v>89</v>
      </c>
      <c r="Z2909" s="101" t="s">
        <v>90</v>
      </c>
      <c r="AA2909" s="101">
        <v>138</v>
      </c>
      <c r="AB2909" s="101">
        <v>197.34</v>
      </c>
    </row>
    <row r="2910" spans="18:28" ht="18" customHeight="1" x14ac:dyDescent="0.25">
      <c r="R2910" s="101" t="s">
        <v>91</v>
      </c>
      <c r="S2910" s="101">
        <v>2024</v>
      </c>
      <c r="T2910" s="101" t="s">
        <v>0</v>
      </c>
      <c r="U2910" s="101" t="s">
        <v>97</v>
      </c>
      <c r="V2910" s="101" t="s">
        <v>86</v>
      </c>
      <c r="W2910" s="101" t="s">
        <v>87</v>
      </c>
      <c r="X2910" s="101" t="s">
        <v>88</v>
      </c>
      <c r="Y2910" s="101" t="s">
        <v>89</v>
      </c>
      <c r="Z2910" s="101" t="s">
        <v>90</v>
      </c>
      <c r="AA2910" s="101">
        <v>165</v>
      </c>
      <c r="AB2910" s="101">
        <v>235.95</v>
      </c>
    </row>
    <row r="2911" spans="18:28" ht="18" customHeight="1" x14ac:dyDescent="0.25">
      <c r="R2911" s="101" t="s">
        <v>91</v>
      </c>
      <c r="S2911" s="101">
        <v>2024</v>
      </c>
      <c r="T2911" s="101" t="s">
        <v>0</v>
      </c>
      <c r="U2911" s="101" t="s">
        <v>97</v>
      </c>
      <c r="V2911" s="101" t="s">
        <v>86</v>
      </c>
      <c r="W2911" s="101" t="s">
        <v>87</v>
      </c>
      <c r="X2911" s="101" t="s">
        <v>88</v>
      </c>
      <c r="Y2911" s="101" t="s">
        <v>89</v>
      </c>
      <c r="Z2911" s="101" t="s">
        <v>90</v>
      </c>
      <c r="AA2911" s="101">
        <v>135</v>
      </c>
      <c r="AB2911" s="101">
        <v>193.05</v>
      </c>
    </row>
    <row r="2912" spans="18:28" ht="18" customHeight="1" x14ac:dyDescent="0.25">
      <c r="R2912" s="101" t="s">
        <v>91</v>
      </c>
      <c r="S2912" s="101">
        <v>2024</v>
      </c>
      <c r="T2912" s="101" t="s">
        <v>0</v>
      </c>
      <c r="U2912" s="101" t="s">
        <v>97</v>
      </c>
      <c r="V2912" s="101" t="s">
        <v>86</v>
      </c>
      <c r="W2912" s="101" t="s">
        <v>87</v>
      </c>
      <c r="X2912" s="101" t="s">
        <v>88</v>
      </c>
      <c r="Y2912" s="101" t="s">
        <v>89</v>
      </c>
      <c r="Z2912" s="101" t="s">
        <v>90</v>
      </c>
      <c r="AA2912" s="101">
        <v>757</v>
      </c>
      <c r="AB2912" s="101">
        <v>1082.51</v>
      </c>
    </row>
    <row r="2913" spans="18:28" ht="18" customHeight="1" x14ac:dyDescent="0.25">
      <c r="R2913" s="101" t="s">
        <v>94</v>
      </c>
      <c r="S2913" s="101">
        <v>2024</v>
      </c>
      <c r="T2913" s="101" t="s">
        <v>0</v>
      </c>
      <c r="U2913" s="101" t="s">
        <v>97</v>
      </c>
      <c r="V2913" s="101" t="s">
        <v>86</v>
      </c>
      <c r="W2913" s="101" t="s">
        <v>87</v>
      </c>
      <c r="X2913" s="101" t="s">
        <v>88</v>
      </c>
      <c r="Y2913" s="101" t="s">
        <v>89</v>
      </c>
      <c r="Z2913" s="101" t="s">
        <v>90</v>
      </c>
      <c r="AA2913" s="101">
        <v>161</v>
      </c>
      <c r="AB2913" s="101">
        <v>230.23000000000002</v>
      </c>
    </row>
    <row r="2914" spans="18:28" ht="18" customHeight="1" x14ac:dyDescent="0.25">
      <c r="R2914" s="101" t="s">
        <v>84</v>
      </c>
      <c r="S2914" s="101">
        <v>2024</v>
      </c>
      <c r="T2914" s="101" t="s">
        <v>0</v>
      </c>
      <c r="U2914" s="101" t="s">
        <v>97</v>
      </c>
      <c r="V2914" s="101" t="s">
        <v>86</v>
      </c>
      <c r="W2914" s="101" t="s">
        <v>87</v>
      </c>
      <c r="X2914" s="101" t="s">
        <v>88</v>
      </c>
      <c r="Y2914" s="101" t="s">
        <v>89</v>
      </c>
      <c r="Z2914" s="101" t="s">
        <v>90</v>
      </c>
      <c r="AA2914" s="101">
        <v>137</v>
      </c>
      <c r="AB2914" s="101">
        <v>195.91</v>
      </c>
    </row>
    <row r="2915" spans="18:28" ht="18" customHeight="1" x14ac:dyDescent="0.25">
      <c r="R2915" s="101" t="s">
        <v>91</v>
      </c>
      <c r="S2915" s="101">
        <v>2024</v>
      </c>
      <c r="T2915" s="101" t="s">
        <v>6</v>
      </c>
      <c r="U2915" s="101" t="s">
        <v>97</v>
      </c>
      <c r="V2915" s="101" t="s">
        <v>86</v>
      </c>
      <c r="W2915" s="101" t="s">
        <v>87</v>
      </c>
      <c r="X2915" s="101" t="s">
        <v>88</v>
      </c>
      <c r="Y2915" s="101" t="s">
        <v>89</v>
      </c>
      <c r="Z2915" s="101" t="s">
        <v>90</v>
      </c>
      <c r="AA2915" s="101">
        <v>350</v>
      </c>
      <c r="AB2915" s="101">
        <v>500.5</v>
      </c>
    </row>
    <row r="2916" spans="18:28" ht="18" customHeight="1" x14ac:dyDescent="0.25">
      <c r="R2916" s="101" t="s">
        <v>84</v>
      </c>
      <c r="S2916" s="101">
        <v>2024</v>
      </c>
      <c r="T2916" s="101" t="s">
        <v>6</v>
      </c>
      <c r="U2916" s="101" t="s">
        <v>97</v>
      </c>
      <c r="V2916" s="101" t="s">
        <v>86</v>
      </c>
      <c r="W2916" s="101" t="s">
        <v>87</v>
      </c>
      <c r="X2916" s="101" t="s">
        <v>88</v>
      </c>
      <c r="Y2916" s="101" t="s">
        <v>89</v>
      </c>
      <c r="Z2916" s="101" t="s">
        <v>90</v>
      </c>
      <c r="AA2916" s="101">
        <v>130</v>
      </c>
      <c r="AB2916" s="101">
        <v>526.24</v>
      </c>
    </row>
    <row r="2917" spans="18:28" ht="18" customHeight="1" x14ac:dyDescent="0.25">
      <c r="R2917" s="101" t="s">
        <v>91</v>
      </c>
      <c r="S2917" s="101">
        <v>2024</v>
      </c>
      <c r="T2917" s="101" t="s">
        <v>6</v>
      </c>
      <c r="U2917" s="101" t="s">
        <v>97</v>
      </c>
      <c r="V2917" s="101" t="s">
        <v>86</v>
      </c>
      <c r="W2917" s="101" t="s">
        <v>87</v>
      </c>
      <c r="X2917" s="101" t="s">
        <v>88</v>
      </c>
      <c r="Y2917" s="101" t="s">
        <v>89</v>
      </c>
      <c r="Z2917" s="101" t="s">
        <v>90</v>
      </c>
      <c r="AA2917" s="101">
        <v>352</v>
      </c>
      <c r="AB2917" s="101">
        <v>526.24</v>
      </c>
    </row>
    <row r="2918" spans="18:28" ht="18" customHeight="1" x14ac:dyDescent="0.25">
      <c r="R2918" s="101" t="s">
        <v>93</v>
      </c>
      <c r="S2918" s="101">
        <v>2024</v>
      </c>
      <c r="T2918" s="101" t="s">
        <v>6</v>
      </c>
      <c r="U2918" s="101" t="s">
        <v>97</v>
      </c>
      <c r="V2918" s="101" t="s">
        <v>86</v>
      </c>
      <c r="W2918" s="101" t="s">
        <v>87</v>
      </c>
      <c r="X2918" s="101" t="s">
        <v>88</v>
      </c>
      <c r="Y2918" s="101" t="s">
        <v>89</v>
      </c>
      <c r="Z2918" s="101" t="s">
        <v>90</v>
      </c>
      <c r="AA2918" s="101">
        <v>981</v>
      </c>
      <c r="AB2918" s="101">
        <v>1402.83</v>
      </c>
    </row>
    <row r="2919" spans="18:28" ht="18" customHeight="1" x14ac:dyDescent="0.25">
      <c r="R2919" s="101" t="s">
        <v>91</v>
      </c>
      <c r="S2919" s="101">
        <v>2024</v>
      </c>
      <c r="T2919" s="101" t="s">
        <v>6</v>
      </c>
      <c r="U2919" s="101" t="s">
        <v>97</v>
      </c>
      <c r="V2919" s="101" t="s">
        <v>86</v>
      </c>
      <c r="W2919" s="101" t="s">
        <v>87</v>
      </c>
      <c r="X2919" s="101" t="s">
        <v>88</v>
      </c>
      <c r="Y2919" s="101" t="s">
        <v>89</v>
      </c>
      <c r="Z2919" s="101" t="s">
        <v>90</v>
      </c>
      <c r="AA2919" s="101">
        <v>348</v>
      </c>
      <c r="AB2919" s="101">
        <v>497.64</v>
      </c>
    </row>
    <row r="2920" spans="18:28" ht="18" customHeight="1" x14ac:dyDescent="0.25">
      <c r="R2920" s="101" t="s">
        <v>91</v>
      </c>
      <c r="S2920" s="101">
        <v>2024</v>
      </c>
      <c r="T2920" s="101" t="s">
        <v>6</v>
      </c>
      <c r="U2920" s="101" t="s">
        <v>97</v>
      </c>
      <c r="V2920" s="101" t="s">
        <v>86</v>
      </c>
      <c r="W2920" s="101" t="s">
        <v>87</v>
      </c>
      <c r="X2920" s="101" t="s">
        <v>88</v>
      </c>
      <c r="Y2920" s="101" t="s">
        <v>89</v>
      </c>
      <c r="Z2920" s="101" t="s">
        <v>90</v>
      </c>
      <c r="AA2920" s="101">
        <v>129</v>
      </c>
      <c r="AB2920" s="101">
        <v>184.47</v>
      </c>
    </row>
    <row r="2921" spans="18:28" ht="18" customHeight="1" x14ac:dyDescent="0.25">
      <c r="R2921" s="101" t="s">
        <v>93</v>
      </c>
      <c r="S2921" s="101">
        <v>2024</v>
      </c>
      <c r="T2921" s="101" t="s">
        <v>6</v>
      </c>
      <c r="U2921" s="101" t="s">
        <v>97</v>
      </c>
      <c r="V2921" s="101" t="s">
        <v>86</v>
      </c>
      <c r="W2921" s="101" t="s">
        <v>87</v>
      </c>
      <c r="X2921" s="101" t="s">
        <v>88</v>
      </c>
      <c r="Y2921" s="101" t="s">
        <v>89</v>
      </c>
      <c r="Z2921" s="101" t="s">
        <v>90</v>
      </c>
      <c r="AA2921" s="101">
        <v>351</v>
      </c>
      <c r="AB2921" s="101">
        <v>501.93</v>
      </c>
    </row>
    <row r="2922" spans="18:28" ht="18" customHeight="1" x14ac:dyDescent="0.25">
      <c r="R2922" s="101" t="s">
        <v>91</v>
      </c>
      <c r="S2922" s="101">
        <v>2024</v>
      </c>
      <c r="T2922" s="101" t="s">
        <v>6</v>
      </c>
      <c r="U2922" s="101" t="s">
        <v>97</v>
      </c>
      <c r="V2922" s="101" t="s">
        <v>86</v>
      </c>
      <c r="W2922" s="101" t="s">
        <v>87</v>
      </c>
      <c r="X2922" s="101" t="s">
        <v>88</v>
      </c>
      <c r="Y2922" s="101" t="s">
        <v>89</v>
      </c>
      <c r="Z2922" s="101" t="s">
        <v>90</v>
      </c>
      <c r="AA2922" s="101">
        <v>762</v>
      </c>
      <c r="AB2922" s="101">
        <v>1089.6599999999999</v>
      </c>
    </row>
    <row r="2923" spans="18:28" ht="18" customHeight="1" x14ac:dyDescent="0.25">
      <c r="R2923" s="101" t="s">
        <v>84</v>
      </c>
      <c r="S2923" s="101">
        <v>2024</v>
      </c>
      <c r="T2923" s="101" t="s">
        <v>6</v>
      </c>
      <c r="U2923" s="101" t="s">
        <v>97</v>
      </c>
      <c r="V2923" s="101" t="s">
        <v>86</v>
      </c>
      <c r="W2923" s="101" t="s">
        <v>87</v>
      </c>
      <c r="X2923" s="101" t="s">
        <v>88</v>
      </c>
      <c r="Y2923" s="101" t="s">
        <v>89</v>
      </c>
      <c r="Z2923" s="101" t="s">
        <v>90</v>
      </c>
      <c r="AA2923" s="101">
        <v>849</v>
      </c>
      <c r="AB2923" s="101">
        <v>1214.07</v>
      </c>
    </row>
    <row r="2924" spans="18:28" ht="18" customHeight="1" x14ac:dyDescent="0.25">
      <c r="R2924" s="101" t="s">
        <v>91</v>
      </c>
      <c r="S2924" s="101">
        <v>2024</v>
      </c>
      <c r="T2924" s="101" t="s">
        <v>6</v>
      </c>
      <c r="U2924" s="101" t="s">
        <v>97</v>
      </c>
      <c r="V2924" s="101" t="s">
        <v>86</v>
      </c>
      <c r="W2924" s="101" t="s">
        <v>87</v>
      </c>
      <c r="X2924" s="101" t="s">
        <v>88</v>
      </c>
      <c r="Y2924" s="101" t="s">
        <v>89</v>
      </c>
      <c r="Z2924" s="101" t="s">
        <v>90</v>
      </c>
      <c r="AA2924" s="101">
        <v>131</v>
      </c>
      <c r="AB2924" s="101">
        <v>187.32999999999998</v>
      </c>
    </row>
    <row r="2925" spans="18:28" ht="18" customHeight="1" x14ac:dyDescent="0.25">
      <c r="R2925" s="101" t="s">
        <v>93</v>
      </c>
      <c r="S2925" s="101">
        <v>2024</v>
      </c>
      <c r="T2925" s="101" t="s">
        <v>5</v>
      </c>
      <c r="U2925" s="101" t="s">
        <v>97</v>
      </c>
      <c r="V2925" s="101" t="s">
        <v>86</v>
      </c>
      <c r="W2925" s="101" t="s">
        <v>87</v>
      </c>
      <c r="X2925" s="101" t="s">
        <v>88</v>
      </c>
      <c r="Y2925" s="101" t="s">
        <v>89</v>
      </c>
      <c r="Z2925" s="101" t="s">
        <v>90</v>
      </c>
      <c r="AA2925" s="101">
        <v>134</v>
      </c>
      <c r="AB2925" s="101">
        <v>191.62</v>
      </c>
    </row>
    <row r="2926" spans="18:28" ht="18" customHeight="1" x14ac:dyDescent="0.25">
      <c r="R2926" s="101" t="s">
        <v>93</v>
      </c>
      <c r="S2926" s="101">
        <v>2024</v>
      </c>
      <c r="T2926" s="101" t="s">
        <v>5</v>
      </c>
      <c r="U2926" s="101" t="s">
        <v>97</v>
      </c>
      <c r="V2926" s="101" t="s">
        <v>86</v>
      </c>
      <c r="W2926" s="101" t="s">
        <v>87</v>
      </c>
      <c r="X2926" s="101" t="s">
        <v>88</v>
      </c>
      <c r="Y2926" s="101" t="s">
        <v>89</v>
      </c>
      <c r="Z2926" s="101" t="s">
        <v>90</v>
      </c>
      <c r="AA2926" s="101">
        <v>356</v>
      </c>
      <c r="AB2926" s="101">
        <v>509.08</v>
      </c>
    </row>
    <row r="2927" spans="18:28" ht="18" customHeight="1" x14ac:dyDescent="0.25">
      <c r="R2927" s="101" t="s">
        <v>93</v>
      </c>
      <c r="S2927" s="101">
        <v>2024</v>
      </c>
      <c r="T2927" s="101" t="s">
        <v>5</v>
      </c>
      <c r="U2927" s="101" t="s">
        <v>97</v>
      </c>
      <c r="V2927" s="101" t="s">
        <v>86</v>
      </c>
      <c r="W2927" s="101" t="s">
        <v>87</v>
      </c>
      <c r="X2927" s="101" t="s">
        <v>88</v>
      </c>
      <c r="Y2927" s="101" t="s">
        <v>89</v>
      </c>
      <c r="Z2927" s="101" t="s">
        <v>90</v>
      </c>
      <c r="AA2927" s="101">
        <v>136</v>
      </c>
      <c r="AB2927" s="101">
        <v>526.24</v>
      </c>
    </row>
    <row r="2928" spans="18:28" ht="18" customHeight="1" x14ac:dyDescent="0.25">
      <c r="R2928" s="101" t="s">
        <v>93</v>
      </c>
      <c r="S2928" s="101">
        <v>2024</v>
      </c>
      <c r="T2928" s="101" t="s">
        <v>5</v>
      </c>
      <c r="U2928" s="101" t="s">
        <v>97</v>
      </c>
      <c r="V2928" s="101" t="s">
        <v>86</v>
      </c>
      <c r="W2928" s="101" t="s">
        <v>87</v>
      </c>
      <c r="X2928" s="101" t="s">
        <v>88</v>
      </c>
      <c r="Y2928" s="101" t="s">
        <v>89</v>
      </c>
      <c r="Z2928" s="101" t="s">
        <v>90</v>
      </c>
      <c r="AA2928" s="101">
        <v>980</v>
      </c>
      <c r="AB2928" s="101">
        <v>1401.4</v>
      </c>
    </row>
    <row r="2929" spans="18:28" ht="18" customHeight="1" x14ac:dyDescent="0.25">
      <c r="R2929" s="101" t="s">
        <v>91</v>
      </c>
      <c r="S2929" s="101">
        <v>2024</v>
      </c>
      <c r="T2929" s="101" t="s">
        <v>5</v>
      </c>
      <c r="U2929" s="101" t="s">
        <v>97</v>
      </c>
      <c r="V2929" s="101" t="s">
        <v>86</v>
      </c>
      <c r="W2929" s="101" t="s">
        <v>87</v>
      </c>
      <c r="X2929" s="101" t="s">
        <v>88</v>
      </c>
      <c r="Y2929" s="101" t="s">
        <v>89</v>
      </c>
      <c r="Z2929" s="101" t="s">
        <v>90</v>
      </c>
      <c r="AA2929" s="101">
        <v>354</v>
      </c>
      <c r="AB2929" s="101">
        <v>506.22</v>
      </c>
    </row>
    <row r="2930" spans="18:28" ht="18" customHeight="1" x14ac:dyDescent="0.25">
      <c r="R2930" s="101" t="s">
        <v>91</v>
      </c>
      <c r="S2930" s="101">
        <v>2024</v>
      </c>
      <c r="T2930" s="101" t="s">
        <v>5</v>
      </c>
      <c r="U2930" s="101" t="s">
        <v>97</v>
      </c>
      <c r="V2930" s="101" t="s">
        <v>86</v>
      </c>
      <c r="W2930" s="101" t="s">
        <v>87</v>
      </c>
      <c r="X2930" s="101" t="s">
        <v>88</v>
      </c>
      <c r="Y2930" s="101" t="s">
        <v>89</v>
      </c>
      <c r="Z2930" s="101" t="s">
        <v>90</v>
      </c>
      <c r="AA2930" s="101">
        <v>135</v>
      </c>
      <c r="AB2930" s="101">
        <v>193.05</v>
      </c>
    </row>
    <row r="2931" spans="18:28" ht="18" customHeight="1" x14ac:dyDescent="0.25">
      <c r="R2931" s="101" t="s">
        <v>93</v>
      </c>
      <c r="S2931" s="101">
        <v>2024</v>
      </c>
      <c r="T2931" s="101" t="s">
        <v>5</v>
      </c>
      <c r="U2931" s="101" t="s">
        <v>97</v>
      </c>
      <c r="V2931" s="101" t="s">
        <v>86</v>
      </c>
      <c r="W2931" s="101" t="s">
        <v>87</v>
      </c>
      <c r="X2931" s="101" t="s">
        <v>88</v>
      </c>
      <c r="Y2931" s="101" t="s">
        <v>89</v>
      </c>
      <c r="Z2931" s="101" t="s">
        <v>90</v>
      </c>
      <c r="AA2931" s="101">
        <v>357</v>
      </c>
      <c r="AB2931" s="101">
        <v>510.51</v>
      </c>
    </row>
    <row r="2932" spans="18:28" ht="18" customHeight="1" x14ac:dyDescent="0.25">
      <c r="R2932" s="101" t="s">
        <v>93</v>
      </c>
      <c r="S2932" s="101">
        <v>2024</v>
      </c>
      <c r="T2932" s="101" t="s">
        <v>5</v>
      </c>
      <c r="U2932" s="101" t="s">
        <v>97</v>
      </c>
      <c r="V2932" s="101" t="s">
        <v>86</v>
      </c>
      <c r="W2932" s="101" t="s">
        <v>87</v>
      </c>
      <c r="X2932" s="101" t="s">
        <v>88</v>
      </c>
      <c r="Y2932" s="101" t="s">
        <v>89</v>
      </c>
      <c r="Z2932" s="101" t="s">
        <v>90</v>
      </c>
      <c r="AA2932" s="101">
        <v>848</v>
      </c>
      <c r="AB2932" s="101">
        <v>1212.6399999999999</v>
      </c>
    </row>
    <row r="2933" spans="18:28" ht="18" customHeight="1" x14ac:dyDescent="0.25">
      <c r="R2933" s="101" t="s">
        <v>93</v>
      </c>
      <c r="S2933" s="101">
        <v>2024</v>
      </c>
      <c r="T2933" s="101" t="s">
        <v>5</v>
      </c>
      <c r="U2933" s="101" t="s">
        <v>97</v>
      </c>
      <c r="V2933" s="101" t="s">
        <v>86</v>
      </c>
      <c r="W2933" s="101" t="s">
        <v>87</v>
      </c>
      <c r="X2933" s="101" t="s">
        <v>88</v>
      </c>
      <c r="Y2933" s="101" t="s">
        <v>89</v>
      </c>
      <c r="Z2933" s="101" t="s">
        <v>90</v>
      </c>
      <c r="AA2933" s="101">
        <v>137</v>
      </c>
      <c r="AB2933" s="101">
        <v>195.91</v>
      </c>
    </row>
    <row r="2934" spans="18:28" ht="18" customHeight="1" x14ac:dyDescent="0.25">
      <c r="R2934" s="101" t="s">
        <v>93</v>
      </c>
      <c r="S2934" s="101">
        <v>2024</v>
      </c>
      <c r="T2934" s="101" t="s">
        <v>5</v>
      </c>
      <c r="U2934" s="101" t="s">
        <v>97</v>
      </c>
      <c r="V2934" s="101" t="s">
        <v>86</v>
      </c>
      <c r="W2934" s="101" t="s">
        <v>87</v>
      </c>
      <c r="X2934" s="101" t="s">
        <v>88</v>
      </c>
      <c r="Y2934" s="101" t="s">
        <v>89</v>
      </c>
      <c r="Z2934" s="101" t="s">
        <v>90</v>
      </c>
      <c r="AA2934" s="101">
        <v>353</v>
      </c>
      <c r="AB2934" s="101">
        <v>504.78999999999996</v>
      </c>
    </row>
    <row r="2935" spans="18:28" ht="18" customHeight="1" x14ac:dyDescent="0.25">
      <c r="R2935" s="101" t="s">
        <v>91</v>
      </c>
      <c r="S2935" s="101">
        <v>2024</v>
      </c>
      <c r="T2935" s="101" t="s">
        <v>2</v>
      </c>
      <c r="U2935" s="101" t="s">
        <v>97</v>
      </c>
      <c r="V2935" s="101" t="s">
        <v>86</v>
      </c>
      <c r="W2935" s="101" t="s">
        <v>87</v>
      </c>
      <c r="X2935" s="101" t="s">
        <v>88</v>
      </c>
      <c r="Y2935" s="101" t="s">
        <v>89</v>
      </c>
      <c r="Z2935" s="101" t="s">
        <v>90</v>
      </c>
      <c r="AA2935" s="101">
        <v>152</v>
      </c>
      <c r="AB2935" s="101">
        <v>217.36</v>
      </c>
    </row>
    <row r="2936" spans="18:28" ht="18" customHeight="1" x14ac:dyDescent="0.25">
      <c r="R2936" s="101" t="s">
        <v>91</v>
      </c>
      <c r="S2936" s="101">
        <v>2024</v>
      </c>
      <c r="T2936" s="101" t="s">
        <v>2</v>
      </c>
      <c r="U2936" s="101" t="s">
        <v>97</v>
      </c>
      <c r="V2936" s="101" t="s">
        <v>86</v>
      </c>
      <c r="W2936" s="101" t="s">
        <v>87</v>
      </c>
      <c r="X2936" s="101" t="s">
        <v>88</v>
      </c>
      <c r="Y2936" s="101" t="s">
        <v>89</v>
      </c>
      <c r="Z2936" s="101" t="s">
        <v>90</v>
      </c>
      <c r="AA2936" s="101">
        <v>154</v>
      </c>
      <c r="AB2936" s="101">
        <v>526.24</v>
      </c>
    </row>
    <row r="2937" spans="18:28" ht="18" customHeight="1" x14ac:dyDescent="0.25">
      <c r="R2937" s="101" t="s">
        <v>91</v>
      </c>
      <c r="S2937" s="101">
        <v>2024</v>
      </c>
      <c r="T2937" s="101" t="s">
        <v>2</v>
      </c>
      <c r="U2937" s="101" t="s">
        <v>97</v>
      </c>
      <c r="V2937" s="101" t="s">
        <v>86</v>
      </c>
      <c r="W2937" s="101" t="s">
        <v>87</v>
      </c>
      <c r="X2937" s="101" t="s">
        <v>88</v>
      </c>
      <c r="Y2937" s="101" t="s">
        <v>89</v>
      </c>
      <c r="Z2937" s="101" t="s">
        <v>90</v>
      </c>
      <c r="AA2937" s="101">
        <v>370</v>
      </c>
      <c r="AB2937" s="101">
        <v>526.24</v>
      </c>
    </row>
    <row r="2938" spans="18:28" ht="18" customHeight="1" x14ac:dyDescent="0.25">
      <c r="R2938" s="101" t="s">
        <v>91</v>
      </c>
      <c r="S2938" s="101">
        <v>2024</v>
      </c>
      <c r="T2938" s="101" t="s">
        <v>2</v>
      </c>
      <c r="U2938" s="101" t="s">
        <v>97</v>
      </c>
      <c r="V2938" s="101" t="s">
        <v>86</v>
      </c>
      <c r="W2938" s="101" t="s">
        <v>87</v>
      </c>
      <c r="X2938" s="101" t="s">
        <v>88</v>
      </c>
      <c r="Y2938" s="101" t="s">
        <v>89</v>
      </c>
      <c r="Z2938" s="101" t="s">
        <v>90</v>
      </c>
      <c r="AA2938" s="101">
        <v>978</v>
      </c>
      <c r="AB2938" s="101">
        <v>1398.54</v>
      </c>
    </row>
    <row r="2939" spans="18:28" ht="18" customHeight="1" x14ac:dyDescent="0.25">
      <c r="R2939" s="101" t="s">
        <v>84</v>
      </c>
      <c r="S2939" s="101">
        <v>2024</v>
      </c>
      <c r="T2939" s="101" t="s">
        <v>2</v>
      </c>
      <c r="U2939" s="101" t="s">
        <v>97</v>
      </c>
      <c r="V2939" s="101" t="s">
        <v>86</v>
      </c>
      <c r="W2939" s="101" t="s">
        <v>87</v>
      </c>
      <c r="X2939" s="101" t="s">
        <v>88</v>
      </c>
      <c r="Y2939" s="101" t="s">
        <v>89</v>
      </c>
      <c r="Z2939" s="101" t="s">
        <v>90</v>
      </c>
      <c r="AA2939" s="101">
        <v>372</v>
      </c>
      <c r="AB2939" s="101">
        <v>531.96</v>
      </c>
    </row>
    <row r="2940" spans="18:28" ht="18" customHeight="1" x14ac:dyDescent="0.25">
      <c r="R2940" s="101" t="s">
        <v>84</v>
      </c>
      <c r="S2940" s="101">
        <v>2024</v>
      </c>
      <c r="T2940" s="101" t="s">
        <v>2</v>
      </c>
      <c r="U2940" s="101" t="s">
        <v>97</v>
      </c>
      <c r="V2940" s="101" t="s">
        <v>86</v>
      </c>
      <c r="W2940" s="101" t="s">
        <v>87</v>
      </c>
      <c r="X2940" s="101" t="s">
        <v>88</v>
      </c>
      <c r="Y2940" s="101" t="s">
        <v>89</v>
      </c>
      <c r="Z2940" s="101" t="s">
        <v>90</v>
      </c>
      <c r="AA2940" s="101">
        <v>153</v>
      </c>
      <c r="AB2940" s="101">
        <v>218.79</v>
      </c>
    </row>
    <row r="2941" spans="18:28" ht="18" customHeight="1" x14ac:dyDescent="0.25">
      <c r="R2941" s="101" t="s">
        <v>91</v>
      </c>
      <c r="S2941" s="101">
        <v>2024</v>
      </c>
      <c r="T2941" s="101" t="s">
        <v>2</v>
      </c>
      <c r="U2941" s="101" t="s">
        <v>97</v>
      </c>
      <c r="V2941" s="101" t="s">
        <v>86</v>
      </c>
      <c r="W2941" s="101" t="s">
        <v>87</v>
      </c>
      <c r="X2941" s="101" t="s">
        <v>88</v>
      </c>
      <c r="Y2941" s="101" t="s">
        <v>89</v>
      </c>
      <c r="Z2941" s="101" t="s">
        <v>90</v>
      </c>
      <c r="AA2941" s="101">
        <v>369</v>
      </c>
      <c r="AB2941" s="101">
        <v>527.66999999999996</v>
      </c>
    </row>
    <row r="2942" spans="18:28" ht="18" customHeight="1" x14ac:dyDescent="0.25">
      <c r="R2942" s="101" t="s">
        <v>91</v>
      </c>
      <c r="S2942" s="101">
        <v>2024</v>
      </c>
      <c r="T2942" s="101" t="s">
        <v>2</v>
      </c>
      <c r="U2942" s="101" t="s">
        <v>97</v>
      </c>
      <c r="V2942" s="101" t="s">
        <v>86</v>
      </c>
      <c r="W2942" s="101" t="s">
        <v>87</v>
      </c>
      <c r="X2942" s="101" t="s">
        <v>88</v>
      </c>
      <c r="Y2942" s="101" t="s">
        <v>89</v>
      </c>
      <c r="Z2942" s="101" t="s">
        <v>90</v>
      </c>
      <c r="AA2942" s="101">
        <v>759</v>
      </c>
      <c r="AB2942" s="101">
        <v>1085.3699999999999</v>
      </c>
    </row>
    <row r="2943" spans="18:28" ht="18" customHeight="1" x14ac:dyDescent="0.25">
      <c r="R2943" s="101" t="s">
        <v>91</v>
      </c>
      <c r="S2943" s="101">
        <v>2024</v>
      </c>
      <c r="T2943" s="101" t="s">
        <v>2</v>
      </c>
      <c r="U2943" s="101" t="s">
        <v>97</v>
      </c>
      <c r="V2943" s="101" t="s">
        <v>86</v>
      </c>
      <c r="W2943" s="101" t="s">
        <v>87</v>
      </c>
      <c r="X2943" s="101" t="s">
        <v>88</v>
      </c>
      <c r="Y2943" s="101" t="s">
        <v>89</v>
      </c>
      <c r="Z2943" s="101" t="s">
        <v>90</v>
      </c>
      <c r="AA2943" s="101">
        <v>845</v>
      </c>
      <c r="AB2943" s="101">
        <v>1208.3499999999999</v>
      </c>
    </row>
    <row r="2944" spans="18:28" ht="18" customHeight="1" x14ac:dyDescent="0.25">
      <c r="R2944" s="101" t="s">
        <v>91</v>
      </c>
      <c r="S2944" s="101">
        <v>2024</v>
      </c>
      <c r="T2944" s="101" t="s">
        <v>2</v>
      </c>
      <c r="U2944" s="101" t="s">
        <v>97</v>
      </c>
      <c r="V2944" s="101" t="s">
        <v>86</v>
      </c>
      <c r="W2944" s="101" t="s">
        <v>87</v>
      </c>
      <c r="X2944" s="101" t="s">
        <v>88</v>
      </c>
      <c r="Y2944" s="101" t="s">
        <v>89</v>
      </c>
      <c r="Z2944" s="101" t="s">
        <v>90</v>
      </c>
      <c r="AA2944" s="101">
        <v>371</v>
      </c>
      <c r="AB2944" s="101">
        <v>530.53</v>
      </c>
    </row>
    <row r="2945" spans="18:28" ht="18" customHeight="1" x14ac:dyDescent="0.25">
      <c r="R2945" s="101" t="s">
        <v>93</v>
      </c>
      <c r="S2945" s="101">
        <v>2024</v>
      </c>
      <c r="T2945" s="101" t="s">
        <v>4</v>
      </c>
      <c r="U2945" s="101" t="s">
        <v>97</v>
      </c>
      <c r="V2945" s="101" t="s">
        <v>86</v>
      </c>
      <c r="W2945" s="101" t="s">
        <v>87</v>
      </c>
      <c r="X2945" s="101" t="s">
        <v>88</v>
      </c>
      <c r="Y2945" s="101" t="s">
        <v>89</v>
      </c>
      <c r="Z2945" s="101" t="s">
        <v>90</v>
      </c>
      <c r="AA2945" s="101">
        <v>140</v>
      </c>
      <c r="AB2945" s="101">
        <v>200.2</v>
      </c>
    </row>
    <row r="2946" spans="18:28" ht="18" customHeight="1" x14ac:dyDescent="0.25">
      <c r="R2946" s="101" t="s">
        <v>84</v>
      </c>
      <c r="S2946" s="101">
        <v>2024</v>
      </c>
      <c r="T2946" s="101" t="s">
        <v>4</v>
      </c>
      <c r="U2946" s="101" t="s">
        <v>97</v>
      </c>
      <c r="V2946" s="101" t="s">
        <v>86</v>
      </c>
      <c r="W2946" s="101" t="s">
        <v>87</v>
      </c>
      <c r="X2946" s="101" t="s">
        <v>88</v>
      </c>
      <c r="Y2946" s="101" t="s">
        <v>89</v>
      </c>
      <c r="Z2946" s="101" t="s">
        <v>90</v>
      </c>
      <c r="AA2946" s="101">
        <v>362</v>
      </c>
      <c r="AB2946" s="101">
        <v>517.66</v>
      </c>
    </row>
    <row r="2947" spans="18:28" ht="18" customHeight="1" x14ac:dyDescent="0.25">
      <c r="R2947" s="101" t="s">
        <v>93</v>
      </c>
      <c r="S2947" s="101">
        <v>2024</v>
      </c>
      <c r="T2947" s="101" t="s">
        <v>4</v>
      </c>
      <c r="U2947" s="101" t="s">
        <v>97</v>
      </c>
      <c r="V2947" s="101" t="s">
        <v>86</v>
      </c>
      <c r="W2947" s="101" t="s">
        <v>87</v>
      </c>
      <c r="X2947" s="101" t="s">
        <v>88</v>
      </c>
      <c r="Y2947" s="101" t="s">
        <v>89</v>
      </c>
      <c r="Z2947" s="101" t="s">
        <v>90</v>
      </c>
      <c r="AA2947" s="101">
        <v>142</v>
      </c>
      <c r="AB2947" s="101">
        <v>526.24</v>
      </c>
    </row>
    <row r="2948" spans="18:28" ht="18" customHeight="1" x14ac:dyDescent="0.25">
      <c r="R2948" s="101" t="s">
        <v>84</v>
      </c>
      <c r="S2948" s="101">
        <v>2024</v>
      </c>
      <c r="T2948" s="101" t="s">
        <v>4</v>
      </c>
      <c r="U2948" s="101" t="s">
        <v>97</v>
      </c>
      <c r="V2948" s="101" t="s">
        <v>86</v>
      </c>
      <c r="W2948" s="101" t="s">
        <v>87</v>
      </c>
      <c r="X2948" s="101" t="s">
        <v>88</v>
      </c>
      <c r="Y2948" s="101" t="s">
        <v>89</v>
      </c>
      <c r="Z2948" s="101" t="s">
        <v>90</v>
      </c>
      <c r="AA2948" s="101">
        <v>358</v>
      </c>
      <c r="AB2948" s="101">
        <v>526.24</v>
      </c>
    </row>
    <row r="2949" spans="18:28" ht="18" customHeight="1" x14ac:dyDescent="0.25">
      <c r="R2949" s="101" t="s">
        <v>91</v>
      </c>
      <c r="S2949" s="101">
        <v>2024</v>
      </c>
      <c r="T2949" s="101" t="s">
        <v>4</v>
      </c>
      <c r="U2949" s="101" t="s">
        <v>97</v>
      </c>
      <c r="V2949" s="101" t="s">
        <v>86</v>
      </c>
      <c r="W2949" s="101" t="s">
        <v>87</v>
      </c>
      <c r="X2949" s="101" t="s">
        <v>88</v>
      </c>
      <c r="Y2949" s="101" t="s">
        <v>89</v>
      </c>
      <c r="Z2949" s="101" t="s">
        <v>90</v>
      </c>
      <c r="AA2949" s="101">
        <v>979</v>
      </c>
      <c r="AB2949" s="101">
        <v>1399.97</v>
      </c>
    </row>
    <row r="2950" spans="18:28" ht="18" customHeight="1" x14ac:dyDescent="0.25">
      <c r="R2950" s="101" t="s">
        <v>93</v>
      </c>
      <c r="S2950" s="101">
        <v>2024</v>
      </c>
      <c r="T2950" s="101" t="s">
        <v>4</v>
      </c>
      <c r="U2950" s="101" t="s">
        <v>97</v>
      </c>
      <c r="V2950" s="101" t="s">
        <v>86</v>
      </c>
      <c r="W2950" s="101" t="s">
        <v>87</v>
      </c>
      <c r="X2950" s="101" t="s">
        <v>88</v>
      </c>
      <c r="Y2950" s="101" t="s">
        <v>89</v>
      </c>
      <c r="Z2950" s="101" t="s">
        <v>90</v>
      </c>
      <c r="AA2950" s="101">
        <v>360</v>
      </c>
      <c r="AB2950" s="101">
        <v>514.79999999999995</v>
      </c>
    </row>
    <row r="2951" spans="18:28" ht="18" customHeight="1" x14ac:dyDescent="0.25">
      <c r="R2951" s="101" t="s">
        <v>93</v>
      </c>
      <c r="S2951" s="101">
        <v>2024</v>
      </c>
      <c r="T2951" s="101" t="s">
        <v>4</v>
      </c>
      <c r="U2951" s="101" t="s">
        <v>97</v>
      </c>
      <c r="V2951" s="101" t="s">
        <v>86</v>
      </c>
      <c r="W2951" s="101" t="s">
        <v>87</v>
      </c>
      <c r="X2951" s="101" t="s">
        <v>88</v>
      </c>
      <c r="Y2951" s="101" t="s">
        <v>89</v>
      </c>
      <c r="Z2951" s="101" t="s">
        <v>90</v>
      </c>
      <c r="AA2951" s="101">
        <v>141</v>
      </c>
      <c r="AB2951" s="101">
        <v>201.63</v>
      </c>
    </row>
    <row r="2952" spans="18:28" ht="18" customHeight="1" x14ac:dyDescent="0.25">
      <c r="R2952" s="101" t="s">
        <v>91</v>
      </c>
      <c r="S2952" s="101">
        <v>2024</v>
      </c>
      <c r="T2952" s="101" t="s">
        <v>4</v>
      </c>
      <c r="U2952" s="101" t="s">
        <v>97</v>
      </c>
      <c r="V2952" s="101" t="s">
        <v>86</v>
      </c>
      <c r="W2952" s="101" t="s">
        <v>87</v>
      </c>
      <c r="X2952" s="101" t="s">
        <v>88</v>
      </c>
      <c r="Y2952" s="101" t="s">
        <v>89</v>
      </c>
      <c r="Z2952" s="101" t="s">
        <v>90</v>
      </c>
      <c r="AA2952" s="101">
        <v>363</v>
      </c>
      <c r="AB2952" s="101">
        <v>519.09</v>
      </c>
    </row>
    <row r="2953" spans="18:28" ht="18" customHeight="1" x14ac:dyDescent="0.25">
      <c r="R2953" s="101" t="s">
        <v>84</v>
      </c>
      <c r="S2953" s="101">
        <v>2024</v>
      </c>
      <c r="T2953" s="101" t="s">
        <v>4</v>
      </c>
      <c r="U2953" s="101" t="s">
        <v>97</v>
      </c>
      <c r="V2953" s="101" t="s">
        <v>86</v>
      </c>
      <c r="W2953" s="101" t="s">
        <v>87</v>
      </c>
      <c r="X2953" s="101" t="s">
        <v>88</v>
      </c>
      <c r="Y2953" s="101" t="s">
        <v>89</v>
      </c>
      <c r="Z2953" s="101" t="s">
        <v>90</v>
      </c>
      <c r="AA2953" s="101">
        <v>761</v>
      </c>
      <c r="AB2953" s="101">
        <v>1088.23</v>
      </c>
    </row>
    <row r="2954" spans="18:28" ht="18" customHeight="1" x14ac:dyDescent="0.25">
      <c r="R2954" s="101" t="s">
        <v>93</v>
      </c>
      <c r="S2954" s="101">
        <v>2024</v>
      </c>
      <c r="T2954" s="101" t="s">
        <v>4</v>
      </c>
      <c r="U2954" s="101" t="s">
        <v>97</v>
      </c>
      <c r="V2954" s="101" t="s">
        <v>86</v>
      </c>
      <c r="W2954" s="101" t="s">
        <v>87</v>
      </c>
      <c r="X2954" s="101" t="s">
        <v>88</v>
      </c>
      <c r="Y2954" s="101" t="s">
        <v>89</v>
      </c>
      <c r="Z2954" s="101" t="s">
        <v>90</v>
      </c>
      <c r="AA2954" s="101">
        <v>847</v>
      </c>
      <c r="AB2954" s="101">
        <v>1211.21</v>
      </c>
    </row>
    <row r="2955" spans="18:28" ht="18" customHeight="1" x14ac:dyDescent="0.25">
      <c r="R2955" s="101" t="s">
        <v>84</v>
      </c>
      <c r="S2955" s="101">
        <v>2024</v>
      </c>
      <c r="T2955" s="101" t="s">
        <v>4</v>
      </c>
      <c r="U2955" s="101" t="s">
        <v>97</v>
      </c>
      <c r="V2955" s="101" t="s">
        <v>86</v>
      </c>
      <c r="W2955" s="101" t="s">
        <v>87</v>
      </c>
      <c r="X2955" s="101" t="s">
        <v>88</v>
      </c>
      <c r="Y2955" s="101" t="s">
        <v>89</v>
      </c>
      <c r="Z2955" s="101" t="s">
        <v>90</v>
      </c>
      <c r="AA2955" s="101">
        <v>143</v>
      </c>
      <c r="AB2955" s="101">
        <v>204.49</v>
      </c>
    </row>
    <row r="2956" spans="18:28" ht="18" customHeight="1" x14ac:dyDescent="0.25">
      <c r="R2956" s="101" t="s">
        <v>93</v>
      </c>
      <c r="S2956" s="101">
        <v>2024</v>
      </c>
      <c r="T2956" s="101" t="s">
        <v>4</v>
      </c>
      <c r="U2956" s="101" t="s">
        <v>97</v>
      </c>
      <c r="V2956" s="101" t="s">
        <v>86</v>
      </c>
      <c r="W2956" s="101" t="s">
        <v>87</v>
      </c>
      <c r="X2956" s="101" t="s">
        <v>88</v>
      </c>
      <c r="Y2956" s="101" t="s">
        <v>89</v>
      </c>
      <c r="Z2956" s="101" t="s">
        <v>90</v>
      </c>
      <c r="AA2956" s="101">
        <v>359</v>
      </c>
      <c r="AB2956" s="101">
        <v>513.37</v>
      </c>
    </row>
    <row r="2957" spans="18:28" ht="18" customHeight="1" x14ac:dyDescent="0.25">
      <c r="R2957" s="101" t="s">
        <v>84</v>
      </c>
      <c r="S2957" s="101">
        <v>2024</v>
      </c>
      <c r="T2957" s="101" t="s">
        <v>10</v>
      </c>
      <c r="U2957" s="101" t="s">
        <v>97</v>
      </c>
      <c r="V2957" s="101" t="s">
        <v>86</v>
      </c>
      <c r="W2957" s="101" t="s">
        <v>87</v>
      </c>
      <c r="X2957" s="101" t="s">
        <v>88</v>
      </c>
      <c r="Y2957" s="101" t="s">
        <v>89</v>
      </c>
      <c r="Z2957" s="101" t="s">
        <v>90</v>
      </c>
      <c r="AA2957" s="101">
        <v>356</v>
      </c>
      <c r="AB2957" s="101">
        <v>509.08</v>
      </c>
    </row>
    <row r="2958" spans="18:28" ht="18" customHeight="1" x14ac:dyDescent="0.25">
      <c r="R2958" s="101" t="s">
        <v>84</v>
      </c>
      <c r="S2958" s="101">
        <v>2024</v>
      </c>
      <c r="T2958" s="101" t="s">
        <v>10</v>
      </c>
      <c r="U2958" s="101" t="s">
        <v>97</v>
      </c>
      <c r="V2958" s="101" t="s">
        <v>86</v>
      </c>
      <c r="W2958" s="101" t="s">
        <v>87</v>
      </c>
      <c r="X2958" s="101" t="s">
        <v>88</v>
      </c>
      <c r="Y2958" s="101" t="s">
        <v>89</v>
      </c>
      <c r="Z2958" s="101" t="s">
        <v>90</v>
      </c>
      <c r="AA2958" s="101">
        <v>326</v>
      </c>
      <c r="AB2958" s="101">
        <v>466.18</v>
      </c>
    </row>
    <row r="2959" spans="18:28" ht="18" customHeight="1" x14ac:dyDescent="0.25">
      <c r="R2959" s="101" t="s">
        <v>93</v>
      </c>
      <c r="S2959" s="101">
        <v>2024</v>
      </c>
      <c r="T2959" s="101" t="s">
        <v>10</v>
      </c>
      <c r="U2959" s="101" t="s">
        <v>97</v>
      </c>
      <c r="V2959" s="101" t="s">
        <v>86</v>
      </c>
      <c r="W2959" s="101" t="s">
        <v>87</v>
      </c>
      <c r="X2959" s="101" t="s">
        <v>88</v>
      </c>
      <c r="Y2959" s="101" t="s">
        <v>89</v>
      </c>
      <c r="Z2959" s="101" t="s">
        <v>90</v>
      </c>
      <c r="AA2959" s="101">
        <v>358</v>
      </c>
      <c r="AB2959" s="101">
        <v>526.24</v>
      </c>
    </row>
    <row r="2960" spans="18:28" ht="18" customHeight="1" x14ac:dyDescent="0.25">
      <c r="R2960" s="101" t="s">
        <v>93</v>
      </c>
      <c r="S2960" s="101">
        <v>2024</v>
      </c>
      <c r="T2960" s="101" t="s">
        <v>10</v>
      </c>
      <c r="U2960" s="101" t="s">
        <v>97</v>
      </c>
      <c r="V2960" s="101" t="s">
        <v>86</v>
      </c>
      <c r="W2960" s="101" t="s">
        <v>87</v>
      </c>
      <c r="X2960" s="101" t="s">
        <v>88</v>
      </c>
      <c r="Y2960" s="101" t="s">
        <v>89</v>
      </c>
      <c r="Z2960" s="101" t="s">
        <v>90</v>
      </c>
      <c r="AA2960" s="101">
        <v>328</v>
      </c>
      <c r="AB2960" s="101">
        <v>526.24</v>
      </c>
    </row>
    <row r="2961" spans="18:28" ht="18" customHeight="1" x14ac:dyDescent="0.25">
      <c r="R2961" s="101" t="s">
        <v>91</v>
      </c>
      <c r="S2961" s="101">
        <v>2024</v>
      </c>
      <c r="T2961" s="101" t="s">
        <v>10</v>
      </c>
      <c r="U2961" s="101" t="s">
        <v>97</v>
      </c>
      <c r="V2961" s="101" t="s">
        <v>86</v>
      </c>
      <c r="W2961" s="101" t="s">
        <v>87</v>
      </c>
      <c r="X2961" s="101" t="s">
        <v>88</v>
      </c>
      <c r="Y2961" s="101" t="s">
        <v>89</v>
      </c>
      <c r="Z2961" s="101" t="s">
        <v>90</v>
      </c>
      <c r="AA2961" s="101">
        <v>985</v>
      </c>
      <c r="AB2961" s="101">
        <v>1408.55</v>
      </c>
    </row>
    <row r="2962" spans="18:28" ht="18" customHeight="1" x14ac:dyDescent="0.25">
      <c r="R2962" s="101" t="s">
        <v>84</v>
      </c>
      <c r="S2962" s="101">
        <v>2024</v>
      </c>
      <c r="T2962" s="101" t="s">
        <v>10</v>
      </c>
      <c r="U2962" s="101" t="s">
        <v>97</v>
      </c>
      <c r="V2962" s="101" t="s">
        <v>86</v>
      </c>
      <c r="W2962" s="101" t="s">
        <v>87</v>
      </c>
      <c r="X2962" s="101" t="s">
        <v>88</v>
      </c>
      <c r="Y2962" s="101" t="s">
        <v>89</v>
      </c>
      <c r="Z2962" s="101" t="s">
        <v>90</v>
      </c>
      <c r="AA2962" s="101">
        <v>330</v>
      </c>
      <c r="AB2962" s="101">
        <v>471.9</v>
      </c>
    </row>
    <row r="2963" spans="18:28" ht="18" customHeight="1" x14ac:dyDescent="0.25">
      <c r="R2963" s="101" t="s">
        <v>84</v>
      </c>
      <c r="S2963" s="101">
        <v>2024</v>
      </c>
      <c r="T2963" s="101" t="s">
        <v>10</v>
      </c>
      <c r="U2963" s="101" t="s">
        <v>97</v>
      </c>
      <c r="V2963" s="101" t="s">
        <v>86</v>
      </c>
      <c r="W2963" s="101" t="s">
        <v>87</v>
      </c>
      <c r="X2963" s="101" t="s">
        <v>88</v>
      </c>
      <c r="Y2963" s="101" t="s">
        <v>89</v>
      </c>
      <c r="Z2963" s="101" t="s">
        <v>90</v>
      </c>
      <c r="AA2963" s="101">
        <v>357</v>
      </c>
      <c r="AB2963" s="101">
        <v>510.51</v>
      </c>
    </row>
    <row r="2964" spans="18:28" ht="18" customHeight="1" x14ac:dyDescent="0.25">
      <c r="R2964" s="101" t="s">
        <v>91</v>
      </c>
      <c r="S2964" s="101">
        <v>2024</v>
      </c>
      <c r="T2964" s="101" t="s">
        <v>10</v>
      </c>
      <c r="U2964" s="101" t="s">
        <v>97</v>
      </c>
      <c r="V2964" s="101" t="s">
        <v>86</v>
      </c>
      <c r="W2964" s="101" t="s">
        <v>87</v>
      </c>
      <c r="X2964" s="101" t="s">
        <v>88</v>
      </c>
      <c r="Y2964" s="101" t="s">
        <v>89</v>
      </c>
      <c r="Z2964" s="101" t="s">
        <v>90</v>
      </c>
      <c r="AA2964" s="101">
        <v>327</v>
      </c>
      <c r="AB2964" s="101">
        <v>467.61</v>
      </c>
    </row>
    <row r="2965" spans="18:28" ht="18" customHeight="1" x14ac:dyDescent="0.25">
      <c r="R2965" s="101" t="s">
        <v>93</v>
      </c>
      <c r="S2965" s="101">
        <v>2024</v>
      </c>
      <c r="T2965" s="101" t="s">
        <v>10</v>
      </c>
      <c r="U2965" s="101" t="s">
        <v>97</v>
      </c>
      <c r="V2965" s="101" t="s">
        <v>86</v>
      </c>
      <c r="W2965" s="101" t="s">
        <v>87</v>
      </c>
      <c r="X2965" s="101" t="s">
        <v>88</v>
      </c>
      <c r="Y2965" s="101" t="s">
        <v>89</v>
      </c>
      <c r="Z2965" s="101" t="s">
        <v>90</v>
      </c>
      <c r="AA2965" s="101">
        <v>766</v>
      </c>
      <c r="AB2965" s="101">
        <v>1095.3800000000001</v>
      </c>
    </row>
    <row r="2966" spans="18:28" ht="18" customHeight="1" x14ac:dyDescent="0.25">
      <c r="R2966" s="101" t="s">
        <v>93</v>
      </c>
      <c r="S2966" s="101">
        <v>2024</v>
      </c>
      <c r="T2966" s="101" t="s">
        <v>10</v>
      </c>
      <c r="U2966" s="101" t="s">
        <v>97</v>
      </c>
      <c r="V2966" s="101" t="s">
        <v>86</v>
      </c>
      <c r="W2966" s="101" t="s">
        <v>87</v>
      </c>
      <c r="X2966" s="101" t="s">
        <v>88</v>
      </c>
      <c r="Y2966" s="101" t="s">
        <v>89</v>
      </c>
      <c r="Z2966" s="101" t="s">
        <v>90</v>
      </c>
      <c r="AA2966" s="101">
        <v>852</v>
      </c>
      <c r="AB2966" s="101">
        <v>1218.3600000000001</v>
      </c>
    </row>
    <row r="2967" spans="18:28" ht="18" customHeight="1" x14ac:dyDescent="0.25">
      <c r="R2967" s="101" t="s">
        <v>84</v>
      </c>
      <c r="S2967" s="101">
        <v>2024</v>
      </c>
      <c r="T2967" s="101" t="s">
        <v>10</v>
      </c>
      <c r="U2967" s="101" t="s">
        <v>97</v>
      </c>
      <c r="V2967" s="101" t="s">
        <v>86</v>
      </c>
      <c r="W2967" s="101" t="s">
        <v>87</v>
      </c>
      <c r="X2967" s="101" t="s">
        <v>88</v>
      </c>
      <c r="Y2967" s="101" t="s">
        <v>89</v>
      </c>
      <c r="Z2967" s="101" t="s">
        <v>90</v>
      </c>
      <c r="AA2967" s="101">
        <v>353</v>
      </c>
      <c r="AB2967" s="101">
        <v>504.78999999999996</v>
      </c>
    </row>
    <row r="2968" spans="18:28" ht="18" customHeight="1" x14ac:dyDescent="0.25">
      <c r="R2968" s="101" t="s">
        <v>84</v>
      </c>
      <c r="S2968" s="101">
        <v>2024</v>
      </c>
      <c r="T2968" s="101" t="s">
        <v>10</v>
      </c>
      <c r="U2968" s="101" t="s">
        <v>97</v>
      </c>
      <c r="V2968" s="101" t="s">
        <v>86</v>
      </c>
      <c r="W2968" s="101" t="s">
        <v>87</v>
      </c>
      <c r="X2968" s="101" t="s">
        <v>88</v>
      </c>
      <c r="Y2968" s="101" t="s">
        <v>89</v>
      </c>
      <c r="Z2968" s="101" t="s">
        <v>90</v>
      </c>
      <c r="AA2968" s="101">
        <v>329</v>
      </c>
      <c r="AB2968" s="101">
        <v>470.47</v>
      </c>
    </row>
    <row r="2969" spans="18:28" ht="18" customHeight="1" x14ac:dyDescent="0.25">
      <c r="R2969" s="101" t="s">
        <v>84</v>
      </c>
      <c r="S2969" s="101">
        <v>2024</v>
      </c>
      <c r="T2969" s="101" t="s">
        <v>9</v>
      </c>
      <c r="U2969" s="101" t="s">
        <v>97</v>
      </c>
      <c r="V2969" s="101" t="s">
        <v>86</v>
      </c>
      <c r="W2969" s="101" t="s">
        <v>87</v>
      </c>
      <c r="X2969" s="101" t="s">
        <v>88</v>
      </c>
      <c r="Y2969" s="101" t="s">
        <v>89</v>
      </c>
      <c r="Z2969" s="101" t="s">
        <v>90</v>
      </c>
      <c r="AA2969" s="101">
        <v>362</v>
      </c>
      <c r="AB2969" s="101">
        <v>517.66</v>
      </c>
    </row>
    <row r="2970" spans="18:28" ht="18" customHeight="1" x14ac:dyDescent="0.25">
      <c r="R2970" s="101" t="s">
        <v>91</v>
      </c>
      <c r="S2970" s="101">
        <v>2024</v>
      </c>
      <c r="T2970" s="101" t="s">
        <v>9</v>
      </c>
      <c r="U2970" s="101" t="s">
        <v>97</v>
      </c>
      <c r="V2970" s="101" t="s">
        <v>86</v>
      </c>
      <c r="W2970" s="101" t="s">
        <v>87</v>
      </c>
      <c r="X2970" s="101" t="s">
        <v>88</v>
      </c>
      <c r="Y2970" s="101" t="s">
        <v>89</v>
      </c>
      <c r="Z2970" s="101" t="s">
        <v>90</v>
      </c>
      <c r="AA2970" s="101">
        <v>332</v>
      </c>
      <c r="AB2970" s="101">
        <v>474.76</v>
      </c>
    </row>
    <row r="2971" spans="18:28" ht="18" customHeight="1" x14ac:dyDescent="0.25">
      <c r="R2971" s="101" t="s">
        <v>91</v>
      </c>
      <c r="S2971" s="101">
        <v>2024</v>
      </c>
      <c r="T2971" s="101" t="s">
        <v>9</v>
      </c>
      <c r="U2971" s="101" t="s">
        <v>97</v>
      </c>
      <c r="V2971" s="101" t="s">
        <v>86</v>
      </c>
      <c r="W2971" s="101" t="s">
        <v>87</v>
      </c>
      <c r="X2971" s="101" t="s">
        <v>88</v>
      </c>
      <c r="Y2971" s="101" t="s">
        <v>89</v>
      </c>
      <c r="Z2971" s="101" t="s">
        <v>90</v>
      </c>
      <c r="AA2971" s="101">
        <v>334</v>
      </c>
      <c r="AB2971" s="101">
        <v>526.24</v>
      </c>
    </row>
    <row r="2972" spans="18:28" ht="18" customHeight="1" x14ac:dyDescent="0.25">
      <c r="R2972" s="101" t="s">
        <v>94</v>
      </c>
      <c r="S2972" s="101">
        <v>2024</v>
      </c>
      <c r="T2972" s="101" t="s">
        <v>9</v>
      </c>
      <c r="U2972" s="101" t="s">
        <v>97</v>
      </c>
      <c r="V2972" s="101" t="s">
        <v>86</v>
      </c>
      <c r="W2972" s="101" t="s">
        <v>87</v>
      </c>
      <c r="X2972" s="101" t="s">
        <v>88</v>
      </c>
      <c r="Y2972" s="101" t="s">
        <v>89</v>
      </c>
      <c r="Z2972" s="101" t="s">
        <v>90</v>
      </c>
      <c r="AA2972" s="101">
        <v>984</v>
      </c>
      <c r="AB2972" s="101">
        <v>1407.12</v>
      </c>
    </row>
    <row r="2973" spans="18:28" ht="18" customHeight="1" x14ac:dyDescent="0.25">
      <c r="R2973" s="101" t="s">
        <v>93</v>
      </c>
      <c r="S2973" s="101">
        <v>2024</v>
      </c>
      <c r="T2973" s="101" t="s">
        <v>9</v>
      </c>
      <c r="U2973" s="101" t="s">
        <v>97</v>
      </c>
      <c r="V2973" s="101" t="s">
        <v>86</v>
      </c>
      <c r="W2973" s="101" t="s">
        <v>87</v>
      </c>
      <c r="X2973" s="101" t="s">
        <v>88</v>
      </c>
      <c r="Y2973" s="101" t="s">
        <v>89</v>
      </c>
      <c r="Z2973" s="101" t="s">
        <v>90</v>
      </c>
      <c r="AA2973" s="101">
        <v>336</v>
      </c>
      <c r="AB2973" s="101">
        <v>480.48</v>
      </c>
    </row>
    <row r="2974" spans="18:28" ht="18" customHeight="1" x14ac:dyDescent="0.25">
      <c r="R2974" s="101" t="s">
        <v>93</v>
      </c>
      <c r="S2974" s="101">
        <v>2024</v>
      </c>
      <c r="T2974" s="101" t="s">
        <v>9</v>
      </c>
      <c r="U2974" s="101" t="s">
        <v>97</v>
      </c>
      <c r="V2974" s="101" t="s">
        <v>86</v>
      </c>
      <c r="W2974" s="101" t="s">
        <v>87</v>
      </c>
      <c r="X2974" s="101" t="s">
        <v>88</v>
      </c>
      <c r="Y2974" s="101" t="s">
        <v>89</v>
      </c>
      <c r="Z2974" s="101" t="s">
        <v>90</v>
      </c>
      <c r="AA2974" s="101">
        <v>363</v>
      </c>
      <c r="AB2974" s="101">
        <v>519.09</v>
      </c>
    </row>
    <row r="2975" spans="18:28" ht="18" customHeight="1" x14ac:dyDescent="0.25">
      <c r="R2975" s="101" t="s">
        <v>94</v>
      </c>
      <c r="S2975" s="101">
        <v>2024</v>
      </c>
      <c r="T2975" s="101" t="s">
        <v>9</v>
      </c>
      <c r="U2975" s="101" t="s">
        <v>97</v>
      </c>
      <c r="V2975" s="101" t="s">
        <v>86</v>
      </c>
      <c r="W2975" s="101" t="s">
        <v>87</v>
      </c>
      <c r="X2975" s="101" t="s">
        <v>88</v>
      </c>
      <c r="Y2975" s="101" t="s">
        <v>89</v>
      </c>
      <c r="Z2975" s="101" t="s">
        <v>90</v>
      </c>
      <c r="AA2975" s="101">
        <v>333</v>
      </c>
      <c r="AB2975" s="101">
        <v>476.19</v>
      </c>
    </row>
    <row r="2976" spans="18:28" ht="18" customHeight="1" x14ac:dyDescent="0.25">
      <c r="R2976" s="101" t="s">
        <v>91</v>
      </c>
      <c r="S2976" s="101">
        <v>2024</v>
      </c>
      <c r="T2976" s="101" t="s">
        <v>9</v>
      </c>
      <c r="U2976" s="101" t="s">
        <v>97</v>
      </c>
      <c r="V2976" s="101" t="s">
        <v>86</v>
      </c>
      <c r="W2976" s="101" t="s">
        <v>87</v>
      </c>
      <c r="X2976" s="101" t="s">
        <v>88</v>
      </c>
      <c r="Y2976" s="101" t="s">
        <v>89</v>
      </c>
      <c r="Z2976" s="101" t="s">
        <v>90</v>
      </c>
      <c r="AA2976" s="101">
        <v>765</v>
      </c>
      <c r="AB2976" s="101">
        <v>1093.95</v>
      </c>
    </row>
    <row r="2977" spans="18:28" ht="18" customHeight="1" x14ac:dyDescent="0.25">
      <c r="R2977" s="101" t="s">
        <v>91</v>
      </c>
      <c r="S2977" s="101">
        <v>2024</v>
      </c>
      <c r="T2977" s="101" t="s">
        <v>9</v>
      </c>
      <c r="U2977" s="101" t="s">
        <v>97</v>
      </c>
      <c r="V2977" s="101" t="s">
        <v>86</v>
      </c>
      <c r="W2977" s="101" t="s">
        <v>87</v>
      </c>
      <c r="X2977" s="101" t="s">
        <v>88</v>
      </c>
      <c r="Y2977" s="101" t="s">
        <v>89</v>
      </c>
      <c r="Z2977" s="101" t="s">
        <v>90</v>
      </c>
      <c r="AA2977" s="101">
        <v>359</v>
      </c>
      <c r="AB2977" s="101">
        <v>513.37</v>
      </c>
    </row>
    <row r="2978" spans="18:28" ht="18" customHeight="1" x14ac:dyDescent="0.25">
      <c r="R2978" s="101" t="s">
        <v>84</v>
      </c>
      <c r="S2978" s="101">
        <v>2024</v>
      </c>
      <c r="T2978" s="101" t="s">
        <v>9</v>
      </c>
      <c r="U2978" s="101" t="s">
        <v>97</v>
      </c>
      <c r="V2978" s="101" t="s">
        <v>86</v>
      </c>
      <c r="W2978" s="101" t="s">
        <v>87</v>
      </c>
      <c r="X2978" s="101" t="s">
        <v>88</v>
      </c>
      <c r="Y2978" s="101" t="s">
        <v>89</v>
      </c>
      <c r="Z2978" s="101" t="s">
        <v>90</v>
      </c>
      <c r="AA2978" s="101">
        <v>335</v>
      </c>
      <c r="AB2978" s="101">
        <v>479.05</v>
      </c>
    </row>
    <row r="2979" spans="18:28" ht="18" customHeight="1" x14ac:dyDescent="0.25">
      <c r="R2979" s="101" t="s">
        <v>84</v>
      </c>
      <c r="S2979" s="101">
        <v>2024</v>
      </c>
      <c r="T2979" s="101" t="s">
        <v>8</v>
      </c>
      <c r="U2979" s="101" t="s">
        <v>97</v>
      </c>
      <c r="V2979" s="101" t="s">
        <v>86</v>
      </c>
      <c r="W2979" s="101" t="s">
        <v>87</v>
      </c>
      <c r="X2979" s="101" t="s">
        <v>88</v>
      </c>
      <c r="Y2979" s="101" t="s">
        <v>89</v>
      </c>
      <c r="Z2979" s="101" t="s">
        <v>90</v>
      </c>
      <c r="AA2979" s="101">
        <v>368</v>
      </c>
      <c r="AB2979" s="101">
        <v>526.24</v>
      </c>
    </row>
    <row r="2980" spans="18:28" ht="18" customHeight="1" x14ac:dyDescent="0.25">
      <c r="R2980" s="101" t="s">
        <v>91</v>
      </c>
      <c r="S2980" s="101">
        <v>2024</v>
      </c>
      <c r="T2980" s="101" t="s">
        <v>8</v>
      </c>
      <c r="U2980" s="101" t="s">
        <v>97</v>
      </c>
      <c r="V2980" s="101" t="s">
        <v>86</v>
      </c>
      <c r="W2980" s="101" t="s">
        <v>87</v>
      </c>
      <c r="X2980" s="101" t="s">
        <v>88</v>
      </c>
      <c r="Y2980" s="101" t="s">
        <v>89</v>
      </c>
      <c r="Z2980" s="101" t="s">
        <v>90</v>
      </c>
      <c r="AA2980" s="101">
        <v>338</v>
      </c>
      <c r="AB2980" s="101">
        <v>483.34000000000003</v>
      </c>
    </row>
    <row r="2981" spans="18:28" ht="18" customHeight="1" x14ac:dyDescent="0.25">
      <c r="R2981" s="101" t="s">
        <v>93</v>
      </c>
      <c r="S2981" s="101">
        <v>2024</v>
      </c>
      <c r="T2981" s="101" t="s">
        <v>8</v>
      </c>
      <c r="U2981" s="101" t="s">
        <v>97</v>
      </c>
      <c r="V2981" s="101" t="s">
        <v>86</v>
      </c>
      <c r="W2981" s="101" t="s">
        <v>87</v>
      </c>
      <c r="X2981" s="101" t="s">
        <v>88</v>
      </c>
      <c r="Y2981" s="101" t="s">
        <v>89</v>
      </c>
      <c r="Z2981" s="101" t="s">
        <v>90</v>
      </c>
      <c r="AA2981" s="101">
        <v>364</v>
      </c>
      <c r="AB2981" s="101">
        <v>526.24</v>
      </c>
    </row>
    <row r="2982" spans="18:28" ht="18" customHeight="1" x14ac:dyDescent="0.25">
      <c r="R2982" s="101" t="s">
        <v>84</v>
      </c>
      <c r="S2982" s="101">
        <v>2024</v>
      </c>
      <c r="T2982" s="101" t="s">
        <v>8</v>
      </c>
      <c r="U2982" s="101" t="s">
        <v>97</v>
      </c>
      <c r="V2982" s="101" t="s">
        <v>86</v>
      </c>
      <c r="W2982" s="101" t="s">
        <v>87</v>
      </c>
      <c r="X2982" s="101" t="s">
        <v>88</v>
      </c>
      <c r="Y2982" s="101" t="s">
        <v>89</v>
      </c>
      <c r="Z2982" s="101" t="s">
        <v>90</v>
      </c>
      <c r="AA2982" s="101">
        <v>340</v>
      </c>
      <c r="AB2982" s="101">
        <v>526.24</v>
      </c>
    </row>
    <row r="2983" spans="18:28" ht="18" customHeight="1" x14ac:dyDescent="0.25">
      <c r="R2983" s="101" t="s">
        <v>84</v>
      </c>
      <c r="S2983" s="101">
        <v>2024</v>
      </c>
      <c r="T2983" s="101" t="s">
        <v>8</v>
      </c>
      <c r="U2983" s="101" t="s">
        <v>97</v>
      </c>
      <c r="V2983" s="101" t="s">
        <v>86</v>
      </c>
      <c r="W2983" s="101" t="s">
        <v>87</v>
      </c>
      <c r="X2983" s="101" t="s">
        <v>88</v>
      </c>
      <c r="Y2983" s="101" t="s">
        <v>89</v>
      </c>
      <c r="Z2983" s="101" t="s">
        <v>90</v>
      </c>
      <c r="AA2983" s="101">
        <v>983</v>
      </c>
      <c r="AB2983" s="101">
        <v>1405.69</v>
      </c>
    </row>
    <row r="2984" spans="18:28" ht="18" customHeight="1" x14ac:dyDescent="0.25">
      <c r="R2984" s="101" t="s">
        <v>84</v>
      </c>
      <c r="S2984" s="101">
        <v>2024</v>
      </c>
      <c r="T2984" s="101" t="s">
        <v>8</v>
      </c>
      <c r="U2984" s="101" t="s">
        <v>97</v>
      </c>
      <c r="V2984" s="101" t="s">
        <v>86</v>
      </c>
      <c r="W2984" s="101" t="s">
        <v>87</v>
      </c>
      <c r="X2984" s="101" t="s">
        <v>88</v>
      </c>
      <c r="Y2984" s="101" t="s">
        <v>89</v>
      </c>
      <c r="Z2984" s="101" t="s">
        <v>90</v>
      </c>
      <c r="AA2984" s="101">
        <v>339</v>
      </c>
      <c r="AB2984" s="101">
        <v>484.77</v>
      </c>
    </row>
    <row r="2985" spans="18:28" ht="18" customHeight="1" x14ac:dyDescent="0.25">
      <c r="R2985" s="101" t="s">
        <v>84</v>
      </c>
      <c r="S2985" s="101">
        <v>2024</v>
      </c>
      <c r="T2985" s="101" t="s">
        <v>8</v>
      </c>
      <c r="U2985" s="101" t="s">
        <v>97</v>
      </c>
      <c r="V2985" s="101" t="s">
        <v>86</v>
      </c>
      <c r="W2985" s="101" t="s">
        <v>87</v>
      </c>
      <c r="X2985" s="101" t="s">
        <v>88</v>
      </c>
      <c r="Y2985" s="101" t="s">
        <v>89</v>
      </c>
      <c r="Z2985" s="101" t="s">
        <v>90</v>
      </c>
      <c r="AA2985" s="101">
        <v>764</v>
      </c>
      <c r="AB2985" s="101">
        <v>1092.52</v>
      </c>
    </row>
    <row r="2986" spans="18:28" ht="18" customHeight="1" x14ac:dyDescent="0.25">
      <c r="R2986" s="101" t="s">
        <v>93</v>
      </c>
      <c r="S2986" s="101">
        <v>2024</v>
      </c>
      <c r="T2986" s="101" t="s">
        <v>8</v>
      </c>
      <c r="U2986" s="101" t="s">
        <v>97</v>
      </c>
      <c r="V2986" s="101" t="s">
        <v>86</v>
      </c>
      <c r="W2986" s="101" t="s">
        <v>87</v>
      </c>
      <c r="X2986" s="101" t="s">
        <v>88</v>
      </c>
      <c r="Y2986" s="101" t="s">
        <v>89</v>
      </c>
      <c r="Z2986" s="101" t="s">
        <v>90</v>
      </c>
      <c r="AA2986" s="101">
        <v>851</v>
      </c>
      <c r="AB2986" s="101">
        <v>1216.93</v>
      </c>
    </row>
    <row r="2987" spans="18:28" ht="18" customHeight="1" x14ac:dyDescent="0.25">
      <c r="R2987" s="101" t="s">
        <v>91</v>
      </c>
      <c r="S2987" s="101">
        <v>2024</v>
      </c>
      <c r="T2987" s="101" t="s">
        <v>8</v>
      </c>
      <c r="U2987" s="101" t="s">
        <v>97</v>
      </c>
      <c r="V2987" s="101" t="s">
        <v>86</v>
      </c>
      <c r="W2987" s="101" t="s">
        <v>87</v>
      </c>
      <c r="X2987" s="101" t="s">
        <v>88</v>
      </c>
      <c r="Y2987" s="101" t="s">
        <v>89</v>
      </c>
      <c r="Z2987" s="101" t="s">
        <v>90</v>
      </c>
      <c r="AA2987" s="101">
        <v>365</v>
      </c>
      <c r="AB2987" s="101">
        <v>521.95000000000005</v>
      </c>
    </row>
    <row r="2988" spans="18:28" ht="18" customHeight="1" x14ac:dyDescent="0.25">
      <c r="R2988" s="101" t="s">
        <v>84</v>
      </c>
      <c r="S2988" s="101">
        <v>2024</v>
      </c>
      <c r="T2988" s="101" t="s">
        <v>8</v>
      </c>
      <c r="U2988" s="101" t="s">
        <v>97</v>
      </c>
      <c r="V2988" s="101" t="s">
        <v>86</v>
      </c>
      <c r="W2988" s="101" t="s">
        <v>87</v>
      </c>
      <c r="X2988" s="101" t="s">
        <v>88</v>
      </c>
      <c r="Y2988" s="101" t="s">
        <v>89</v>
      </c>
      <c r="Z2988" s="101" t="s">
        <v>90</v>
      </c>
      <c r="AA2988" s="101">
        <v>341</v>
      </c>
      <c r="AB2988" s="101">
        <v>487.63</v>
      </c>
    </row>
    <row r="2989" spans="18:28" ht="18" customHeight="1" x14ac:dyDescent="0.25">
      <c r="R2989" s="101" t="s">
        <v>84</v>
      </c>
      <c r="S2989" s="101">
        <v>2024</v>
      </c>
      <c r="T2989" s="101" t="s">
        <v>3</v>
      </c>
      <c r="U2989" s="101" t="s">
        <v>97</v>
      </c>
      <c r="V2989" s="101" t="s">
        <v>99</v>
      </c>
      <c r="W2989" s="101" t="s">
        <v>100</v>
      </c>
      <c r="X2989" s="101" t="s">
        <v>96</v>
      </c>
      <c r="Y2989" s="101" t="s">
        <v>98</v>
      </c>
      <c r="Z2989" s="101" t="s">
        <v>101</v>
      </c>
      <c r="AA2989" s="101">
        <v>224</v>
      </c>
      <c r="AB2989" s="101">
        <v>320.32</v>
      </c>
    </row>
    <row r="2990" spans="18:28" ht="18" customHeight="1" x14ac:dyDescent="0.25">
      <c r="R2990" s="101" t="s">
        <v>84</v>
      </c>
      <c r="S2990" s="101">
        <v>2024</v>
      </c>
      <c r="T2990" s="101" t="s">
        <v>3</v>
      </c>
      <c r="U2990" s="101" t="s">
        <v>97</v>
      </c>
      <c r="V2990" s="101" t="s">
        <v>99</v>
      </c>
      <c r="W2990" s="101" t="s">
        <v>100</v>
      </c>
      <c r="X2990" s="101" t="s">
        <v>96</v>
      </c>
      <c r="Y2990" s="101" t="s">
        <v>98</v>
      </c>
      <c r="Z2990" s="101" t="s">
        <v>101</v>
      </c>
      <c r="AA2990" s="101">
        <v>226</v>
      </c>
      <c r="AB2990" s="101">
        <v>323.18</v>
      </c>
    </row>
    <row r="2991" spans="18:28" ht="18" customHeight="1" x14ac:dyDescent="0.25">
      <c r="R2991" s="101" t="s">
        <v>91</v>
      </c>
      <c r="S2991" s="101">
        <v>2024</v>
      </c>
      <c r="T2991" s="101" t="s">
        <v>3</v>
      </c>
      <c r="U2991" s="101" t="s">
        <v>97</v>
      </c>
      <c r="V2991" s="101" t="s">
        <v>99</v>
      </c>
      <c r="W2991" s="101" t="s">
        <v>100</v>
      </c>
      <c r="X2991" s="101" t="s">
        <v>96</v>
      </c>
      <c r="Y2991" s="101" t="s">
        <v>98</v>
      </c>
      <c r="Z2991" s="101" t="s">
        <v>101</v>
      </c>
      <c r="AA2991" s="101">
        <v>196</v>
      </c>
      <c r="AB2991" s="101">
        <v>280.27999999999997</v>
      </c>
    </row>
    <row r="2992" spans="18:28" ht="18" customHeight="1" x14ac:dyDescent="0.25">
      <c r="R2992" s="101" t="s">
        <v>91</v>
      </c>
      <c r="S2992" s="101">
        <v>2024</v>
      </c>
      <c r="T2992" s="101" t="s">
        <v>3</v>
      </c>
      <c r="U2992" s="101" t="s">
        <v>97</v>
      </c>
      <c r="V2992" s="101" t="s">
        <v>99</v>
      </c>
      <c r="W2992" s="101" t="s">
        <v>100</v>
      </c>
      <c r="X2992" s="101" t="s">
        <v>96</v>
      </c>
      <c r="Y2992" s="101" t="s">
        <v>98</v>
      </c>
      <c r="Z2992" s="101" t="s">
        <v>101</v>
      </c>
      <c r="AA2992" s="101">
        <v>802</v>
      </c>
      <c r="AB2992" s="101">
        <v>1146.8600000000001</v>
      </c>
    </row>
    <row r="2993" spans="18:28" ht="18" customHeight="1" x14ac:dyDescent="0.25">
      <c r="R2993" s="101" t="s">
        <v>95</v>
      </c>
      <c r="S2993" s="101">
        <v>2024</v>
      </c>
      <c r="T2993" s="101" t="s">
        <v>3</v>
      </c>
      <c r="U2993" s="101" t="s">
        <v>97</v>
      </c>
      <c r="V2993" s="101" t="s">
        <v>99</v>
      </c>
      <c r="W2993" s="101" t="s">
        <v>100</v>
      </c>
      <c r="X2993" s="101" t="s">
        <v>96</v>
      </c>
      <c r="Y2993" s="101" t="s">
        <v>98</v>
      </c>
      <c r="Z2993" s="101" t="s">
        <v>101</v>
      </c>
      <c r="AA2993" s="101">
        <v>888</v>
      </c>
      <c r="AB2993" s="101">
        <v>1269.8399999999999</v>
      </c>
    </row>
    <row r="2994" spans="18:28" ht="18" customHeight="1" x14ac:dyDescent="0.25">
      <c r="R2994" s="101" t="s">
        <v>95</v>
      </c>
      <c r="S2994" s="101">
        <v>2024</v>
      </c>
      <c r="T2994" s="101" t="s">
        <v>3</v>
      </c>
      <c r="U2994" s="101" t="s">
        <v>97</v>
      </c>
      <c r="V2994" s="101" t="s">
        <v>99</v>
      </c>
      <c r="W2994" s="101" t="s">
        <v>100</v>
      </c>
      <c r="X2994" s="101" t="s">
        <v>96</v>
      </c>
      <c r="Y2994" s="101" t="s">
        <v>98</v>
      </c>
      <c r="Z2994" s="101" t="s">
        <v>101</v>
      </c>
      <c r="AA2994" s="101">
        <v>841</v>
      </c>
      <c r="AB2994" s="101">
        <v>526.24</v>
      </c>
    </row>
    <row r="2995" spans="18:28" ht="18" customHeight="1" x14ac:dyDescent="0.25">
      <c r="R2995" s="101" t="s">
        <v>91</v>
      </c>
      <c r="S2995" s="101">
        <v>2024</v>
      </c>
      <c r="T2995" s="101" t="s">
        <v>3</v>
      </c>
      <c r="U2995" s="101" t="s">
        <v>97</v>
      </c>
      <c r="V2995" s="101" t="s">
        <v>99</v>
      </c>
      <c r="W2995" s="101" t="s">
        <v>100</v>
      </c>
      <c r="X2995" s="101" t="s">
        <v>96</v>
      </c>
      <c r="Y2995" s="101" t="s">
        <v>98</v>
      </c>
      <c r="Z2995" s="101" t="s">
        <v>101</v>
      </c>
      <c r="AA2995" s="101">
        <v>195</v>
      </c>
      <c r="AB2995" s="101">
        <v>278.85000000000002</v>
      </c>
    </row>
    <row r="2996" spans="18:28" ht="18" customHeight="1" x14ac:dyDescent="0.25">
      <c r="R2996" s="101" t="s">
        <v>91</v>
      </c>
      <c r="S2996" s="101">
        <v>2024</v>
      </c>
      <c r="T2996" s="101" t="s">
        <v>3</v>
      </c>
      <c r="U2996" s="101" t="s">
        <v>97</v>
      </c>
      <c r="V2996" s="101" t="s">
        <v>99</v>
      </c>
      <c r="W2996" s="101" t="s">
        <v>100</v>
      </c>
      <c r="X2996" s="101" t="s">
        <v>96</v>
      </c>
      <c r="Y2996" s="101" t="s">
        <v>98</v>
      </c>
      <c r="Z2996" s="101" t="s">
        <v>101</v>
      </c>
      <c r="AA2996" s="101">
        <v>223</v>
      </c>
      <c r="AB2996" s="101">
        <v>318.89</v>
      </c>
    </row>
    <row r="2997" spans="18:28" ht="18" customHeight="1" x14ac:dyDescent="0.25">
      <c r="R2997" s="101" t="s">
        <v>84</v>
      </c>
      <c r="S2997" s="101">
        <v>2024</v>
      </c>
      <c r="T2997" s="101" t="s">
        <v>3</v>
      </c>
      <c r="U2997" s="101" t="s">
        <v>97</v>
      </c>
      <c r="V2997" s="101" t="s">
        <v>99</v>
      </c>
      <c r="W2997" s="101" t="s">
        <v>100</v>
      </c>
      <c r="X2997" s="101" t="s">
        <v>96</v>
      </c>
      <c r="Y2997" s="101" t="s">
        <v>98</v>
      </c>
      <c r="Z2997" s="101" t="s">
        <v>101</v>
      </c>
      <c r="AA2997" s="101">
        <v>199</v>
      </c>
      <c r="AB2997" s="101">
        <v>284.57</v>
      </c>
    </row>
    <row r="2998" spans="18:28" ht="18" customHeight="1" x14ac:dyDescent="0.25">
      <c r="R2998" s="101" t="s">
        <v>84</v>
      </c>
      <c r="S2998" s="101">
        <v>2024</v>
      </c>
      <c r="T2998" s="101" t="s">
        <v>3</v>
      </c>
      <c r="U2998" s="101" t="s">
        <v>97</v>
      </c>
      <c r="V2998" s="101" t="s">
        <v>99</v>
      </c>
      <c r="W2998" s="101" t="s">
        <v>100</v>
      </c>
      <c r="X2998" s="101" t="s">
        <v>96</v>
      </c>
      <c r="Y2998" s="101" t="s">
        <v>98</v>
      </c>
      <c r="Z2998" s="101" t="s">
        <v>101</v>
      </c>
      <c r="AA2998" s="101">
        <v>197</v>
      </c>
      <c r="AB2998" s="101">
        <v>281.70999999999998</v>
      </c>
    </row>
    <row r="2999" spans="18:28" ht="18" customHeight="1" x14ac:dyDescent="0.25">
      <c r="R2999" s="101" t="s">
        <v>91</v>
      </c>
      <c r="S2999" s="101">
        <v>2024</v>
      </c>
      <c r="T2999" s="101" t="s">
        <v>7</v>
      </c>
      <c r="U2999" s="101" t="s">
        <v>97</v>
      </c>
      <c r="V2999" s="101" t="s">
        <v>99</v>
      </c>
      <c r="W2999" s="101" t="s">
        <v>100</v>
      </c>
      <c r="X2999" s="101" t="s">
        <v>96</v>
      </c>
      <c r="Y2999" s="101" t="s">
        <v>98</v>
      </c>
      <c r="Z2999" s="101" t="s">
        <v>101</v>
      </c>
      <c r="AA2999" s="101">
        <v>176</v>
      </c>
      <c r="AB2999" s="101">
        <v>251.68</v>
      </c>
    </row>
    <row r="3000" spans="18:28" ht="18" customHeight="1" x14ac:dyDescent="0.25">
      <c r="R3000" s="101" t="s">
        <v>84</v>
      </c>
      <c r="S3000" s="101">
        <v>2024</v>
      </c>
      <c r="T3000" s="101" t="s">
        <v>7</v>
      </c>
      <c r="U3000" s="101" t="s">
        <v>97</v>
      </c>
      <c r="V3000" s="101" t="s">
        <v>99</v>
      </c>
      <c r="W3000" s="101" t="s">
        <v>100</v>
      </c>
      <c r="X3000" s="101" t="s">
        <v>96</v>
      </c>
      <c r="Y3000" s="101" t="s">
        <v>98</v>
      </c>
      <c r="Z3000" s="101" t="s">
        <v>101</v>
      </c>
      <c r="AA3000" s="101">
        <v>202</v>
      </c>
      <c r="AB3000" s="101">
        <v>288.86</v>
      </c>
    </row>
    <row r="3001" spans="18:28" ht="18" customHeight="1" x14ac:dyDescent="0.25">
      <c r="R3001" s="101" t="s">
        <v>91</v>
      </c>
      <c r="S3001" s="101">
        <v>2024</v>
      </c>
      <c r="T3001" s="101" t="s">
        <v>7</v>
      </c>
      <c r="U3001" s="101" t="s">
        <v>97</v>
      </c>
      <c r="V3001" s="101" t="s">
        <v>99</v>
      </c>
      <c r="W3001" s="101" t="s">
        <v>100</v>
      </c>
      <c r="X3001" s="101" t="s">
        <v>96</v>
      </c>
      <c r="Y3001" s="101" t="s">
        <v>98</v>
      </c>
      <c r="Z3001" s="101" t="s">
        <v>101</v>
      </c>
      <c r="AA3001" s="101">
        <v>178</v>
      </c>
      <c r="AB3001" s="101">
        <v>254.54</v>
      </c>
    </row>
    <row r="3002" spans="18:28" ht="18" customHeight="1" x14ac:dyDescent="0.25">
      <c r="R3002" s="101" t="s">
        <v>93</v>
      </c>
      <c r="S3002" s="101">
        <v>2024</v>
      </c>
      <c r="T3002" s="101" t="s">
        <v>7</v>
      </c>
      <c r="U3002" s="101" t="s">
        <v>97</v>
      </c>
      <c r="V3002" s="101" t="s">
        <v>99</v>
      </c>
      <c r="W3002" s="101" t="s">
        <v>100</v>
      </c>
      <c r="X3002" s="101" t="s">
        <v>96</v>
      </c>
      <c r="Y3002" s="101" t="s">
        <v>98</v>
      </c>
      <c r="Z3002" s="101" t="s">
        <v>101</v>
      </c>
      <c r="AA3002" s="101">
        <v>805</v>
      </c>
      <c r="AB3002" s="101">
        <v>1151.1500000000001</v>
      </c>
    </row>
    <row r="3003" spans="18:28" ht="18" customHeight="1" x14ac:dyDescent="0.25">
      <c r="R3003" s="101" t="s">
        <v>94</v>
      </c>
      <c r="S3003" s="101">
        <v>2024</v>
      </c>
      <c r="T3003" s="101" t="s">
        <v>7</v>
      </c>
      <c r="U3003" s="101" t="s">
        <v>97</v>
      </c>
      <c r="V3003" s="101" t="s">
        <v>99</v>
      </c>
      <c r="W3003" s="101" t="s">
        <v>100</v>
      </c>
      <c r="X3003" s="101" t="s">
        <v>96</v>
      </c>
      <c r="Y3003" s="101" t="s">
        <v>98</v>
      </c>
      <c r="Z3003" s="101" t="s">
        <v>101</v>
      </c>
      <c r="AA3003" s="101">
        <v>892</v>
      </c>
      <c r="AB3003" s="101">
        <v>1275.56</v>
      </c>
    </row>
    <row r="3004" spans="18:28" ht="18" customHeight="1" x14ac:dyDescent="0.25">
      <c r="R3004" s="101" t="s">
        <v>94</v>
      </c>
      <c r="S3004" s="101">
        <v>2024</v>
      </c>
      <c r="T3004" s="101" t="s">
        <v>7</v>
      </c>
      <c r="U3004" s="101" t="s">
        <v>97</v>
      </c>
      <c r="V3004" s="101" t="s">
        <v>99</v>
      </c>
      <c r="W3004" s="101" t="s">
        <v>100</v>
      </c>
      <c r="X3004" s="101" t="s">
        <v>96</v>
      </c>
      <c r="Y3004" s="101" t="s">
        <v>98</v>
      </c>
      <c r="Z3004" s="101" t="s">
        <v>101</v>
      </c>
      <c r="AA3004" s="101">
        <v>845</v>
      </c>
      <c r="AB3004" s="101">
        <v>526.24</v>
      </c>
    </row>
    <row r="3005" spans="18:28" ht="18" customHeight="1" x14ac:dyDescent="0.25">
      <c r="R3005" s="101" t="s">
        <v>93</v>
      </c>
      <c r="S3005" s="101">
        <v>2024</v>
      </c>
      <c r="T3005" s="101" t="s">
        <v>7</v>
      </c>
      <c r="U3005" s="101" t="s">
        <v>97</v>
      </c>
      <c r="V3005" s="101" t="s">
        <v>99</v>
      </c>
      <c r="W3005" s="101" t="s">
        <v>100</v>
      </c>
      <c r="X3005" s="101" t="s">
        <v>96</v>
      </c>
      <c r="Y3005" s="101" t="s">
        <v>98</v>
      </c>
      <c r="Z3005" s="101" t="s">
        <v>101</v>
      </c>
      <c r="AA3005" s="101">
        <v>177</v>
      </c>
      <c r="AB3005" s="101">
        <v>253.11</v>
      </c>
    </row>
    <row r="3006" spans="18:28" ht="18" customHeight="1" x14ac:dyDescent="0.25">
      <c r="R3006" s="101" t="s">
        <v>91</v>
      </c>
      <c r="S3006" s="101">
        <v>2024</v>
      </c>
      <c r="T3006" s="101" t="s">
        <v>7</v>
      </c>
      <c r="U3006" s="101" t="s">
        <v>97</v>
      </c>
      <c r="V3006" s="101" t="s">
        <v>99</v>
      </c>
      <c r="W3006" s="101" t="s">
        <v>100</v>
      </c>
      <c r="X3006" s="101" t="s">
        <v>96</v>
      </c>
      <c r="Y3006" s="101" t="s">
        <v>98</v>
      </c>
      <c r="Z3006" s="101" t="s">
        <v>101</v>
      </c>
      <c r="AA3006" s="101">
        <v>205</v>
      </c>
      <c r="AB3006" s="101">
        <v>293.14999999999998</v>
      </c>
    </row>
    <row r="3007" spans="18:28" ht="18" customHeight="1" x14ac:dyDescent="0.25">
      <c r="R3007" s="101" t="s">
        <v>84</v>
      </c>
      <c r="S3007" s="101">
        <v>2024</v>
      </c>
      <c r="T3007" s="101" t="s">
        <v>7</v>
      </c>
      <c r="U3007" s="101" t="s">
        <v>97</v>
      </c>
      <c r="V3007" s="101" t="s">
        <v>99</v>
      </c>
      <c r="W3007" s="101" t="s">
        <v>100</v>
      </c>
      <c r="X3007" s="101" t="s">
        <v>96</v>
      </c>
      <c r="Y3007" s="101" t="s">
        <v>98</v>
      </c>
      <c r="Z3007" s="101" t="s">
        <v>101</v>
      </c>
      <c r="AA3007" s="101">
        <v>175</v>
      </c>
      <c r="AB3007" s="101">
        <v>250.25</v>
      </c>
    </row>
    <row r="3008" spans="18:28" ht="18" customHeight="1" x14ac:dyDescent="0.25">
      <c r="R3008" s="101" t="s">
        <v>91</v>
      </c>
      <c r="S3008" s="101">
        <v>2024</v>
      </c>
      <c r="T3008" s="101" t="s">
        <v>7</v>
      </c>
      <c r="U3008" s="101" t="s">
        <v>97</v>
      </c>
      <c r="V3008" s="101" t="s">
        <v>99</v>
      </c>
      <c r="W3008" s="101" t="s">
        <v>100</v>
      </c>
      <c r="X3008" s="101" t="s">
        <v>96</v>
      </c>
      <c r="Y3008" s="101" t="s">
        <v>98</v>
      </c>
      <c r="Z3008" s="101" t="s">
        <v>101</v>
      </c>
      <c r="AA3008" s="101">
        <v>814</v>
      </c>
      <c r="AB3008" s="101">
        <v>1164.02</v>
      </c>
    </row>
    <row r="3009" spans="18:28" ht="18" customHeight="1" x14ac:dyDescent="0.25">
      <c r="R3009" s="101" t="s">
        <v>95</v>
      </c>
      <c r="S3009" s="101">
        <v>2024</v>
      </c>
      <c r="T3009" s="101" t="s">
        <v>11</v>
      </c>
      <c r="U3009" s="101" t="s">
        <v>97</v>
      </c>
      <c r="V3009" s="101" t="s">
        <v>99</v>
      </c>
      <c r="W3009" s="101" t="s">
        <v>100</v>
      </c>
      <c r="X3009" s="101" t="s">
        <v>96</v>
      </c>
      <c r="Y3009" s="101" t="s">
        <v>98</v>
      </c>
      <c r="Z3009" s="101" t="s">
        <v>101</v>
      </c>
      <c r="AA3009" s="101">
        <v>182</v>
      </c>
      <c r="AB3009" s="101">
        <v>260.26</v>
      </c>
    </row>
    <row r="3010" spans="18:28" ht="18" customHeight="1" x14ac:dyDescent="0.25">
      <c r="R3010" s="101" t="s">
        <v>93</v>
      </c>
      <c r="S3010" s="101">
        <v>2024</v>
      </c>
      <c r="T3010" s="101" t="s">
        <v>11</v>
      </c>
      <c r="U3010" s="101" t="s">
        <v>97</v>
      </c>
      <c r="V3010" s="101" t="s">
        <v>99</v>
      </c>
      <c r="W3010" s="101" t="s">
        <v>100</v>
      </c>
      <c r="X3010" s="101" t="s">
        <v>96</v>
      </c>
      <c r="Y3010" s="101" t="s">
        <v>98</v>
      </c>
      <c r="Z3010" s="101" t="s">
        <v>101</v>
      </c>
      <c r="AA3010" s="101">
        <v>152</v>
      </c>
      <c r="AB3010" s="101">
        <v>217.36</v>
      </c>
    </row>
    <row r="3011" spans="18:28" ht="18" customHeight="1" x14ac:dyDescent="0.25">
      <c r="R3011" s="101" t="s">
        <v>84</v>
      </c>
      <c r="S3011" s="101">
        <v>2024</v>
      </c>
      <c r="T3011" s="101" t="s">
        <v>11</v>
      </c>
      <c r="U3011" s="101" t="s">
        <v>97</v>
      </c>
      <c r="V3011" s="101" t="s">
        <v>99</v>
      </c>
      <c r="W3011" s="101" t="s">
        <v>100</v>
      </c>
      <c r="X3011" s="101" t="s">
        <v>96</v>
      </c>
      <c r="Y3011" s="101" t="s">
        <v>98</v>
      </c>
      <c r="Z3011" s="101" t="s">
        <v>101</v>
      </c>
      <c r="AA3011" s="101">
        <v>184</v>
      </c>
      <c r="AB3011" s="101">
        <v>263.12</v>
      </c>
    </row>
    <row r="3012" spans="18:28" ht="18" customHeight="1" x14ac:dyDescent="0.25">
      <c r="R3012" s="101" t="s">
        <v>94</v>
      </c>
      <c r="S3012" s="101">
        <v>2024</v>
      </c>
      <c r="T3012" s="101" t="s">
        <v>11</v>
      </c>
      <c r="U3012" s="101" t="s">
        <v>97</v>
      </c>
      <c r="V3012" s="101" t="s">
        <v>99</v>
      </c>
      <c r="W3012" s="101" t="s">
        <v>100</v>
      </c>
      <c r="X3012" s="101" t="s">
        <v>96</v>
      </c>
      <c r="Y3012" s="101" t="s">
        <v>98</v>
      </c>
      <c r="Z3012" s="101" t="s">
        <v>101</v>
      </c>
      <c r="AA3012" s="101">
        <v>154</v>
      </c>
      <c r="AB3012" s="101">
        <v>220.22</v>
      </c>
    </row>
    <row r="3013" spans="18:28" ht="18" customHeight="1" x14ac:dyDescent="0.25">
      <c r="R3013" s="101" t="s">
        <v>94</v>
      </c>
      <c r="S3013" s="101">
        <v>2024</v>
      </c>
      <c r="T3013" s="101" t="s">
        <v>11</v>
      </c>
      <c r="U3013" s="101" t="s">
        <v>97</v>
      </c>
      <c r="V3013" s="101" t="s">
        <v>99</v>
      </c>
      <c r="W3013" s="101" t="s">
        <v>100</v>
      </c>
      <c r="X3013" s="101" t="s">
        <v>96</v>
      </c>
      <c r="Y3013" s="101" t="s">
        <v>98</v>
      </c>
      <c r="Z3013" s="101" t="s">
        <v>101</v>
      </c>
      <c r="AA3013" s="101">
        <v>809</v>
      </c>
      <c r="AB3013" s="101">
        <v>1156.8699999999999</v>
      </c>
    </row>
    <row r="3014" spans="18:28" ht="18" customHeight="1" x14ac:dyDescent="0.25">
      <c r="R3014" s="101" t="s">
        <v>91</v>
      </c>
      <c r="S3014" s="101">
        <v>2024</v>
      </c>
      <c r="T3014" s="101" t="s">
        <v>11</v>
      </c>
      <c r="U3014" s="101" t="s">
        <v>97</v>
      </c>
      <c r="V3014" s="101" t="s">
        <v>99</v>
      </c>
      <c r="W3014" s="101" t="s">
        <v>100</v>
      </c>
      <c r="X3014" s="101" t="s">
        <v>96</v>
      </c>
      <c r="Y3014" s="101" t="s">
        <v>98</v>
      </c>
      <c r="Z3014" s="101" t="s">
        <v>101</v>
      </c>
      <c r="AA3014" s="101">
        <v>895</v>
      </c>
      <c r="AB3014" s="101">
        <v>1279.8499999999999</v>
      </c>
    </row>
    <row r="3015" spans="18:28" ht="18" customHeight="1" x14ac:dyDescent="0.25">
      <c r="R3015" s="101" t="s">
        <v>91</v>
      </c>
      <c r="S3015" s="101">
        <v>2024</v>
      </c>
      <c r="T3015" s="101" t="s">
        <v>11</v>
      </c>
      <c r="U3015" s="101" t="s">
        <v>97</v>
      </c>
      <c r="V3015" s="101" t="s">
        <v>99</v>
      </c>
      <c r="W3015" s="101" t="s">
        <v>100</v>
      </c>
      <c r="X3015" s="101" t="s">
        <v>96</v>
      </c>
      <c r="Y3015" s="101" t="s">
        <v>98</v>
      </c>
      <c r="Z3015" s="101" t="s">
        <v>101</v>
      </c>
      <c r="AA3015" s="101">
        <v>848</v>
      </c>
      <c r="AB3015" s="101">
        <v>526.24</v>
      </c>
    </row>
    <row r="3016" spans="18:28" ht="18" customHeight="1" x14ac:dyDescent="0.25">
      <c r="R3016" s="101" t="s">
        <v>94</v>
      </c>
      <c r="S3016" s="101">
        <v>2024</v>
      </c>
      <c r="T3016" s="101" t="s">
        <v>11</v>
      </c>
      <c r="U3016" s="101" t="s">
        <v>97</v>
      </c>
      <c r="V3016" s="101" t="s">
        <v>99</v>
      </c>
      <c r="W3016" s="101" t="s">
        <v>100</v>
      </c>
      <c r="X3016" s="101" t="s">
        <v>96</v>
      </c>
      <c r="Y3016" s="101" t="s">
        <v>98</v>
      </c>
      <c r="Z3016" s="101" t="s">
        <v>101</v>
      </c>
      <c r="AA3016" s="101">
        <v>153</v>
      </c>
      <c r="AB3016" s="101">
        <v>218.79</v>
      </c>
    </row>
    <row r="3017" spans="18:28" ht="18" customHeight="1" x14ac:dyDescent="0.25">
      <c r="R3017" s="101" t="s">
        <v>94</v>
      </c>
      <c r="S3017" s="101">
        <v>2024</v>
      </c>
      <c r="T3017" s="101" t="s">
        <v>11</v>
      </c>
      <c r="U3017" s="101" t="s">
        <v>97</v>
      </c>
      <c r="V3017" s="101" t="s">
        <v>99</v>
      </c>
      <c r="W3017" s="101" t="s">
        <v>100</v>
      </c>
      <c r="X3017" s="101" t="s">
        <v>96</v>
      </c>
      <c r="Y3017" s="101" t="s">
        <v>98</v>
      </c>
      <c r="Z3017" s="101" t="s">
        <v>101</v>
      </c>
      <c r="AA3017" s="101">
        <v>181</v>
      </c>
      <c r="AB3017" s="101">
        <v>258.83</v>
      </c>
    </row>
    <row r="3018" spans="18:28" ht="18" customHeight="1" x14ac:dyDescent="0.25">
      <c r="R3018" s="101" t="s">
        <v>84</v>
      </c>
      <c r="S3018" s="101">
        <v>2024</v>
      </c>
      <c r="T3018" s="101" t="s">
        <v>11</v>
      </c>
      <c r="U3018" s="101" t="s">
        <v>97</v>
      </c>
      <c r="V3018" s="101" t="s">
        <v>99</v>
      </c>
      <c r="W3018" s="101" t="s">
        <v>100</v>
      </c>
      <c r="X3018" s="101" t="s">
        <v>96</v>
      </c>
      <c r="Y3018" s="101" t="s">
        <v>98</v>
      </c>
      <c r="Z3018" s="101" t="s">
        <v>101</v>
      </c>
      <c r="AA3018" s="101">
        <v>157</v>
      </c>
      <c r="AB3018" s="101">
        <v>224.51</v>
      </c>
    </row>
    <row r="3019" spans="18:28" ht="18" customHeight="1" x14ac:dyDescent="0.25">
      <c r="R3019" s="101" t="s">
        <v>93</v>
      </c>
      <c r="S3019" s="101">
        <v>2024</v>
      </c>
      <c r="T3019" s="101" t="s">
        <v>11</v>
      </c>
      <c r="U3019" s="101" t="s">
        <v>97</v>
      </c>
      <c r="V3019" s="101" t="s">
        <v>99</v>
      </c>
      <c r="W3019" s="101" t="s">
        <v>100</v>
      </c>
      <c r="X3019" s="101" t="s">
        <v>96</v>
      </c>
      <c r="Y3019" s="101" t="s">
        <v>98</v>
      </c>
      <c r="Z3019" s="101" t="s">
        <v>101</v>
      </c>
      <c r="AA3019" s="101">
        <v>818</v>
      </c>
      <c r="AB3019" s="101">
        <v>1169.74</v>
      </c>
    </row>
    <row r="3020" spans="18:28" ht="18" customHeight="1" x14ac:dyDescent="0.25">
      <c r="R3020" s="101" t="s">
        <v>95</v>
      </c>
      <c r="S3020" s="101">
        <v>2024</v>
      </c>
      <c r="T3020" s="101" t="s">
        <v>11</v>
      </c>
      <c r="U3020" s="101" t="s">
        <v>97</v>
      </c>
      <c r="V3020" s="101" t="s">
        <v>99</v>
      </c>
      <c r="W3020" s="101" t="s">
        <v>100</v>
      </c>
      <c r="X3020" s="101" t="s">
        <v>96</v>
      </c>
      <c r="Y3020" s="101" t="s">
        <v>98</v>
      </c>
      <c r="Z3020" s="101" t="s">
        <v>101</v>
      </c>
      <c r="AA3020" s="101">
        <v>155</v>
      </c>
      <c r="AB3020" s="101">
        <v>221.65</v>
      </c>
    </row>
    <row r="3021" spans="18:28" ht="18" customHeight="1" x14ac:dyDescent="0.25">
      <c r="R3021" s="101" t="s">
        <v>84</v>
      </c>
      <c r="S3021" s="101">
        <v>2024</v>
      </c>
      <c r="T3021" s="101" t="s">
        <v>1</v>
      </c>
      <c r="U3021" s="101" t="s">
        <v>97</v>
      </c>
      <c r="V3021" s="101" t="s">
        <v>99</v>
      </c>
      <c r="W3021" s="101" t="s">
        <v>100</v>
      </c>
      <c r="X3021" s="101" t="s">
        <v>96</v>
      </c>
      <c r="Y3021" s="101" t="s">
        <v>98</v>
      </c>
      <c r="Z3021" s="101" t="s">
        <v>101</v>
      </c>
      <c r="AA3021" s="101">
        <v>236</v>
      </c>
      <c r="AB3021" s="101">
        <v>337.48</v>
      </c>
    </row>
    <row r="3022" spans="18:28" ht="18" customHeight="1" x14ac:dyDescent="0.25">
      <c r="R3022" s="101" t="s">
        <v>84</v>
      </c>
      <c r="S3022" s="101">
        <v>2024</v>
      </c>
      <c r="T3022" s="101" t="s">
        <v>1</v>
      </c>
      <c r="U3022" s="101" t="s">
        <v>97</v>
      </c>
      <c r="V3022" s="101" t="s">
        <v>99</v>
      </c>
      <c r="W3022" s="101" t="s">
        <v>100</v>
      </c>
      <c r="X3022" s="101" t="s">
        <v>96</v>
      </c>
      <c r="Y3022" s="101" t="s">
        <v>98</v>
      </c>
      <c r="Z3022" s="101" t="s">
        <v>101</v>
      </c>
      <c r="AA3022" s="101">
        <v>206</v>
      </c>
      <c r="AB3022" s="101">
        <v>294.58</v>
      </c>
    </row>
    <row r="3023" spans="18:28" ht="18" customHeight="1" x14ac:dyDescent="0.25">
      <c r="R3023" s="101" t="s">
        <v>94</v>
      </c>
      <c r="S3023" s="101">
        <v>2024</v>
      </c>
      <c r="T3023" s="101" t="s">
        <v>1</v>
      </c>
      <c r="U3023" s="101" t="s">
        <v>97</v>
      </c>
      <c r="V3023" s="101" t="s">
        <v>99</v>
      </c>
      <c r="W3023" s="101" t="s">
        <v>100</v>
      </c>
      <c r="X3023" s="101" t="s">
        <v>96</v>
      </c>
      <c r="Y3023" s="101" t="s">
        <v>98</v>
      </c>
      <c r="Z3023" s="101" t="s">
        <v>101</v>
      </c>
      <c r="AA3023" s="101">
        <v>208</v>
      </c>
      <c r="AB3023" s="101">
        <v>297.44</v>
      </c>
    </row>
    <row r="3024" spans="18:28" ht="18" customHeight="1" x14ac:dyDescent="0.25">
      <c r="R3024" s="101" t="s">
        <v>91</v>
      </c>
      <c r="S3024" s="101">
        <v>2024</v>
      </c>
      <c r="T3024" s="101" t="s">
        <v>1</v>
      </c>
      <c r="U3024" s="101" t="s">
        <v>97</v>
      </c>
      <c r="V3024" s="101" t="s">
        <v>99</v>
      </c>
      <c r="W3024" s="101" t="s">
        <v>100</v>
      </c>
      <c r="X3024" s="101" t="s">
        <v>96</v>
      </c>
      <c r="Y3024" s="101" t="s">
        <v>98</v>
      </c>
      <c r="Z3024" s="101" t="s">
        <v>101</v>
      </c>
      <c r="AA3024" s="101">
        <v>800</v>
      </c>
      <c r="AB3024" s="101">
        <v>1144</v>
      </c>
    </row>
    <row r="3025" spans="18:28" ht="18" customHeight="1" x14ac:dyDescent="0.25">
      <c r="R3025" s="101" t="s">
        <v>93</v>
      </c>
      <c r="S3025" s="101">
        <v>2024</v>
      </c>
      <c r="T3025" s="101" t="s">
        <v>1</v>
      </c>
      <c r="U3025" s="101" t="s">
        <v>97</v>
      </c>
      <c r="V3025" s="101" t="s">
        <v>99</v>
      </c>
      <c r="W3025" s="101" t="s">
        <v>100</v>
      </c>
      <c r="X3025" s="101" t="s">
        <v>96</v>
      </c>
      <c r="Y3025" s="101" t="s">
        <v>98</v>
      </c>
      <c r="Z3025" s="101" t="s">
        <v>101</v>
      </c>
      <c r="AA3025" s="101">
        <v>886</v>
      </c>
      <c r="AB3025" s="101">
        <v>1266.98</v>
      </c>
    </row>
    <row r="3026" spans="18:28" ht="18" customHeight="1" x14ac:dyDescent="0.25">
      <c r="R3026" s="101" t="s">
        <v>93</v>
      </c>
      <c r="S3026" s="101">
        <v>2024</v>
      </c>
      <c r="T3026" s="101" t="s">
        <v>1</v>
      </c>
      <c r="U3026" s="101" t="s">
        <v>97</v>
      </c>
      <c r="V3026" s="101" t="s">
        <v>99</v>
      </c>
      <c r="W3026" s="101" t="s">
        <v>100</v>
      </c>
      <c r="X3026" s="101" t="s">
        <v>96</v>
      </c>
      <c r="Y3026" s="101" t="s">
        <v>98</v>
      </c>
      <c r="Z3026" s="101" t="s">
        <v>101</v>
      </c>
      <c r="AA3026" s="101">
        <v>839</v>
      </c>
      <c r="AB3026" s="101">
        <v>526.24</v>
      </c>
    </row>
    <row r="3027" spans="18:28" ht="18" customHeight="1" x14ac:dyDescent="0.25">
      <c r="R3027" s="101" t="s">
        <v>91</v>
      </c>
      <c r="S3027" s="101">
        <v>2024</v>
      </c>
      <c r="T3027" s="101" t="s">
        <v>1</v>
      </c>
      <c r="U3027" s="101" t="s">
        <v>97</v>
      </c>
      <c r="V3027" s="101" t="s">
        <v>99</v>
      </c>
      <c r="W3027" s="101" t="s">
        <v>100</v>
      </c>
      <c r="X3027" s="101" t="s">
        <v>96</v>
      </c>
      <c r="Y3027" s="101" t="s">
        <v>98</v>
      </c>
      <c r="Z3027" s="101" t="s">
        <v>101</v>
      </c>
      <c r="AA3027" s="101">
        <v>207</v>
      </c>
      <c r="AB3027" s="101">
        <v>296.01</v>
      </c>
    </row>
    <row r="3028" spans="18:28" ht="18" customHeight="1" x14ac:dyDescent="0.25">
      <c r="R3028" s="101" t="s">
        <v>94</v>
      </c>
      <c r="S3028" s="101">
        <v>2024</v>
      </c>
      <c r="T3028" s="101" t="s">
        <v>1</v>
      </c>
      <c r="U3028" s="101" t="s">
        <v>97</v>
      </c>
      <c r="V3028" s="101" t="s">
        <v>99</v>
      </c>
      <c r="W3028" s="101" t="s">
        <v>100</v>
      </c>
      <c r="X3028" s="101" t="s">
        <v>96</v>
      </c>
      <c r="Y3028" s="101" t="s">
        <v>98</v>
      </c>
      <c r="Z3028" s="101" t="s">
        <v>101</v>
      </c>
      <c r="AA3028" s="101">
        <v>235</v>
      </c>
      <c r="AB3028" s="101">
        <v>336.05</v>
      </c>
    </row>
    <row r="3029" spans="18:28" ht="18" customHeight="1" x14ac:dyDescent="0.25">
      <c r="R3029" s="101" t="s">
        <v>84</v>
      </c>
      <c r="S3029" s="101">
        <v>2024</v>
      </c>
      <c r="T3029" s="101" t="s">
        <v>1</v>
      </c>
      <c r="U3029" s="101" t="s">
        <v>97</v>
      </c>
      <c r="V3029" s="101" t="s">
        <v>99</v>
      </c>
      <c r="W3029" s="101" t="s">
        <v>100</v>
      </c>
      <c r="X3029" s="101" t="s">
        <v>96</v>
      </c>
      <c r="Y3029" s="101" t="s">
        <v>98</v>
      </c>
      <c r="Z3029" s="101" t="s">
        <v>101</v>
      </c>
      <c r="AA3029" s="101">
        <v>809</v>
      </c>
      <c r="AB3029" s="101">
        <v>1156.8699999999999</v>
      </c>
    </row>
    <row r="3030" spans="18:28" ht="18" customHeight="1" x14ac:dyDescent="0.25">
      <c r="R3030" s="101" t="s">
        <v>84</v>
      </c>
      <c r="S3030" s="101">
        <v>2024</v>
      </c>
      <c r="T3030" s="101" t="s">
        <v>1</v>
      </c>
      <c r="U3030" s="101" t="s">
        <v>97</v>
      </c>
      <c r="V3030" s="101" t="s">
        <v>99</v>
      </c>
      <c r="W3030" s="101" t="s">
        <v>100</v>
      </c>
      <c r="X3030" s="101" t="s">
        <v>96</v>
      </c>
      <c r="Y3030" s="101" t="s">
        <v>98</v>
      </c>
      <c r="Z3030" s="101" t="s">
        <v>101</v>
      </c>
      <c r="AA3030" s="101">
        <v>209</v>
      </c>
      <c r="AB3030" s="101">
        <v>298.87</v>
      </c>
    </row>
    <row r="3031" spans="18:28" ht="18" customHeight="1" x14ac:dyDescent="0.25">
      <c r="R3031" s="101" t="s">
        <v>84</v>
      </c>
      <c r="S3031" s="101">
        <v>2024</v>
      </c>
      <c r="T3031" s="101" t="s">
        <v>0</v>
      </c>
      <c r="U3031" s="101" t="s">
        <v>97</v>
      </c>
      <c r="V3031" s="101" t="s">
        <v>99</v>
      </c>
      <c r="W3031" s="101" t="s">
        <v>100</v>
      </c>
      <c r="X3031" s="101" t="s">
        <v>96</v>
      </c>
      <c r="Y3031" s="101" t="s">
        <v>98</v>
      </c>
      <c r="Z3031" s="101" t="s">
        <v>101</v>
      </c>
      <c r="AA3031" s="101">
        <v>242</v>
      </c>
      <c r="AB3031" s="101">
        <v>346.06</v>
      </c>
    </row>
    <row r="3032" spans="18:28" ht="18" customHeight="1" x14ac:dyDescent="0.25">
      <c r="R3032" s="101" t="s">
        <v>93</v>
      </c>
      <c r="S3032" s="101">
        <v>2024</v>
      </c>
      <c r="T3032" s="101" t="s">
        <v>0</v>
      </c>
      <c r="U3032" s="101" t="s">
        <v>97</v>
      </c>
      <c r="V3032" s="101" t="s">
        <v>99</v>
      </c>
      <c r="W3032" s="101" t="s">
        <v>100</v>
      </c>
      <c r="X3032" s="101" t="s">
        <v>96</v>
      </c>
      <c r="Y3032" s="101" t="s">
        <v>98</v>
      </c>
      <c r="Z3032" s="101" t="s">
        <v>101</v>
      </c>
      <c r="AA3032" s="101">
        <v>212</v>
      </c>
      <c r="AB3032" s="101">
        <v>303.15999999999997</v>
      </c>
    </row>
    <row r="3033" spans="18:28" ht="18" customHeight="1" x14ac:dyDescent="0.25">
      <c r="R3033" s="101" t="s">
        <v>91</v>
      </c>
      <c r="S3033" s="101">
        <v>2024</v>
      </c>
      <c r="T3033" s="101" t="s">
        <v>0</v>
      </c>
      <c r="U3033" s="101" t="s">
        <v>97</v>
      </c>
      <c r="V3033" s="101" t="s">
        <v>99</v>
      </c>
      <c r="W3033" s="101" t="s">
        <v>100</v>
      </c>
      <c r="X3033" s="101" t="s">
        <v>96</v>
      </c>
      <c r="Y3033" s="101" t="s">
        <v>98</v>
      </c>
      <c r="Z3033" s="101" t="s">
        <v>101</v>
      </c>
      <c r="AA3033" s="101">
        <v>238</v>
      </c>
      <c r="AB3033" s="101">
        <v>340.34000000000003</v>
      </c>
    </row>
    <row r="3034" spans="18:28" ht="18" customHeight="1" x14ac:dyDescent="0.25">
      <c r="R3034" s="101" t="s">
        <v>93</v>
      </c>
      <c r="S3034" s="101">
        <v>2024</v>
      </c>
      <c r="T3034" s="101" t="s">
        <v>0</v>
      </c>
      <c r="U3034" s="101" t="s">
        <v>97</v>
      </c>
      <c r="V3034" s="101" t="s">
        <v>99</v>
      </c>
      <c r="W3034" s="101" t="s">
        <v>100</v>
      </c>
      <c r="X3034" s="101" t="s">
        <v>96</v>
      </c>
      <c r="Y3034" s="101" t="s">
        <v>98</v>
      </c>
      <c r="Z3034" s="101" t="s">
        <v>101</v>
      </c>
      <c r="AA3034" s="101">
        <v>214</v>
      </c>
      <c r="AB3034" s="101">
        <v>306.02</v>
      </c>
    </row>
    <row r="3035" spans="18:28" ht="18" customHeight="1" x14ac:dyDescent="0.25">
      <c r="R3035" s="101" t="s">
        <v>91</v>
      </c>
      <c r="S3035" s="101">
        <v>2024</v>
      </c>
      <c r="T3035" s="101" t="s">
        <v>0</v>
      </c>
      <c r="U3035" s="101" t="s">
        <v>97</v>
      </c>
      <c r="V3035" s="101" t="s">
        <v>99</v>
      </c>
      <c r="W3035" s="101" t="s">
        <v>100</v>
      </c>
      <c r="X3035" s="101" t="s">
        <v>96</v>
      </c>
      <c r="Y3035" s="101" t="s">
        <v>98</v>
      </c>
      <c r="Z3035" s="101" t="s">
        <v>101</v>
      </c>
      <c r="AA3035" s="101">
        <v>799</v>
      </c>
      <c r="AB3035" s="101">
        <v>1142.57</v>
      </c>
    </row>
    <row r="3036" spans="18:28" ht="18" customHeight="1" x14ac:dyDescent="0.25">
      <c r="R3036" s="101" t="s">
        <v>91</v>
      </c>
      <c r="S3036" s="101">
        <v>2024</v>
      </c>
      <c r="T3036" s="101" t="s">
        <v>0</v>
      </c>
      <c r="U3036" s="101" t="s">
        <v>97</v>
      </c>
      <c r="V3036" s="101" t="s">
        <v>99</v>
      </c>
      <c r="W3036" s="101" t="s">
        <v>100</v>
      </c>
      <c r="X3036" s="101" t="s">
        <v>96</v>
      </c>
      <c r="Y3036" s="101" t="s">
        <v>98</v>
      </c>
      <c r="Z3036" s="101" t="s">
        <v>101</v>
      </c>
      <c r="AA3036" s="101">
        <v>213</v>
      </c>
      <c r="AB3036" s="101">
        <v>304.59000000000003</v>
      </c>
    </row>
    <row r="3037" spans="18:28" ht="18" customHeight="1" x14ac:dyDescent="0.25">
      <c r="R3037" s="101" t="s">
        <v>93</v>
      </c>
      <c r="S3037" s="101">
        <v>2024</v>
      </c>
      <c r="T3037" s="101" t="s">
        <v>0</v>
      </c>
      <c r="U3037" s="101" t="s">
        <v>97</v>
      </c>
      <c r="V3037" s="101" t="s">
        <v>99</v>
      </c>
      <c r="W3037" s="101" t="s">
        <v>100</v>
      </c>
      <c r="X3037" s="101" t="s">
        <v>96</v>
      </c>
      <c r="Y3037" s="101" t="s">
        <v>98</v>
      </c>
      <c r="Z3037" s="101" t="s">
        <v>101</v>
      </c>
      <c r="AA3037" s="101">
        <v>241</v>
      </c>
      <c r="AB3037" s="101">
        <v>344.63</v>
      </c>
    </row>
    <row r="3038" spans="18:28" ht="18" customHeight="1" x14ac:dyDescent="0.25">
      <c r="R3038" s="101" t="s">
        <v>91</v>
      </c>
      <c r="S3038" s="101">
        <v>2024</v>
      </c>
      <c r="T3038" s="101" t="s">
        <v>0</v>
      </c>
      <c r="U3038" s="101" t="s">
        <v>97</v>
      </c>
      <c r="V3038" s="101" t="s">
        <v>99</v>
      </c>
      <c r="W3038" s="101" t="s">
        <v>100</v>
      </c>
      <c r="X3038" s="101" t="s">
        <v>96</v>
      </c>
      <c r="Y3038" s="101" t="s">
        <v>98</v>
      </c>
      <c r="Z3038" s="101" t="s">
        <v>101</v>
      </c>
      <c r="AA3038" s="101">
        <v>211</v>
      </c>
      <c r="AB3038" s="101">
        <v>301.73</v>
      </c>
    </row>
    <row r="3039" spans="18:28" ht="18" customHeight="1" x14ac:dyDescent="0.25">
      <c r="R3039" s="101" t="s">
        <v>93</v>
      </c>
      <c r="S3039" s="101">
        <v>2024</v>
      </c>
      <c r="T3039" s="101" t="s">
        <v>0</v>
      </c>
      <c r="U3039" s="101" t="s">
        <v>97</v>
      </c>
      <c r="V3039" s="101" t="s">
        <v>99</v>
      </c>
      <c r="W3039" s="101" t="s">
        <v>100</v>
      </c>
      <c r="X3039" s="101" t="s">
        <v>96</v>
      </c>
      <c r="Y3039" s="101" t="s">
        <v>98</v>
      </c>
      <c r="Z3039" s="101" t="s">
        <v>101</v>
      </c>
      <c r="AA3039" s="101">
        <v>808</v>
      </c>
      <c r="AB3039" s="101">
        <v>1155.44</v>
      </c>
    </row>
    <row r="3040" spans="18:28" ht="18" customHeight="1" x14ac:dyDescent="0.25">
      <c r="R3040" s="101" t="s">
        <v>84</v>
      </c>
      <c r="S3040" s="101">
        <v>2024</v>
      </c>
      <c r="T3040" s="101" t="s">
        <v>0</v>
      </c>
      <c r="U3040" s="101" t="s">
        <v>97</v>
      </c>
      <c r="V3040" s="101" t="s">
        <v>99</v>
      </c>
      <c r="W3040" s="101" t="s">
        <v>100</v>
      </c>
      <c r="X3040" s="101" t="s">
        <v>96</v>
      </c>
      <c r="Y3040" s="101" t="s">
        <v>98</v>
      </c>
      <c r="Z3040" s="101" t="s">
        <v>101</v>
      </c>
      <c r="AA3040" s="101">
        <v>215</v>
      </c>
      <c r="AB3040" s="101">
        <v>307.45</v>
      </c>
    </row>
    <row r="3041" spans="18:28" ht="18" customHeight="1" x14ac:dyDescent="0.25">
      <c r="R3041" s="101" t="s">
        <v>84</v>
      </c>
      <c r="S3041" s="101">
        <v>2024</v>
      </c>
      <c r="T3041" s="101" t="s">
        <v>6</v>
      </c>
      <c r="U3041" s="101" t="s">
        <v>97</v>
      </c>
      <c r="V3041" s="101" t="s">
        <v>99</v>
      </c>
      <c r="W3041" s="101" t="s">
        <v>100</v>
      </c>
      <c r="X3041" s="101" t="s">
        <v>96</v>
      </c>
      <c r="Y3041" s="101" t="s">
        <v>98</v>
      </c>
      <c r="Z3041" s="101" t="s">
        <v>101</v>
      </c>
      <c r="AA3041" s="101">
        <v>206</v>
      </c>
      <c r="AB3041" s="101">
        <v>294.58</v>
      </c>
    </row>
    <row r="3042" spans="18:28" ht="18" customHeight="1" x14ac:dyDescent="0.25">
      <c r="R3042" s="101" t="s">
        <v>91</v>
      </c>
      <c r="S3042" s="101">
        <v>2024</v>
      </c>
      <c r="T3042" s="101" t="s">
        <v>6</v>
      </c>
      <c r="U3042" s="101" t="s">
        <v>97</v>
      </c>
      <c r="V3042" s="101" t="s">
        <v>99</v>
      </c>
      <c r="W3042" s="101" t="s">
        <v>100</v>
      </c>
      <c r="X3042" s="101" t="s">
        <v>96</v>
      </c>
      <c r="Y3042" s="101" t="s">
        <v>98</v>
      </c>
      <c r="Z3042" s="101" t="s">
        <v>101</v>
      </c>
      <c r="AA3042" s="101">
        <v>182</v>
      </c>
      <c r="AB3042" s="101">
        <v>260.26</v>
      </c>
    </row>
    <row r="3043" spans="18:28" ht="18" customHeight="1" x14ac:dyDescent="0.25">
      <c r="R3043" s="101" t="s">
        <v>91</v>
      </c>
      <c r="S3043" s="101">
        <v>2024</v>
      </c>
      <c r="T3043" s="101" t="s">
        <v>6</v>
      </c>
      <c r="U3043" s="101" t="s">
        <v>97</v>
      </c>
      <c r="V3043" s="101" t="s">
        <v>99</v>
      </c>
      <c r="W3043" s="101" t="s">
        <v>100</v>
      </c>
      <c r="X3043" s="101" t="s">
        <v>96</v>
      </c>
      <c r="Y3043" s="101" t="s">
        <v>98</v>
      </c>
      <c r="Z3043" s="101" t="s">
        <v>101</v>
      </c>
      <c r="AA3043" s="101">
        <v>208</v>
      </c>
      <c r="AB3043" s="101">
        <v>297.44</v>
      </c>
    </row>
    <row r="3044" spans="18:28" ht="18" customHeight="1" x14ac:dyDescent="0.25">
      <c r="R3044" s="101" t="s">
        <v>91</v>
      </c>
      <c r="S3044" s="101">
        <v>2024</v>
      </c>
      <c r="T3044" s="101" t="s">
        <v>6</v>
      </c>
      <c r="U3044" s="101" t="s">
        <v>97</v>
      </c>
      <c r="V3044" s="101" t="s">
        <v>99</v>
      </c>
      <c r="W3044" s="101" t="s">
        <v>100</v>
      </c>
      <c r="X3044" s="101" t="s">
        <v>96</v>
      </c>
      <c r="Y3044" s="101" t="s">
        <v>98</v>
      </c>
      <c r="Z3044" s="101" t="s">
        <v>101</v>
      </c>
      <c r="AA3044" s="101">
        <v>804</v>
      </c>
      <c r="AB3044" s="101">
        <v>1149.72</v>
      </c>
    </row>
    <row r="3045" spans="18:28" ht="18" customHeight="1" x14ac:dyDescent="0.25">
      <c r="R3045" s="101" t="s">
        <v>84</v>
      </c>
      <c r="S3045" s="101">
        <v>2024</v>
      </c>
      <c r="T3045" s="101" t="s">
        <v>6</v>
      </c>
      <c r="U3045" s="101" t="s">
        <v>97</v>
      </c>
      <c r="V3045" s="101" t="s">
        <v>99</v>
      </c>
      <c r="W3045" s="101" t="s">
        <v>100</v>
      </c>
      <c r="X3045" s="101" t="s">
        <v>96</v>
      </c>
      <c r="Y3045" s="101" t="s">
        <v>98</v>
      </c>
      <c r="Z3045" s="101" t="s">
        <v>101</v>
      </c>
      <c r="AA3045" s="101">
        <v>891</v>
      </c>
      <c r="AB3045" s="101">
        <v>1274.1300000000001</v>
      </c>
    </row>
    <row r="3046" spans="18:28" ht="18" customHeight="1" x14ac:dyDescent="0.25">
      <c r="R3046" s="101" t="s">
        <v>84</v>
      </c>
      <c r="S3046" s="101">
        <v>2024</v>
      </c>
      <c r="T3046" s="101" t="s">
        <v>6</v>
      </c>
      <c r="U3046" s="101" t="s">
        <v>97</v>
      </c>
      <c r="V3046" s="101" t="s">
        <v>99</v>
      </c>
      <c r="W3046" s="101" t="s">
        <v>100</v>
      </c>
      <c r="X3046" s="101" t="s">
        <v>96</v>
      </c>
      <c r="Y3046" s="101" t="s">
        <v>98</v>
      </c>
      <c r="Z3046" s="101" t="s">
        <v>101</v>
      </c>
      <c r="AA3046" s="101">
        <v>844</v>
      </c>
      <c r="AB3046" s="101">
        <v>526.24</v>
      </c>
    </row>
    <row r="3047" spans="18:28" ht="18" customHeight="1" x14ac:dyDescent="0.25">
      <c r="R3047" s="101" t="s">
        <v>91</v>
      </c>
      <c r="S3047" s="101">
        <v>2024</v>
      </c>
      <c r="T3047" s="101" t="s">
        <v>6</v>
      </c>
      <c r="U3047" s="101" t="s">
        <v>97</v>
      </c>
      <c r="V3047" s="101" t="s">
        <v>99</v>
      </c>
      <c r="W3047" s="101" t="s">
        <v>100</v>
      </c>
      <c r="X3047" s="101" t="s">
        <v>96</v>
      </c>
      <c r="Y3047" s="101" t="s">
        <v>98</v>
      </c>
      <c r="Z3047" s="101" t="s">
        <v>101</v>
      </c>
      <c r="AA3047" s="101">
        <v>183</v>
      </c>
      <c r="AB3047" s="101">
        <v>261.69</v>
      </c>
    </row>
    <row r="3048" spans="18:28" ht="18" customHeight="1" x14ac:dyDescent="0.25">
      <c r="R3048" s="101" t="s">
        <v>91</v>
      </c>
      <c r="S3048" s="101">
        <v>2024</v>
      </c>
      <c r="T3048" s="101" t="s">
        <v>6</v>
      </c>
      <c r="U3048" s="101" t="s">
        <v>97</v>
      </c>
      <c r="V3048" s="101" t="s">
        <v>99</v>
      </c>
      <c r="W3048" s="101" t="s">
        <v>100</v>
      </c>
      <c r="X3048" s="101" t="s">
        <v>96</v>
      </c>
      <c r="Y3048" s="101" t="s">
        <v>98</v>
      </c>
      <c r="Z3048" s="101" t="s">
        <v>101</v>
      </c>
      <c r="AA3048" s="101">
        <v>181</v>
      </c>
      <c r="AB3048" s="101">
        <v>258.83</v>
      </c>
    </row>
    <row r="3049" spans="18:28" ht="18" customHeight="1" x14ac:dyDescent="0.25">
      <c r="R3049" s="101" t="s">
        <v>91</v>
      </c>
      <c r="S3049" s="101">
        <v>2024</v>
      </c>
      <c r="T3049" s="101" t="s">
        <v>6</v>
      </c>
      <c r="U3049" s="101" t="s">
        <v>97</v>
      </c>
      <c r="V3049" s="101" t="s">
        <v>99</v>
      </c>
      <c r="W3049" s="101" t="s">
        <v>100</v>
      </c>
      <c r="X3049" s="101" t="s">
        <v>96</v>
      </c>
      <c r="Y3049" s="101" t="s">
        <v>98</v>
      </c>
      <c r="Z3049" s="101" t="s">
        <v>101</v>
      </c>
      <c r="AA3049" s="101">
        <v>813</v>
      </c>
      <c r="AB3049" s="101">
        <v>1162.5899999999999</v>
      </c>
    </row>
    <row r="3050" spans="18:28" ht="18" customHeight="1" x14ac:dyDescent="0.25">
      <c r="R3050" s="101" t="s">
        <v>84</v>
      </c>
      <c r="S3050" s="101">
        <v>2024</v>
      </c>
      <c r="T3050" s="101" t="s">
        <v>6</v>
      </c>
      <c r="U3050" s="101" t="s">
        <v>97</v>
      </c>
      <c r="V3050" s="101" t="s">
        <v>99</v>
      </c>
      <c r="W3050" s="101" t="s">
        <v>100</v>
      </c>
      <c r="X3050" s="101" t="s">
        <v>96</v>
      </c>
      <c r="Y3050" s="101" t="s">
        <v>98</v>
      </c>
      <c r="Z3050" s="101" t="s">
        <v>101</v>
      </c>
      <c r="AA3050" s="101">
        <v>179</v>
      </c>
      <c r="AB3050" s="101">
        <v>255.97</v>
      </c>
    </row>
    <row r="3051" spans="18:28" ht="18" customHeight="1" x14ac:dyDescent="0.25">
      <c r="R3051" s="101" t="s">
        <v>91</v>
      </c>
      <c r="S3051" s="101">
        <v>2024</v>
      </c>
      <c r="T3051" s="101" t="s">
        <v>5</v>
      </c>
      <c r="U3051" s="101" t="s">
        <v>97</v>
      </c>
      <c r="V3051" s="101" t="s">
        <v>99</v>
      </c>
      <c r="W3051" s="101" t="s">
        <v>100</v>
      </c>
      <c r="X3051" s="101" t="s">
        <v>96</v>
      </c>
      <c r="Y3051" s="101" t="s">
        <v>98</v>
      </c>
      <c r="Z3051" s="101" t="s">
        <v>101</v>
      </c>
      <c r="AA3051" s="101">
        <v>212</v>
      </c>
      <c r="AB3051" s="101">
        <v>303.15999999999997</v>
      </c>
    </row>
    <row r="3052" spans="18:28" ht="18" customHeight="1" x14ac:dyDescent="0.25">
      <c r="R3052" s="101" t="s">
        <v>93</v>
      </c>
      <c r="S3052" s="101">
        <v>2024</v>
      </c>
      <c r="T3052" s="101" t="s">
        <v>5</v>
      </c>
      <c r="U3052" s="101" t="s">
        <v>97</v>
      </c>
      <c r="V3052" s="101" t="s">
        <v>99</v>
      </c>
      <c r="W3052" s="101" t="s">
        <v>100</v>
      </c>
      <c r="X3052" s="101" t="s">
        <v>96</v>
      </c>
      <c r="Y3052" s="101" t="s">
        <v>98</v>
      </c>
      <c r="Z3052" s="101" t="s">
        <v>101</v>
      </c>
      <c r="AA3052" s="101">
        <v>188</v>
      </c>
      <c r="AB3052" s="101">
        <v>268.84000000000003</v>
      </c>
    </row>
    <row r="3053" spans="18:28" ht="18" customHeight="1" x14ac:dyDescent="0.25">
      <c r="R3053" s="101" t="s">
        <v>94</v>
      </c>
      <c r="S3053" s="101">
        <v>2024</v>
      </c>
      <c r="T3053" s="101" t="s">
        <v>5</v>
      </c>
      <c r="U3053" s="101" t="s">
        <v>97</v>
      </c>
      <c r="V3053" s="101" t="s">
        <v>99</v>
      </c>
      <c r="W3053" s="101" t="s">
        <v>100</v>
      </c>
      <c r="X3053" s="101" t="s">
        <v>96</v>
      </c>
      <c r="Y3053" s="101" t="s">
        <v>98</v>
      </c>
      <c r="Z3053" s="101" t="s">
        <v>101</v>
      </c>
      <c r="AA3053" s="101">
        <v>214</v>
      </c>
      <c r="AB3053" s="101">
        <v>306.02</v>
      </c>
    </row>
    <row r="3054" spans="18:28" ht="18" customHeight="1" x14ac:dyDescent="0.25">
      <c r="R3054" s="101" t="s">
        <v>93</v>
      </c>
      <c r="S3054" s="101">
        <v>2024</v>
      </c>
      <c r="T3054" s="101" t="s">
        <v>5</v>
      </c>
      <c r="U3054" s="101" t="s">
        <v>97</v>
      </c>
      <c r="V3054" s="101" t="s">
        <v>99</v>
      </c>
      <c r="W3054" s="101" t="s">
        <v>100</v>
      </c>
      <c r="X3054" s="101" t="s">
        <v>96</v>
      </c>
      <c r="Y3054" s="101" t="s">
        <v>98</v>
      </c>
      <c r="Z3054" s="101" t="s">
        <v>101</v>
      </c>
      <c r="AA3054" s="101">
        <v>184</v>
      </c>
      <c r="AB3054" s="101">
        <v>263.12</v>
      </c>
    </row>
    <row r="3055" spans="18:28" ht="18" customHeight="1" x14ac:dyDescent="0.25">
      <c r="R3055" s="101" t="s">
        <v>94</v>
      </c>
      <c r="S3055" s="101">
        <v>2024</v>
      </c>
      <c r="T3055" s="101" t="s">
        <v>5</v>
      </c>
      <c r="U3055" s="101" t="s">
        <v>97</v>
      </c>
      <c r="V3055" s="101" t="s">
        <v>99</v>
      </c>
      <c r="W3055" s="101" t="s">
        <v>100</v>
      </c>
      <c r="X3055" s="101" t="s">
        <v>96</v>
      </c>
      <c r="Y3055" s="101" t="s">
        <v>98</v>
      </c>
      <c r="Z3055" s="101" t="s">
        <v>101</v>
      </c>
      <c r="AA3055" s="101">
        <v>803</v>
      </c>
      <c r="AB3055" s="101">
        <v>1148.29</v>
      </c>
    </row>
    <row r="3056" spans="18:28" ht="18" customHeight="1" x14ac:dyDescent="0.25">
      <c r="R3056" s="101" t="s">
        <v>93</v>
      </c>
      <c r="S3056" s="101">
        <v>2024</v>
      </c>
      <c r="T3056" s="101" t="s">
        <v>5</v>
      </c>
      <c r="U3056" s="101" t="s">
        <v>97</v>
      </c>
      <c r="V3056" s="101" t="s">
        <v>99</v>
      </c>
      <c r="W3056" s="101" t="s">
        <v>100</v>
      </c>
      <c r="X3056" s="101" t="s">
        <v>96</v>
      </c>
      <c r="Y3056" s="101" t="s">
        <v>98</v>
      </c>
      <c r="Z3056" s="101" t="s">
        <v>101</v>
      </c>
      <c r="AA3056" s="101">
        <v>890</v>
      </c>
      <c r="AB3056" s="101">
        <v>1272.7</v>
      </c>
    </row>
    <row r="3057" spans="18:28" ht="18" customHeight="1" x14ac:dyDescent="0.25">
      <c r="R3057" s="101" t="s">
        <v>93</v>
      </c>
      <c r="S3057" s="101">
        <v>2024</v>
      </c>
      <c r="T3057" s="101" t="s">
        <v>5</v>
      </c>
      <c r="U3057" s="101" t="s">
        <v>97</v>
      </c>
      <c r="V3057" s="101" t="s">
        <v>99</v>
      </c>
      <c r="W3057" s="101" t="s">
        <v>100</v>
      </c>
      <c r="X3057" s="101" t="s">
        <v>96</v>
      </c>
      <c r="Y3057" s="101" t="s">
        <v>98</v>
      </c>
      <c r="Z3057" s="101" t="s">
        <v>101</v>
      </c>
      <c r="AA3057" s="101">
        <v>843</v>
      </c>
      <c r="AB3057" s="101">
        <v>526.24</v>
      </c>
    </row>
    <row r="3058" spans="18:28" ht="18" customHeight="1" x14ac:dyDescent="0.25">
      <c r="R3058" s="101" t="s">
        <v>94</v>
      </c>
      <c r="S3058" s="101">
        <v>2024</v>
      </c>
      <c r="T3058" s="101" t="s">
        <v>5</v>
      </c>
      <c r="U3058" s="101" t="s">
        <v>97</v>
      </c>
      <c r="V3058" s="101" t="s">
        <v>99</v>
      </c>
      <c r="W3058" s="101" t="s">
        <v>100</v>
      </c>
      <c r="X3058" s="101" t="s">
        <v>96</v>
      </c>
      <c r="Y3058" s="101" t="s">
        <v>98</v>
      </c>
      <c r="Z3058" s="101" t="s">
        <v>101</v>
      </c>
      <c r="AA3058" s="101">
        <v>189</v>
      </c>
      <c r="AB3058" s="101">
        <v>270.27</v>
      </c>
    </row>
    <row r="3059" spans="18:28" ht="18" customHeight="1" x14ac:dyDescent="0.25">
      <c r="R3059" s="101" t="s">
        <v>93</v>
      </c>
      <c r="S3059" s="101">
        <v>2024</v>
      </c>
      <c r="T3059" s="101" t="s">
        <v>5</v>
      </c>
      <c r="U3059" s="101" t="s">
        <v>97</v>
      </c>
      <c r="V3059" s="101" t="s">
        <v>99</v>
      </c>
      <c r="W3059" s="101" t="s">
        <v>100</v>
      </c>
      <c r="X3059" s="101" t="s">
        <v>96</v>
      </c>
      <c r="Y3059" s="101" t="s">
        <v>98</v>
      </c>
      <c r="Z3059" s="101" t="s">
        <v>101</v>
      </c>
      <c r="AA3059" s="101">
        <v>211</v>
      </c>
      <c r="AB3059" s="101">
        <v>301.73</v>
      </c>
    </row>
    <row r="3060" spans="18:28" ht="18" customHeight="1" x14ac:dyDescent="0.25">
      <c r="R3060" s="101" t="s">
        <v>94</v>
      </c>
      <c r="S3060" s="101">
        <v>2024</v>
      </c>
      <c r="T3060" s="101" t="s">
        <v>5</v>
      </c>
      <c r="U3060" s="101" t="s">
        <v>97</v>
      </c>
      <c r="V3060" s="101" t="s">
        <v>99</v>
      </c>
      <c r="W3060" s="101" t="s">
        <v>100</v>
      </c>
      <c r="X3060" s="101" t="s">
        <v>96</v>
      </c>
      <c r="Y3060" s="101" t="s">
        <v>98</v>
      </c>
      <c r="Z3060" s="101" t="s">
        <v>101</v>
      </c>
      <c r="AA3060" s="101">
        <v>187</v>
      </c>
      <c r="AB3060" s="101">
        <v>267.40999999999997</v>
      </c>
    </row>
    <row r="3061" spans="18:28" ht="18" customHeight="1" x14ac:dyDescent="0.25">
      <c r="R3061" s="101" t="s">
        <v>93</v>
      </c>
      <c r="S3061" s="101">
        <v>2024</v>
      </c>
      <c r="T3061" s="101" t="s">
        <v>5</v>
      </c>
      <c r="U3061" s="101" t="s">
        <v>97</v>
      </c>
      <c r="V3061" s="101" t="s">
        <v>99</v>
      </c>
      <c r="W3061" s="101" t="s">
        <v>100</v>
      </c>
      <c r="X3061" s="101" t="s">
        <v>96</v>
      </c>
      <c r="Y3061" s="101" t="s">
        <v>98</v>
      </c>
      <c r="Z3061" s="101" t="s">
        <v>101</v>
      </c>
      <c r="AA3061" s="101">
        <v>812</v>
      </c>
      <c r="AB3061" s="101">
        <v>1161.1599999999999</v>
      </c>
    </row>
    <row r="3062" spans="18:28" ht="18" customHeight="1" x14ac:dyDescent="0.25">
      <c r="R3062" s="101" t="s">
        <v>91</v>
      </c>
      <c r="S3062" s="101">
        <v>2024</v>
      </c>
      <c r="T3062" s="101" t="s">
        <v>5</v>
      </c>
      <c r="U3062" s="101" t="s">
        <v>97</v>
      </c>
      <c r="V3062" s="101" t="s">
        <v>99</v>
      </c>
      <c r="W3062" s="101" t="s">
        <v>100</v>
      </c>
      <c r="X3062" s="101" t="s">
        <v>96</v>
      </c>
      <c r="Y3062" s="101" t="s">
        <v>98</v>
      </c>
      <c r="Z3062" s="101" t="s">
        <v>101</v>
      </c>
      <c r="AA3062" s="101">
        <v>185</v>
      </c>
      <c r="AB3062" s="101">
        <v>264.55</v>
      </c>
    </row>
    <row r="3063" spans="18:28" ht="18" customHeight="1" x14ac:dyDescent="0.25">
      <c r="R3063" s="101" t="s">
        <v>91</v>
      </c>
      <c r="S3063" s="101">
        <v>2024</v>
      </c>
      <c r="T3063" s="101" t="s">
        <v>2</v>
      </c>
      <c r="U3063" s="101" t="s">
        <v>97</v>
      </c>
      <c r="V3063" s="101" t="s">
        <v>99</v>
      </c>
      <c r="W3063" s="101" t="s">
        <v>100</v>
      </c>
      <c r="X3063" s="101" t="s">
        <v>96</v>
      </c>
      <c r="Y3063" s="101" t="s">
        <v>98</v>
      </c>
      <c r="Z3063" s="101" t="s">
        <v>101</v>
      </c>
      <c r="AA3063" s="101">
        <v>230</v>
      </c>
      <c r="AB3063" s="101">
        <v>328.9</v>
      </c>
    </row>
    <row r="3064" spans="18:28" ht="18" customHeight="1" x14ac:dyDescent="0.25">
      <c r="R3064" s="101" t="s">
        <v>84</v>
      </c>
      <c r="S3064" s="101">
        <v>2024</v>
      </c>
      <c r="T3064" s="101" t="s">
        <v>2</v>
      </c>
      <c r="U3064" s="101" t="s">
        <v>97</v>
      </c>
      <c r="V3064" s="101" t="s">
        <v>99</v>
      </c>
      <c r="W3064" s="101" t="s">
        <v>100</v>
      </c>
      <c r="X3064" s="101" t="s">
        <v>96</v>
      </c>
      <c r="Y3064" s="101" t="s">
        <v>98</v>
      </c>
      <c r="Z3064" s="101" t="s">
        <v>101</v>
      </c>
      <c r="AA3064" s="101">
        <v>200</v>
      </c>
      <c r="AB3064" s="101">
        <v>286</v>
      </c>
    </row>
    <row r="3065" spans="18:28" ht="18" customHeight="1" x14ac:dyDescent="0.25">
      <c r="R3065" s="101" t="s">
        <v>84</v>
      </c>
      <c r="S3065" s="101">
        <v>2024</v>
      </c>
      <c r="T3065" s="101" t="s">
        <v>2</v>
      </c>
      <c r="U3065" s="101" t="s">
        <v>97</v>
      </c>
      <c r="V3065" s="101" t="s">
        <v>99</v>
      </c>
      <c r="W3065" s="101" t="s">
        <v>100</v>
      </c>
      <c r="X3065" s="101" t="s">
        <v>96</v>
      </c>
      <c r="Y3065" s="101" t="s">
        <v>98</v>
      </c>
      <c r="Z3065" s="101" t="s">
        <v>101</v>
      </c>
      <c r="AA3065" s="101">
        <v>232</v>
      </c>
      <c r="AB3065" s="101">
        <v>331.76</v>
      </c>
    </row>
    <row r="3066" spans="18:28" ht="18" customHeight="1" x14ac:dyDescent="0.25">
      <c r="R3066" s="101" t="s">
        <v>93</v>
      </c>
      <c r="S3066" s="101">
        <v>2024</v>
      </c>
      <c r="T3066" s="101" t="s">
        <v>2</v>
      </c>
      <c r="U3066" s="101" t="s">
        <v>97</v>
      </c>
      <c r="V3066" s="101" t="s">
        <v>99</v>
      </c>
      <c r="W3066" s="101" t="s">
        <v>100</v>
      </c>
      <c r="X3066" s="101" t="s">
        <v>96</v>
      </c>
      <c r="Y3066" s="101" t="s">
        <v>98</v>
      </c>
      <c r="Z3066" s="101" t="s">
        <v>101</v>
      </c>
      <c r="AA3066" s="101">
        <v>202</v>
      </c>
      <c r="AB3066" s="101">
        <v>288.86</v>
      </c>
    </row>
    <row r="3067" spans="18:28" ht="18" customHeight="1" x14ac:dyDescent="0.25">
      <c r="R3067" s="101" t="s">
        <v>84</v>
      </c>
      <c r="S3067" s="101">
        <v>2024</v>
      </c>
      <c r="T3067" s="101" t="s">
        <v>2</v>
      </c>
      <c r="U3067" s="101" t="s">
        <v>97</v>
      </c>
      <c r="V3067" s="101" t="s">
        <v>99</v>
      </c>
      <c r="W3067" s="101" t="s">
        <v>100</v>
      </c>
      <c r="X3067" s="101" t="s">
        <v>96</v>
      </c>
      <c r="Y3067" s="101" t="s">
        <v>98</v>
      </c>
      <c r="Z3067" s="101" t="s">
        <v>101</v>
      </c>
      <c r="AA3067" s="101">
        <v>801</v>
      </c>
      <c r="AB3067" s="101">
        <v>1145.43</v>
      </c>
    </row>
    <row r="3068" spans="18:28" ht="18" customHeight="1" x14ac:dyDescent="0.25">
      <c r="R3068" s="101" t="s">
        <v>84</v>
      </c>
      <c r="S3068" s="101">
        <v>2024</v>
      </c>
      <c r="T3068" s="101" t="s">
        <v>2</v>
      </c>
      <c r="U3068" s="101" t="s">
        <v>97</v>
      </c>
      <c r="V3068" s="101" t="s">
        <v>99</v>
      </c>
      <c r="W3068" s="101" t="s">
        <v>100</v>
      </c>
      <c r="X3068" s="101" t="s">
        <v>96</v>
      </c>
      <c r="Y3068" s="101" t="s">
        <v>98</v>
      </c>
      <c r="Z3068" s="101" t="s">
        <v>101</v>
      </c>
      <c r="AA3068" s="101">
        <v>887</v>
      </c>
      <c r="AB3068" s="101">
        <v>1268.4099999999999</v>
      </c>
    </row>
    <row r="3069" spans="18:28" ht="18" customHeight="1" x14ac:dyDescent="0.25">
      <c r="R3069" s="101" t="s">
        <v>84</v>
      </c>
      <c r="S3069" s="101">
        <v>2024</v>
      </c>
      <c r="T3069" s="101" t="s">
        <v>2</v>
      </c>
      <c r="U3069" s="101" t="s">
        <v>97</v>
      </c>
      <c r="V3069" s="101" t="s">
        <v>99</v>
      </c>
      <c r="W3069" s="101" t="s">
        <v>100</v>
      </c>
      <c r="X3069" s="101" t="s">
        <v>96</v>
      </c>
      <c r="Y3069" s="101" t="s">
        <v>98</v>
      </c>
      <c r="Z3069" s="101" t="s">
        <v>101</v>
      </c>
      <c r="AA3069" s="101">
        <v>840</v>
      </c>
      <c r="AB3069" s="101">
        <v>526.24</v>
      </c>
    </row>
    <row r="3070" spans="18:28" ht="18" customHeight="1" x14ac:dyDescent="0.25">
      <c r="R3070" s="101" t="s">
        <v>84</v>
      </c>
      <c r="S3070" s="101">
        <v>2024</v>
      </c>
      <c r="T3070" s="101" t="s">
        <v>2</v>
      </c>
      <c r="U3070" s="101" t="s">
        <v>97</v>
      </c>
      <c r="V3070" s="101" t="s">
        <v>99</v>
      </c>
      <c r="W3070" s="101" t="s">
        <v>100</v>
      </c>
      <c r="X3070" s="101" t="s">
        <v>96</v>
      </c>
      <c r="Y3070" s="101" t="s">
        <v>98</v>
      </c>
      <c r="Z3070" s="101" t="s">
        <v>101</v>
      </c>
      <c r="AA3070" s="101">
        <v>201</v>
      </c>
      <c r="AB3070" s="101">
        <v>287.43</v>
      </c>
    </row>
    <row r="3071" spans="18:28" ht="18" customHeight="1" x14ac:dyDescent="0.25">
      <c r="R3071" s="101" t="s">
        <v>93</v>
      </c>
      <c r="S3071" s="101">
        <v>2024</v>
      </c>
      <c r="T3071" s="101" t="s">
        <v>2</v>
      </c>
      <c r="U3071" s="101" t="s">
        <v>97</v>
      </c>
      <c r="V3071" s="101" t="s">
        <v>99</v>
      </c>
      <c r="W3071" s="101" t="s">
        <v>100</v>
      </c>
      <c r="X3071" s="101" t="s">
        <v>96</v>
      </c>
      <c r="Y3071" s="101" t="s">
        <v>98</v>
      </c>
      <c r="Z3071" s="101" t="s">
        <v>101</v>
      </c>
      <c r="AA3071" s="101">
        <v>229</v>
      </c>
      <c r="AB3071" s="101">
        <v>327.47000000000003</v>
      </c>
    </row>
    <row r="3072" spans="18:28" ht="18" customHeight="1" x14ac:dyDescent="0.25">
      <c r="R3072" s="101" t="s">
        <v>84</v>
      </c>
      <c r="S3072" s="101">
        <v>2024</v>
      </c>
      <c r="T3072" s="101" t="s">
        <v>2</v>
      </c>
      <c r="U3072" s="101" t="s">
        <v>97</v>
      </c>
      <c r="V3072" s="101" t="s">
        <v>99</v>
      </c>
      <c r="W3072" s="101" t="s">
        <v>100</v>
      </c>
      <c r="X3072" s="101" t="s">
        <v>96</v>
      </c>
      <c r="Y3072" s="101" t="s">
        <v>98</v>
      </c>
      <c r="Z3072" s="101" t="s">
        <v>101</v>
      </c>
      <c r="AA3072" s="101">
        <v>205</v>
      </c>
      <c r="AB3072" s="101">
        <v>293.14999999999998</v>
      </c>
    </row>
    <row r="3073" spans="18:28" ht="18" customHeight="1" x14ac:dyDescent="0.25">
      <c r="R3073" s="101" t="s">
        <v>84</v>
      </c>
      <c r="S3073" s="101">
        <v>2024</v>
      </c>
      <c r="T3073" s="101" t="s">
        <v>2</v>
      </c>
      <c r="U3073" s="101" t="s">
        <v>97</v>
      </c>
      <c r="V3073" s="101" t="s">
        <v>99</v>
      </c>
      <c r="W3073" s="101" t="s">
        <v>100</v>
      </c>
      <c r="X3073" s="101" t="s">
        <v>96</v>
      </c>
      <c r="Y3073" s="101" t="s">
        <v>98</v>
      </c>
      <c r="Z3073" s="101" t="s">
        <v>101</v>
      </c>
      <c r="AA3073" s="101">
        <v>810</v>
      </c>
      <c r="AB3073" s="101">
        <v>1158.3</v>
      </c>
    </row>
    <row r="3074" spans="18:28" ht="18" customHeight="1" x14ac:dyDescent="0.25">
      <c r="R3074" s="101" t="s">
        <v>91</v>
      </c>
      <c r="S3074" s="101">
        <v>2024</v>
      </c>
      <c r="T3074" s="101" t="s">
        <v>2</v>
      </c>
      <c r="U3074" s="101" t="s">
        <v>97</v>
      </c>
      <c r="V3074" s="101" t="s">
        <v>99</v>
      </c>
      <c r="W3074" s="101" t="s">
        <v>100</v>
      </c>
      <c r="X3074" s="101" t="s">
        <v>96</v>
      </c>
      <c r="Y3074" s="101" t="s">
        <v>98</v>
      </c>
      <c r="Z3074" s="101" t="s">
        <v>101</v>
      </c>
      <c r="AA3074" s="101">
        <v>203</v>
      </c>
      <c r="AB3074" s="101">
        <v>290.28999999999996</v>
      </c>
    </row>
    <row r="3075" spans="18:28" ht="18" customHeight="1" x14ac:dyDescent="0.25">
      <c r="R3075" s="101" t="s">
        <v>93</v>
      </c>
      <c r="S3075" s="101">
        <v>2024</v>
      </c>
      <c r="T3075" s="101" t="s">
        <v>4</v>
      </c>
      <c r="U3075" s="101" t="s">
        <v>97</v>
      </c>
      <c r="V3075" s="101" t="s">
        <v>99</v>
      </c>
      <c r="W3075" s="101" t="s">
        <v>100</v>
      </c>
      <c r="X3075" s="101" t="s">
        <v>96</v>
      </c>
      <c r="Y3075" s="101" t="s">
        <v>98</v>
      </c>
      <c r="Z3075" s="101" t="s">
        <v>101</v>
      </c>
      <c r="AA3075" s="101">
        <v>218</v>
      </c>
      <c r="AB3075" s="101">
        <v>311.74</v>
      </c>
    </row>
    <row r="3076" spans="18:28" ht="18" customHeight="1" x14ac:dyDescent="0.25">
      <c r="R3076" s="101" t="s">
        <v>93</v>
      </c>
      <c r="S3076" s="101">
        <v>2024</v>
      </c>
      <c r="T3076" s="101" t="s">
        <v>4</v>
      </c>
      <c r="U3076" s="101" t="s">
        <v>97</v>
      </c>
      <c r="V3076" s="101" t="s">
        <v>99</v>
      </c>
      <c r="W3076" s="101" t="s">
        <v>100</v>
      </c>
      <c r="X3076" s="101" t="s">
        <v>96</v>
      </c>
      <c r="Y3076" s="101" t="s">
        <v>98</v>
      </c>
      <c r="Z3076" s="101" t="s">
        <v>101</v>
      </c>
      <c r="AA3076" s="101">
        <v>194</v>
      </c>
      <c r="AB3076" s="101">
        <v>277.42</v>
      </c>
    </row>
    <row r="3077" spans="18:28" ht="18" customHeight="1" x14ac:dyDescent="0.25">
      <c r="R3077" s="101" t="s">
        <v>91</v>
      </c>
      <c r="S3077" s="101">
        <v>2024</v>
      </c>
      <c r="T3077" s="101" t="s">
        <v>4</v>
      </c>
      <c r="U3077" s="101" t="s">
        <v>97</v>
      </c>
      <c r="V3077" s="101" t="s">
        <v>99</v>
      </c>
      <c r="W3077" s="101" t="s">
        <v>100</v>
      </c>
      <c r="X3077" s="101" t="s">
        <v>96</v>
      </c>
      <c r="Y3077" s="101" t="s">
        <v>98</v>
      </c>
      <c r="Z3077" s="101" t="s">
        <v>101</v>
      </c>
      <c r="AA3077" s="101">
        <v>220</v>
      </c>
      <c r="AB3077" s="101">
        <v>314.60000000000002</v>
      </c>
    </row>
    <row r="3078" spans="18:28" ht="18" customHeight="1" x14ac:dyDescent="0.25">
      <c r="R3078" s="101" t="s">
        <v>91</v>
      </c>
      <c r="S3078" s="101">
        <v>2024</v>
      </c>
      <c r="T3078" s="101" t="s">
        <v>4</v>
      </c>
      <c r="U3078" s="101" t="s">
        <v>97</v>
      </c>
      <c r="V3078" s="101" t="s">
        <v>99</v>
      </c>
      <c r="W3078" s="101" t="s">
        <v>100</v>
      </c>
      <c r="X3078" s="101" t="s">
        <v>96</v>
      </c>
      <c r="Y3078" s="101" t="s">
        <v>98</v>
      </c>
      <c r="Z3078" s="101" t="s">
        <v>101</v>
      </c>
      <c r="AA3078" s="101">
        <v>190</v>
      </c>
      <c r="AB3078" s="101">
        <v>271.7</v>
      </c>
    </row>
    <row r="3079" spans="18:28" ht="18" customHeight="1" x14ac:dyDescent="0.25">
      <c r="R3079" s="101" t="s">
        <v>91</v>
      </c>
      <c r="S3079" s="101">
        <v>2024</v>
      </c>
      <c r="T3079" s="101" t="s">
        <v>4</v>
      </c>
      <c r="U3079" s="101" t="s">
        <v>97</v>
      </c>
      <c r="V3079" s="101" t="s">
        <v>99</v>
      </c>
      <c r="W3079" s="101" t="s">
        <v>100</v>
      </c>
      <c r="X3079" s="101" t="s">
        <v>96</v>
      </c>
      <c r="Y3079" s="101" t="s">
        <v>98</v>
      </c>
      <c r="Z3079" s="101" t="s">
        <v>101</v>
      </c>
      <c r="AA3079" s="101">
        <v>889</v>
      </c>
      <c r="AB3079" s="101">
        <v>1271.27</v>
      </c>
    </row>
    <row r="3080" spans="18:28" ht="18" customHeight="1" x14ac:dyDescent="0.25">
      <c r="R3080" s="101" t="s">
        <v>91</v>
      </c>
      <c r="S3080" s="101">
        <v>2024</v>
      </c>
      <c r="T3080" s="101" t="s">
        <v>4</v>
      </c>
      <c r="U3080" s="101" t="s">
        <v>97</v>
      </c>
      <c r="V3080" s="101" t="s">
        <v>99</v>
      </c>
      <c r="W3080" s="101" t="s">
        <v>100</v>
      </c>
      <c r="X3080" s="101" t="s">
        <v>96</v>
      </c>
      <c r="Y3080" s="101" t="s">
        <v>98</v>
      </c>
      <c r="Z3080" s="101" t="s">
        <v>101</v>
      </c>
      <c r="AA3080" s="101">
        <v>842</v>
      </c>
      <c r="AB3080" s="101">
        <v>526.24</v>
      </c>
    </row>
    <row r="3081" spans="18:28" ht="18" customHeight="1" x14ac:dyDescent="0.25">
      <c r="R3081" s="101" t="s">
        <v>91</v>
      </c>
      <c r="S3081" s="101">
        <v>2024</v>
      </c>
      <c r="T3081" s="101" t="s">
        <v>4</v>
      </c>
      <c r="U3081" s="101" t="s">
        <v>97</v>
      </c>
      <c r="V3081" s="101" t="s">
        <v>99</v>
      </c>
      <c r="W3081" s="101" t="s">
        <v>100</v>
      </c>
      <c r="X3081" s="101" t="s">
        <v>96</v>
      </c>
      <c r="Y3081" s="101" t="s">
        <v>98</v>
      </c>
      <c r="Z3081" s="101" t="s">
        <v>101</v>
      </c>
      <c r="AA3081" s="101">
        <v>217</v>
      </c>
      <c r="AB3081" s="101">
        <v>310.31</v>
      </c>
    </row>
    <row r="3082" spans="18:28" ht="18" customHeight="1" x14ac:dyDescent="0.25">
      <c r="R3082" s="101" t="s">
        <v>91</v>
      </c>
      <c r="S3082" s="101">
        <v>2024</v>
      </c>
      <c r="T3082" s="101" t="s">
        <v>4</v>
      </c>
      <c r="U3082" s="101" t="s">
        <v>97</v>
      </c>
      <c r="V3082" s="101" t="s">
        <v>99</v>
      </c>
      <c r="W3082" s="101" t="s">
        <v>100</v>
      </c>
      <c r="X3082" s="101" t="s">
        <v>96</v>
      </c>
      <c r="Y3082" s="101" t="s">
        <v>98</v>
      </c>
      <c r="Z3082" s="101" t="s">
        <v>101</v>
      </c>
      <c r="AA3082" s="101">
        <v>193</v>
      </c>
      <c r="AB3082" s="101">
        <v>275.99</v>
      </c>
    </row>
    <row r="3083" spans="18:28" ht="18" customHeight="1" x14ac:dyDescent="0.25">
      <c r="R3083" s="101" t="s">
        <v>93</v>
      </c>
      <c r="S3083" s="101">
        <v>2024</v>
      </c>
      <c r="T3083" s="101" t="s">
        <v>4</v>
      </c>
      <c r="U3083" s="101" t="s">
        <v>97</v>
      </c>
      <c r="V3083" s="101" t="s">
        <v>99</v>
      </c>
      <c r="W3083" s="101" t="s">
        <v>100</v>
      </c>
      <c r="X3083" s="101" t="s">
        <v>96</v>
      </c>
      <c r="Y3083" s="101" t="s">
        <v>98</v>
      </c>
      <c r="Z3083" s="101" t="s">
        <v>101</v>
      </c>
      <c r="AA3083" s="101">
        <v>811</v>
      </c>
      <c r="AB3083" s="101">
        <v>1159.73</v>
      </c>
    </row>
    <row r="3084" spans="18:28" ht="18" customHeight="1" x14ac:dyDescent="0.25">
      <c r="R3084" s="101" t="s">
        <v>93</v>
      </c>
      <c r="S3084" s="101">
        <v>2024</v>
      </c>
      <c r="T3084" s="101" t="s">
        <v>4</v>
      </c>
      <c r="U3084" s="101" t="s">
        <v>97</v>
      </c>
      <c r="V3084" s="101" t="s">
        <v>99</v>
      </c>
      <c r="W3084" s="101" t="s">
        <v>100</v>
      </c>
      <c r="X3084" s="101" t="s">
        <v>96</v>
      </c>
      <c r="Y3084" s="101" t="s">
        <v>98</v>
      </c>
      <c r="Z3084" s="101" t="s">
        <v>101</v>
      </c>
      <c r="AA3084" s="101">
        <v>191</v>
      </c>
      <c r="AB3084" s="101">
        <v>273.13</v>
      </c>
    </row>
    <row r="3085" spans="18:28" ht="18" customHeight="1" x14ac:dyDescent="0.25">
      <c r="R3085" s="101" t="s">
        <v>91</v>
      </c>
      <c r="S3085" s="101">
        <v>2024</v>
      </c>
      <c r="T3085" s="101" t="s">
        <v>10</v>
      </c>
      <c r="U3085" s="101" t="s">
        <v>97</v>
      </c>
      <c r="V3085" s="101" t="s">
        <v>99</v>
      </c>
      <c r="W3085" s="101" t="s">
        <v>100</v>
      </c>
      <c r="X3085" s="101" t="s">
        <v>96</v>
      </c>
      <c r="Y3085" s="101" t="s">
        <v>98</v>
      </c>
      <c r="Z3085" s="101" t="s">
        <v>101</v>
      </c>
      <c r="AA3085" s="101">
        <v>188</v>
      </c>
      <c r="AB3085" s="101">
        <v>268.84000000000003</v>
      </c>
    </row>
    <row r="3086" spans="18:28" ht="18" customHeight="1" x14ac:dyDescent="0.25">
      <c r="R3086" s="101" t="s">
        <v>95</v>
      </c>
      <c r="S3086" s="101">
        <v>2024</v>
      </c>
      <c r="T3086" s="101" t="s">
        <v>10</v>
      </c>
      <c r="U3086" s="101" t="s">
        <v>97</v>
      </c>
      <c r="V3086" s="101" t="s">
        <v>99</v>
      </c>
      <c r="W3086" s="101" t="s">
        <v>100</v>
      </c>
      <c r="X3086" s="101" t="s">
        <v>96</v>
      </c>
      <c r="Y3086" s="101" t="s">
        <v>98</v>
      </c>
      <c r="Z3086" s="101" t="s">
        <v>101</v>
      </c>
      <c r="AA3086" s="101">
        <v>158</v>
      </c>
      <c r="AB3086" s="101">
        <v>225.94</v>
      </c>
    </row>
    <row r="3087" spans="18:28" ht="18" customHeight="1" x14ac:dyDescent="0.25">
      <c r="R3087" s="101" t="s">
        <v>84</v>
      </c>
      <c r="S3087" s="101">
        <v>2024</v>
      </c>
      <c r="T3087" s="101" t="s">
        <v>10</v>
      </c>
      <c r="U3087" s="101" t="s">
        <v>97</v>
      </c>
      <c r="V3087" s="101" t="s">
        <v>99</v>
      </c>
      <c r="W3087" s="101" t="s">
        <v>100</v>
      </c>
      <c r="X3087" s="101" t="s">
        <v>96</v>
      </c>
      <c r="Y3087" s="101" t="s">
        <v>98</v>
      </c>
      <c r="Z3087" s="101" t="s">
        <v>101</v>
      </c>
      <c r="AA3087" s="101">
        <v>160</v>
      </c>
      <c r="AB3087" s="101">
        <v>228.8</v>
      </c>
    </row>
    <row r="3088" spans="18:28" ht="18" customHeight="1" x14ac:dyDescent="0.25">
      <c r="R3088" s="101" t="s">
        <v>84</v>
      </c>
      <c r="S3088" s="101">
        <v>2024</v>
      </c>
      <c r="T3088" s="101" t="s">
        <v>10</v>
      </c>
      <c r="U3088" s="101" t="s">
        <v>97</v>
      </c>
      <c r="V3088" s="101" t="s">
        <v>99</v>
      </c>
      <c r="W3088" s="101" t="s">
        <v>100</v>
      </c>
      <c r="X3088" s="101" t="s">
        <v>96</v>
      </c>
      <c r="Y3088" s="101" t="s">
        <v>98</v>
      </c>
      <c r="Z3088" s="101" t="s">
        <v>101</v>
      </c>
      <c r="AA3088" s="101">
        <v>808</v>
      </c>
      <c r="AB3088" s="101">
        <v>1155.44</v>
      </c>
    </row>
    <row r="3089" spans="18:28" ht="18" customHeight="1" x14ac:dyDescent="0.25">
      <c r="R3089" s="101" t="s">
        <v>91</v>
      </c>
      <c r="S3089" s="101">
        <v>2024</v>
      </c>
      <c r="T3089" s="101" t="s">
        <v>10</v>
      </c>
      <c r="U3089" s="101" t="s">
        <v>97</v>
      </c>
      <c r="V3089" s="101" t="s">
        <v>99</v>
      </c>
      <c r="W3089" s="101" t="s">
        <v>100</v>
      </c>
      <c r="X3089" s="101" t="s">
        <v>96</v>
      </c>
      <c r="Y3089" s="101" t="s">
        <v>98</v>
      </c>
      <c r="Z3089" s="101" t="s">
        <v>101</v>
      </c>
      <c r="AA3089" s="101">
        <v>894</v>
      </c>
      <c r="AB3089" s="101">
        <v>1278.42</v>
      </c>
    </row>
    <row r="3090" spans="18:28" ht="18" customHeight="1" x14ac:dyDescent="0.25">
      <c r="R3090" s="101" t="s">
        <v>91</v>
      </c>
      <c r="S3090" s="101">
        <v>2024</v>
      </c>
      <c r="T3090" s="101" t="s">
        <v>10</v>
      </c>
      <c r="U3090" s="101" t="s">
        <v>97</v>
      </c>
      <c r="V3090" s="101" t="s">
        <v>99</v>
      </c>
      <c r="W3090" s="101" t="s">
        <v>100</v>
      </c>
      <c r="X3090" s="101" t="s">
        <v>96</v>
      </c>
      <c r="Y3090" s="101" t="s">
        <v>98</v>
      </c>
      <c r="Z3090" s="101" t="s">
        <v>101</v>
      </c>
      <c r="AA3090" s="101">
        <v>847</v>
      </c>
      <c r="AB3090" s="101">
        <v>526.24</v>
      </c>
    </row>
    <row r="3091" spans="18:28" ht="18" customHeight="1" x14ac:dyDescent="0.25">
      <c r="R3091" s="101" t="s">
        <v>84</v>
      </c>
      <c r="S3091" s="101">
        <v>2024</v>
      </c>
      <c r="T3091" s="101" t="s">
        <v>10</v>
      </c>
      <c r="U3091" s="101" t="s">
        <v>97</v>
      </c>
      <c r="V3091" s="101" t="s">
        <v>99</v>
      </c>
      <c r="W3091" s="101" t="s">
        <v>100</v>
      </c>
      <c r="X3091" s="101" t="s">
        <v>96</v>
      </c>
      <c r="Y3091" s="101" t="s">
        <v>98</v>
      </c>
      <c r="Z3091" s="101" t="s">
        <v>101</v>
      </c>
      <c r="AA3091" s="101">
        <v>159</v>
      </c>
      <c r="AB3091" s="101">
        <v>227.37</v>
      </c>
    </row>
    <row r="3092" spans="18:28" ht="18" customHeight="1" x14ac:dyDescent="0.25">
      <c r="R3092" s="101" t="s">
        <v>84</v>
      </c>
      <c r="S3092" s="101">
        <v>2024</v>
      </c>
      <c r="T3092" s="101" t="s">
        <v>10</v>
      </c>
      <c r="U3092" s="101" t="s">
        <v>97</v>
      </c>
      <c r="V3092" s="101" t="s">
        <v>99</v>
      </c>
      <c r="W3092" s="101" t="s">
        <v>100</v>
      </c>
      <c r="X3092" s="101" t="s">
        <v>96</v>
      </c>
      <c r="Y3092" s="101" t="s">
        <v>98</v>
      </c>
      <c r="Z3092" s="101" t="s">
        <v>101</v>
      </c>
      <c r="AA3092" s="101">
        <v>187</v>
      </c>
      <c r="AB3092" s="101">
        <v>267.40999999999997</v>
      </c>
    </row>
    <row r="3093" spans="18:28" ht="18" customHeight="1" x14ac:dyDescent="0.25">
      <c r="R3093" s="101" t="s">
        <v>95</v>
      </c>
      <c r="S3093" s="101">
        <v>2024</v>
      </c>
      <c r="T3093" s="101" t="s">
        <v>10</v>
      </c>
      <c r="U3093" s="101" t="s">
        <v>97</v>
      </c>
      <c r="V3093" s="101" t="s">
        <v>99</v>
      </c>
      <c r="W3093" s="101" t="s">
        <v>100</v>
      </c>
      <c r="X3093" s="101" t="s">
        <v>96</v>
      </c>
      <c r="Y3093" s="101" t="s">
        <v>98</v>
      </c>
      <c r="Z3093" s="101" t="s">
        <v>101</v>
      </c>
      <c r="AA3093" s="101">
        <v>817</v>
      </c>
      <c r="AB3093" s="101">
        <v>1168.31</v>
      </c>
    </row>
    <row r="3094" spans="18:28" ht="18" customHeight="1" x14ac:dyDescent="0.25">
      <c r="R3094" s="101" t="s">
        <v>91</v>
      </c>
      <c r="S3094" s="101">
        <v>2024</v>
      </c>
      <c r="T3094" s="101" t="s">
        <v>10</v>
      </c>
      <c r="U3094" s="101" t="s">
        <v>97</v>
      </c>
      <c r="V3094" s="101" t="s">
        <v>99</v>
      </c>
      <c r="W3094" s="101" t="s">
        <v>100</v>
      </c>
      <c r="X3094" s="101" t="s">
        <v>96</v>
      </c>
      <c r="Y3094" s="101" t="s">
        <v>98</v>
      </c>
      <c r="Z3094" s="101" t="s">
        <v>101</v>
      </c>
      <c r="AA3094" s="101">
        <v>161</v>
      </c>
      <c r="AB3094" s="101">
        <v>230.23000000000002</v>
      </c>
    </row>
    <row r="3095" spans="18:28" ht="18" customHeight="1" x14ac:dyDescent="0.25">
      <c r="R3095" s="101" t="s">
        <v>84</v>
      </c>
      <c r="S3095" s="101">
        <v>2024</v>
      </c>
      <c r="T3095" s="101" t="s">
        <v>9</v>
      </c>
      <c r="U3095" s="101" t="s">
        <v>97</v>
      </c>
      <c r="V3095" s="101" t="s">
        <v>99</v>
      </c>
      <c r="W3095" s="101" t="s">
        <v>100</v>
      </c>
      <c r="X3095" s="101" t="s">
        <v>96</v>
      </c>
      <c r="Y3095" s="101" t="s">
        <v>98</v>
      </c>
      <c r="Z3095" s="101" t="s">
        <v>101</v>
      </c>
      <c r="AA3095" s="101">
        <v>194</v>
      </c>
      <c r="AB3095" s="101">
        <v>277.42</v>
      </c>
    </row>
    <row r="3096" spans="18:28" ht="18" customHeight="1" x14ac:dyDescent="0.25">
      <c r="R3096" s="101" t="s">
        <v>91</v>
      </c>
      <c r="S3096" s="101">
        <v>2024</v>
      </c>
      <c r="T3096" s="101" t="s">
        <v>9</v>
      </c>
      <c r="U3096" s="101" t="s">
        <v>97</v>
      </c>
      <c r="V3096" s="101" t="s">
        <v>99</v>
      </c>
      <c r="W3096" s="101" t="s">
        <v>100</v>
      </c>
      <c r="X3096" s="101" t="s">
        <v>96</v>
      </c>
      <c r="Y3096" s="101" t="s">
        <v>98</v>
      </c>
      <c r="Z3096" s="101" t="s">
        <v>101</v>
      </c>
      <c r="AA3096" s="101">
        <v>164</v>
      </c>
      <c r="AB3096" s="101">
        <v>234.51999999999998</v>
      </c>
    </row>
    <row r="3097" spans="18:28" ht="18" customHeight="1" x14ac:dyDescent="0.25">
      <c r="R3097" s="101" t="s">
        <v>91</v>
      </c>
      <c r="S3097" s="101">
        <v>2024</v>
      </c>
      <c r="T3097" s="101" t="s">
        <v>9</v>
      </c>
      <c r="U3097" s="101" t="s">
        <v>97</v>
      </c>
      <c r="V3097" s="101" t="s">
        <v>99</v>
      </c>
      <c r="W3097" s="101" t="s">
        <v>100</v>
      </c>
      <c r="X3097" s="101" t="s">
        <v>96</v>
      </c>
      <c r="Y3097" s="101" t="s">
        <v>98</v>
      </c>
      <c r="Z3097" s="101" t="s">
        <v>101</v>
      </c>
      <c r="AA3097" s="101">
        <v>190</v>
      </c>
      <c r="AB3097" s="101">
        <v>271.7</v>
      </c>
    </row>
    <row r="3098" spans="18:28" ht="18" customHeight="1" x14ac:dyDescent="0.25">
      <c r="R3098" s="101" t="s">
        <v>94</v>
      </c>
      <c r="S3098" s="101">
        <v>2024</v>
      </c>
      <c r="T3098" s="101" t="s">
        <v>9</v>
      </c>
      <c r="U3098" s="101" t="s">
        <v>97</v>
      </c>
      <c r="V3098" s="101" t="s">
        <v>99</v>
      </c>
      <c r="W3098" s="101" t="s">
        <v>100</v>
      </c>
      <c r="X3098" s="101" t="s">
        <v>96</v>
      </c>
      <c r="Y3098" s="101" t="s">
        <v>98</v>
      </c>
      <c r="Z3098" s="101" t="s">
        <v>101</v>
      </c>
      <c r="AA3098" s="101">
        <v>166</v>
      </c>
      <c r="AB3098" s="101">
        <v>237.38</v>
      </c>
    </row>
    <row r="3099" spans="18:28" ht="18" customHeight="1" x14ac:dyDescent="0.25">
      <c r="R3099" s="101" t="s">
        <v>84</v>
      </c>
      <c r="S3099" s="101">
        <v>2024</v>
      </c>
      <c r="T3099" s="101" t="s">
        <v>9</v>
      </c>
      <c r="U3099" s="101" t="s">
        <v>97</v>
      </c>
      <c r="V3099" s="101" t="s">
        <v>99</v>
      </c>
      <c r="W3099" s="101" t="s">
        <v>100</v>
      </c>
      <c r="X3099" s="101" t="s">
        <v>96</v>
      </c>
      <c r="Y3099" s="101" t="s">
        <v>98</v>
      </c>
      <c r="Z3099" s="101" t="s">
        <v>101</v>
      </c>
      <c r="AA3099" s="101">
        <v>807</v>
      </c>
      <c r="AB3099" s="101">
        <v>1154.01</v>
      </c>
    </row>
    <row r="3100" spans="18:28" ht="18" customHeight="1" x14ac:dyDescent="0.25">
      <c r="R3100" s="101" t="s">
        <v>84</v>
      </c>
      <c r="S3100" s="101">
        <v>2024</v>
      </c>
      <c r="T3100" s="101" t="s">
        <v>9</v>
      </c>
      <c r="U3100" s="101" t="s">
        <v>97</v>
      </c>
      <c r="V3100" s="101" t="s">
        <v>99</v>
      </c>
      <c r="W3100" s="101" t="s">
        <v>100</v>
      </c>
      <c r="X3100" s="101" t="s">
        <v>96</v>
      </c>
      <c r="Y3100" s="101" t="s">
        <v>98</v>
      </c>
      <c r="Z3100" s="101" t="s">
        <v>101</v>
      </c>
      <c r="AA3100" s="101">
        <v>165</v>
      </c>
      <c r="AB3100" s="101">
        <v>235.95</v>
      </c>
    </row>
    <row r="3101" spans="18:28" ht="18" customHeight="1" x14ac:dyDescent="0.25">
      <c r="R3101" s="101" t="s">
        <v>94</v>
      </c>
      <c r="S3101" s="101">
        <v>2024</v>
      </c>
      <c r="T3101" s="101" t="s">
        <v>9</v>
      </c>
      <c r="U3101" s="101" t="s">
        <v>97</v>
      </c>
      <c r="V3101" s="101" t="s">
        <v>99</v>
      </c>
      <c r="W3101" s="101" t="s">
        <v>100</v>
      </c>
      <c r="X3101" s="101" t="s">
        <v>96</v>
      </c>
      <c r="Y3101" s="101" t="s">
        <v>98</v>
      </c>
      <c r="Z3101" s="101" t="s">
        <v>101</v>
      </c>
      <c r="AA3101" s="101">
        <v>193</v>
      </c>
      <c r="AB3101" s="101">
        <v>275.99</v>
      </c>
    </row>
    <row r="3102" spans="18:28" ht="18" customHeight="1" x14ac:dyDescent="0.25">
      <c r="R3102" s="101" t="s">
        <v>91</v>
      </c>
      <c r="S3102" s="101">
        <v>2024</v>
      </c>
      <c r="T3102" s="101" t="s">
        <v>9</v>
      </c>
      <c r="U3102" s="101" t="s">
        <v>97</v>
      </c>
      <c r="V3102" s="101" t="s">
        <v>99</v>
      </c>
      <c r="W3102" s="101" t="s">
        <v>100</v>
      </c>
      <c r="X3102" s="101" t="s">
        <v>96</v>
      </c>
      <c r="Y3102" s="101" t="s">
        <v>98</v>
      </c>
      <c r="Z3102" s="101" t="s">
        <v>101</v>
      </c>
      <c r="AA3102" s="101">
        <v>163</v>
      </c>
      <c r="AB3102" s="101">
        <v>233.09</v>
      </c>
    </row>
    <row r="3103" spans="18:28" ht="18" customHeight="1" x14ac:dyDescent="0.25">
      <c r="R3103" s="101" t="s">
        <v>91</v>
      </c>
      <c r="S3103" s="101">
        <v>2024</v>
      </c>
      <c r="T3103" s="101" t="s">
        <v>9</v>
      </c>
      <c r="U3103" s="101" t="s">
        <v>97</v>
      </c>
      <c r="V3103" s="101" t="s">
        <v>99</v>
      </c>
      <c r="W3103" s="101" t="s">
        <v>100</v>
      </c>
      <c r="X3103" s="101" t="s">
        <v>96</v>
      </c>
      <c r="Y3103" s="101" t="s">
        <v>98</v>
      </c>
      <c r="Z3103" s="101" t="s">
        <v>101</v>
      </c>
      <c r="AA3103" s="101">
        <v>816</v>
      </c>
      <c r="AB3103" s="101">
        <v>1166.8800000000001</v>
      </c>
    </row>
    <row r="3104" spans="18:28" ht="18" customHeight="1" x14ac:dyDescent="0.25">
      <c r="R3104" s="101" t="s">
        <v>84</v>
      </c>
      <c r="S3104" s="101">
        <v>2024</v>
      </c>
      <c r="T3104" s="101" t="s">
        <v>9</v>
      </c>
      <c r="U3104" s="101" t="s">
        <v>97</v>
      </c>
      <c r="V3104" s="101" t="s">
        <v>99</v>
      </c>
      <c r="W3104" s="101" t="s">
        <v>100</v>
      </c>
      <c r="X3104" s="101" t="s">
        <v>96</v>
      </c>
      <c r="Y3104" s="101" t="s">
        <v>98</v>
      </c>
      <c r="Z3104" s="101" t="s">
        <v>101</v>
      </c>
      <c r="AA3104" s="101">
        <v>167</v>
      </c>
      <c r="AB3104" s="101">
        <v>238.81</v>
      </c>
    </row>
    <row r="3105" spans="18:28" ht="18" customHeight="1" x14ac:dyDescent="0.25">
      <c r="R3105" s="101" t="s">
        <v>91</v>
      </c>
      <c r="S3105" s="101">
        <v>2024</v>
      </c>
      <c r="T3105" s="101" t="s">
        <v>8</v>
      </c>
      <c r="U3105" s="101" t="s">
        <v>97</v>
      </c>
      <c r="V3105" s="101" t="s">
        <v>99</v>
      </c>
      <c r="W3105" s="101" t="s">
        <v>100</v>
      </c>
      <c r="X3105" s="101" t="s">
        <v>96</v>
      </c>
      <c r="Y3105" s="101" t="s">
        <v>98</v>
      </c>
      <c r="Z3105" s="101" t="s">
        <v>101</v>
      </c>
      <c r="AA3105" s="101">
        <v>200</v>
      </c>
      <c r="AB3105" s="101">
        <v>286</v>
      </c>
    </row>
    <row r="3106" spans="18:28" ht="18" customHeight="1" x14ac:dyDescent="0.25">
      <c r="R3106" s="101" t="s">
        <v>84</v>
      </c>
      <c r="S3106" s="101">
        <v>2024</v>
      </c>
      <c r="T3106" s="101" t="s">
        <v>8</v>
      </c>
      <c r="U3106" s="101" t="s">
        <v>97</v>
      </c>
      <c r="V3106" s="101" t="s">
        <v>99</v>
      </c>
      <c r="W3106" s="101" t="s">
        <v>100</v>
      </c>
      <c r="X3106" s="101" t="s">
        <v>96</v>
      </c>
      <c r="Y3106" s="101" t="s">
        <v>98</v>
      </c>
      <c r="Z3106" s="101" t="s">
        <v>101</v>
      </c>
      <c r="AA3106" s="101">
        <v>170</v>
      </c>
      <c r="AB3106" s="101">
        <v>243.1</v>
      </c>
    </row>
    <row r="3107" spans="18:28" ht="18" customHeight="1" x14ac:dyDescent="0.25">
      <c r="R3107" s="101" t="s">
        <v>84</v>
      </c>
      <c r="S3107" s="101">
        <v>2024</v>
      </c>
      <c r="T3107" s="101" t="s">
        <v>8</v>
      </c>
      <c r="U3107" s="101" t="s">
        <v>97</v>
      </c>
      <c r="V3107" s="101" t="s">
        <v>99</v>
      </c>
      <c r="W3107" s="101" t="s">
        <v>100</v>
      </c>
      <c r="X3107" s="101" t="s">
        <v>96</v>
      </c>
      <c r="Y3107" s="101" t="s">
        <v>98</v>
      </c>
      <c r="Z3107" s="101" t="s">
        <v>101</v>
      </c>
      <c r="AA3107" s="101">
        <v>196</v>
      </c>
      <c r="AB3107" s="101">
        <v>280.27999999999997</v>
      </c>
    </row>
    <row r="3108" spans="18:28" ht="18" customHeight="1" x14ac:dyDescent="0.25">
      <c r="R3108" s="101" t="s">
        <v>91</v>
      </c>
      <c r="S3108" s="101">
        <v>2024</v>
      </c>
      <c r="T3108" s="101" t="s">
        <v>8</v>
      </c>
      <c r="U3108" s="101" t="s">
        <v>97</v>
      </c>
      <c r="V3108" s="101" t="s">
        <v>99</v>
      </c>
      <c r="W3108" s="101" t="s">
        <v>100</v>
      </c>
      <c r="X3108" s="101" t="s">
        <v>96</v>
      </c>
      <c r="Y3108" s="101" t="s">
        <v>98</v>
      </c>
      <c r="Z3108" s="101" t="s">
        <v>101</v>
      </c>
      <c r="AA3108" s="101">
        <v>172</v>
      </c>
      <c r="AB3108" s="101">
        <v>245.95999999999998</v>
      </c>
    </row>
    <row r="3109" spans="18:28" ht="18" customHeight="1" x14ac:dyDescent="0.25">
      <c r="R3109" s="101" t="s">
        <v>91</v>
      </c>
      <c r="S3109" s="101">
        <v>2024</v>
      </c>
      <c r="T3109" s="101" t="s">
        <v>8</v>
      </c>
      <c r="U3109" s="101" t="s">
        <v>97</v>
      </c>
      <c r="V3109" s="101" t="s">
        <v>99</v>
      </c>
      <c r="W3109" s="101" t="s">
        <v>100</v>
      </c>
      <c r="X3109" s="101" t="s">
        <v>96</v>
      </c>
      <c r="Y3109" s="101" t="s">
        <v>98</v>
      </c>
      <c r="Z3109" s="101" t="s">
        <v>101</v>
      </c>
      <c r="AA3109" s="101">
        <v>806</v>
      </c>
      <c r="AB3109" s="101">
        <v>1152.58</v>
      </c>
    </row>
    <row r="3110" spans="18:28" ht="18" customHeight="1" x14ac:dyDescent="0.25">
      <c r="R3110" s="101" t="s">
        <v>84</v>
      </c>
      <c r="S3110" s="101">
        <v>2024</v>
      </c>
      <c r="T3110" s="101" t="s">
        <v>8</v>
      </c>
      <c r="U3110" s="101" t="s">
        <v>97</v>
      </c>
      <c r="V3110" s="101" t="s">
        <v>99</v>
      </c>
      <c r="W3110" s="101" t="s">
        <v>100</v>
      </c>
      <c r="X3110" s="101" t="s">
        <v>96</v>
      </c>
      <c r="Y3110" s="101" t="s">
        <v>98</v>
      </c>
      <c r="Z3110" s="101" t="s">
        <v>101</v>
      </c>
      <c r="AA3110" s="101">
        <v>893</v>
      </c>
      <c r="AB3110" s="101">
        <v>1276.99</v>
      </c>
    </row>
    <row r="3111" spans="18:28" ht="18" customHeight="1" x14ac:dyDescent="0.25">
      <c r="R3111" s="101" t="s">
        <v>84</v>
      </c>
      <c r="S3111" s="101">
        <v>2024</v>
      </c>
      <c r="T3111" s="101" t="s">
        <v>8</v>
      </c>
      <c r="U3111" s="101" t="s">
        <v>97</v>
      </c>
      <c r="V3111" s="101" t="s">
        <v>99</v>
      </c>
      <c r="W3111" s="101" t="s">
        <v>100</v>
      </c>
      <c r="X3111" s="101" t="s">
        <v>96</v>
      </c>
      <c r="Y3111" s="101" t="s">
        <v>98</v>
      </c>
      <c r="Z3111" s="101" t="s">
        <v>101</v>
      </c>
      <c r="AA3111" s="101">
        <v>846</v>
      </c>
      <c r="AB3111" s="101">
        <v>526.24</v>
      </c>
    </row>
    <row r="3112" spans="18:28" ht="18" customHeight="1" x14ac:dyDescent="0.25">
      <c r="R3112" s="101" t="s">
        <v>91</v>
      </c>
      <c r="S3112" s="101">
        <v>2024</v>
      </c>
      <c r="T3112" s="101" t="s">
        <v>8</v>
      </c>
      <c r="U3112" s="101" t="s">
        <v>97</v>
      </c>
      <c r="V3112" s="101" t="s">
        <v>99</v>
      </c>
      <c r="W3112" s="101" t="s">
        <v>100</v>
      </c>
      <c r="X3112" s="101" t="s">
        <v>96</v>
      </c>
      <c r="Y3112" s="101" t="s">
        <v>98</v>
      </c>
      <c r="Z3112" s="101" t="s">
        <v>101</v>
      </c>
      <c r="AA3112" s="101">
        <v>171</v>
      </c>
      <c r="AB3112" s="101">
        <v>244.53</v>
      </c>
    </row>
    <row r="3113" spans="18:28" ht="18" customHeight="1" x14ac:dyDescent="0.25">
      <c r="R3113" s="101" t="s">
        <v>91</v>
      </c>
      <c r="S3113" s="101">
        <v>2024</v>
      </c>
      <c r="T3113" s="101" t="s">
        <v>8</v>
      </c>
      <c r="U3113" s="101" t="s">
        <v>97</v>
      </c>
      <c r="V3113" s="101" t="s">
        <v>99</v>
      </c>
      <c r="W3113" s="101" t="s">
        <v>100</v>
      </c>
      <c r="X3113" s="101" t="s">
        <v>96</v>
      </c>
      <c r="Y3113" s="101" t="s">
        <v>98</v>
      </c>
      <c r="Z3113" s="101" t="s">
        <v>101</v>
      </c>
      <c r="AA3113" s="101">
        <v>199</v>
      </c>
      <c r="AB3113" s="101">
        <v>284.57</v>
      </c>
    </row>
    <row r="3114" spans="18:28" ht="18" customHeight="1" x14ac:dyDescent="0.25">
      <c r="R3114" s="101" t="s">
        <v>84</v>
      </c>
      <c r="S3114" s="101">
        <v>2024</v>
      </c>
      <c r="T3114" s="101" t="s">
        <v>8</v>
      </c>
      <c r="U3114" s="101" t="s">
        <v>97</v>
      </c>
      <c r="V3114" s="101" t="s">
        <v>99</v>
      </c>
      <c r="W3114" s="101" t="s">
        <v>100</v>
      </c>
      <c r="X3114" s="101" t="s">
        <v>96</v>
      </c>
      <c r="Y3114" s="101" t="s">
        <v>98</v>
      </c>
      <c r="Z3114" s="101" t="s">
        <v>101</v>
      </c>
      <c r="AA3114" s="101">
        <v>169</v>
      </c>
      <c r="AB3114" s="101">
        <v>241.67000000000002</v>
      </c>
    </row>
    <row r="3115" spans="18:28" ht="18" customHeight="1" x14ac:dyDescent="0.25">
      <c r="R3115" s="101" t="s">
        <v>84</v>
      </c>
      <c r="S3115" s="101">
        <v>2024</v>
      </c>
      <c r="T3115" s="101" t="s">
        <v>8</v>
      </c>
      <c r="U3115" s="101" t="s">
        <v>97</v>
      </c>
      <c r="V3115" s="101" t="s">
        <v>99</v>
      </c>
      <c r="W3115" s="101" t="s">
        <v>100</v>
      </c>
      <c r="X3115" s="101" t="s">
        <v>96</v>
      </c>
      <c r="Y3115" s="101" t="s">
        <v>98</v>
      </c>
      <c r="Z3115" s="101" t="s">
        <v>101</v>
      </c>
      <c r="AA3115" s="101">
        <v>815</v>
      </c>
      <c r="AB3115" s="101">
        <v>1165.45</v>
      </c>
    </row>
    <row r="3116" spans="18:28" ht="18" customHeight="1" x14ac:dyDescent="0.25">
      <c r="R3116" s="101" t="s">
        <v>91</v>
      </c>
      <c r="S3116" s="101">
        <v>2024</v>
      </c>
      <c r="T3116" s="101" t="s">
        <v>8</v>
      </c>
      <c r="U3116" s="101" t="s">
        <v>97</v>
      </c>
      <c r="V3116" s="101" t="s">
        <v>99</v>
      </c>
      <c r="W3116" s="101" t="s">
        <v>100</v>
      </c>
      <c r="X3116" s="101" t="s">
        <v>96</v>
      </c>
      <c r="Y3116" s="101" t="s">
        <v>98</v>
      </c>
      <c r="Z3116" s="101" t="s">
        <v>101</v>
      </c>
      <c r="AA3116" s="101">
        <v>173</v>
      </c>
      <c r="AB3116" s="101">
        <v>247.39</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DE8D-33AB-4C82-9C74-6CBDA5CC8B0A}">
  <sheetPr>
    <tabColor rgb="FFEA375D"/>
  </sheetPr>
  <dimension ref="B1:AR384"/>
  <sheetViews>
    <sheetView showGridLines="0" topLeftCell="AC89" zoomScale="78" zoomScaleNormal="78" workbookViewId="0">
      <selection activeCell="AL92" sqref="AL92"/>
    </sheetView>
  </sheetViews>
  <sheetFormatPr defaultRowHeight="14.25" x14ac:dyDescent="0.25"/>
  <cols>
    <col min="1" max="1" width="9.140625" style="17"/>
    <col min="2" max="2" width="14.85546875" style="17" bestFit="1" customWidth="1"/>
    <col min="3" max="3" width="13.28515625" style="17" bestFit="1" customWidth="1"/>
    <col min="4" max="4" width="15.85546875" style="17" bestFit="1" customWidth="1"/>
    <col min="5" max="5" width="14.85546875" style="17" bestFit="1" customWidth="1"/>
    <col min="6" max="6" width="13.28515625" style="17" bestFit="1" customWidth="1"/>
    <col min="7" max="7" width="12" style="17" bestFit="1" customWidth="1"/>
    <col min="8" max="8" width="17.5703125" style="17" bestFit="1" customWidth="1"/>
    <col min="9" max="9" width="22.85546875" style="17" bestFit="1" customWidth="1"/>
    <col min="10" max="10" width="14.85546875" style="17" bestFit="1" customWidth="1"/>
    <col min="11" max="12" width="13.28515625" style="17" bestFit="1" customWidth="1"/>
    <col min="13" max="13" width="13.85546875" style="17" customWidth="1"/>
    <col min="14" max="15" width="9.140625" style="17"/>
    <col min="16" max="16" width="10.85546875" style="17" bestFit="1" customWidth="1"/>
    <col min="17" max="17" width="11.42578125" style="17" bestFit="1" customWidth="1"/>
    <col min="18" max="20" width="9.140625" style="17"/>
    <col min="21" max="21" width="13.85546875" style="17" bestFit="1" customWidth="1"/>
    <col min="22" max="22" width="15.28515625" style="17" bestFit="1" customWidth="1"/>
    <col min="23" max="23" width="16.5703125" style="17" bestFit="1" customWidth="1"/>
    <col min="24" max="25" width="9.140625" style="17"/>
    <col min="26" max="26" width="28.5703125" style="17" bestFit="1" customWidth="1"/>
    <col min="27" max="27" width="26.140625" style="17" bestFit="1" customWidth="1"/>
    <col min="28" max="28" width="34.85546875" style="17" bestFit="1" customWidth="1"/>
    <col min="29" max="29" width="9.140625" style="17"/>
    <col min="30" max="30" width="13.85546875" style="17" bestFit="1" customWidth="1"/>
    <col min="31" max="31" width="15.28515625" style="17" bestFit="1" customWidth="1"/>
    <col min="32" max="32" width="16.5703125" style="17" bestFit="1" customWidth="1"/>
    <col min="33" max="35" width="9.140625" style="17"/>
    <col min="36" max="36" width="13.5703125" style="17" bestFit="1" customWidth="1"/>
    <col min="37" max="37" width="14.85546875" style="17" bestFit="1" customWidth="1"/>
    <col min="38" max="38" width="29.85546875" style="17" bestFit="1" customWidth="1"/>
    <col min="39" max="39" width="13.5703125" style="17" bestFit="1" customWidth="1"/>
    <col min="40" max="40" width="21.5703125" style="17" bestFit="1" customWidth="1"/>
    <col min="41" max="41" width="9.140625" style="17"/>
    <col min="42" max="42" width="25.85546875" style="17" bestFit="1" customWidth="1"/>
    <col min="43" max="43" width="12.7109375" style="12" bestFit="1" customWidth="1"/>
    <col min="44" max="44" width="9.140625" style="12"/>
    <col min="45" max="16384" width="9.140625" style="17"/>
  </cols>
  <sheetData>
    <row r="1" spans="2:44" ht="16.5" thickBot="1" x14ac:dyDescent="0.3"/>
    <row r="2" spans="2:44" ht="16.5" thickBot="1" x14ac:dyDescent="0.3">
      <c r="E2" s="18"/>
      <c r="F2" s="19"/>
      <c r="G2" s="19"/>
      <c r="H2" s="19"/>
      <c r="I2" s="19"/>
      <c r="J2" s="19"/>
      <c r="K2" s="19"/>
      <c r="L2" s="19"/>
      <c r="M2" s="19"/>
      <c r="N2" s="19"/>
      <c r="O2" s="19"/>
      <c r="P2" s="19"/>
      <c r="Q2" s="19"/>
      <c r="R2" s="20"/>
      <c r="T2" s="18"/>
      <c r="U2" s="19"/>
      <c r="V2" s="19"/>
      <c r="W2" s="19"/>
      <c r="X2" s="19"/>
      <c r="Y2" s="19"/>
      <c r="Z2" s="19"/>
      <c r="AA2" s="19"/>
      <c r="AB2" s="20"/>
      <c r="AC2" s="18"/>
      <c r="AD2" s="19"/>
      <c r="AE2" s="19"/>
      <c r="AF2" s="19"/>
      <c r="AG2" s="19"/>
      <c r="AH2" s="19"/>
      <c r="AI2" s="19"/>
      <c r="AJ2" s="20"/>
      <c r="AL2" s="19" t="s">
        <v>43</v>
      </c>
      <c r="AM2" s="21" t="s">
        <v>45</v>
      </c>
      <c r="AN2" s="22" t="s">
        <v>46</v>
      </c>
    </row>
    <row r="3" spans="2:44" ht="16.5" thickBot="1" x14ac:dyDescent="0.3">
      <c r="B3" s="17" t="s">
        <v>43</v>
      </c>
      <c r="C3" s="17" t="s">
        <v>45</v>
      </c>
      <c r="D3" s="17" t="s">
        <v>46</v>
      </c>
      <c r="E3" s="23"/>
      <c r="G3" s="17" t="s">
        <v>47</v>
      </c>
      <c r="H3" s="17" t="s">
        <v>48</v>
      </c>
      <c r="I3" s="17" t="s">
        <v>49</v>
      </c>
      <c r="J3" s="17" t="s">
        <v>50</v>
      </c>
      <c r="K3" s="17" t="s">
        <v>51</v>
      </c>
      <c r="L3" s="17" t="s">
        <v>56</v>
      </c>
      <c r="M3" s="17" t="s">
        <v>57</v>
      </c>
      <c r="R3" s="24"/>
      <c r="T3" s="23"/>
      <c r="U3" s="25" t="s">
        <v>43</v>
      </c>
      <c r="V3" s="26" t="s">
        <v>45</v>
      </c>
      <c r="W3" s="22" t="s">
        <v>46</v>
      </c>
      <c r="AB3" s="24"/>
      <c r="AC3" s="23"/>
      <c r="AD3" s="22" t="s">
        <v>43</v>
      </c>
      <c r="AE3" s="21" t="s">
        <v>45</v>
      </c>
      <c r="AF3" s="22" t="s">
        <v>46</v>
      </c>
      <c r="AH3" s="17" t="s">
        <v>21</v>
      </c>
      <c r="AI3" s="17" t="s">
        <v>53</v>
      </c>
      <c r="AJ3" s="24"/>
      <c r="AL3" s="27" t="s">
        <v>12</v>
      </c>
      <c r="AM3" s="28">
        <v>177100</v>
      </c>
      <c r="AN3" s="29">
        <v>0.2290326101279494</v>
      </c>
      <c r="AP3" s="67" t="s">
        <v>12</v>
      </c>
      <c r="AQ3" s="68">
        <f>_xlfn.XLOOKUP($AP3,$AL:$AL,AM:AM,0,0)</f>
        <v>177100</v>
      </c>
      <c r="AR3" s="69">
        <f>_xlfn.XLOOKUP($AP3,$AL:$AL,AN:AN,0,0)</f>
        <v>0.2290326101279494</v>
      </c>
    </row>
    <row r="4" spans="2:44" ht="15.75" x14ac:dyDescent="0.3">
      <c r="B4" s="27" t="s">
        <v>12</v>
      </c>
      <c r="C4" s="30">
        <v>177100</v>
      </c>
      <c r="D4" s="31">
        <v>0.22903261012794937</v>
      </c>
      <c r="E4" s="23"/>
      <c r="F4" s="11" t="s">
        <v>12</v>
      </c>
      <c r="G4" s="12">
        <v>1</v>
      </c>
      <c r="H4" s="12">
        <v>3</v>
      </c>
      <c r="I4" s="11">
        <f>_xlfn.XLOOKUP(F4,B4:B9,C4:C9)</f>
        <v>177100</v>
      </c>
      <c r="J4" s="11" t="str">
        <f>IF(I4=MAX($I$4:$I$9),I4,"")</f>
        <v/>
      </c>
      <c r="K4" s="11">
        <f>IF(I4=MAX($I$4:$I$9),"",I4)</f>
        <v>177100</v>
      </c>
      <c r="L4" s="11">
        <f>_xlfn.XLOOKUP('Pivot table'!$F4,$B$54:$B$59,D$54:D$59)</f>
        <v>11856</v>
      </c>
      <c r="M4" s="13">
        <f>_xlfn.XLOOKUP('Pivot table'!$F4,$B$54:$B$59,E$54:E$59)</f>
        <v>0.10118631048903302</v>
      </c>
      <c r="R4" s="24"/>
      <c r="T4" s="23"/>
      <c r="U4" s="32" t="s">
        <v>40</v>
      </c>
      <c r="V4" s="33">
        <v>261479.2175</v>
      </c>
      <c r="W4" s="34">
        <v>0.33815509699739565</v>
      </c>
      <c r="Y4" s="17" t="str">
        <f>U4</f>
        <v>B2B</v>
      </c>
      <c r="Z4" s="35">
        <f>_xlfn.XLOOKUP(Y4,$U$4:$U$5,V4:V5,0,0)</f>
        <v>261479.2175</v>
      </c>
      <c r="AA4" s="36">
        <f>_xlfn.XLOOKUP(Y4,$U$4:$U$5,$W$4:$W$5,0,0)</f>
        <v>0.33815509699739565</v>
      </c>
      <c r="AB4" s="24"/>
      <c r="AC4" s="23"/>
      <c r="AD4" s="74" t="s">
        <v>40</v>
      </c>
      <c r="AE4" s="28">
        <v>261479.2175</v>
      </c>
      <c r="AF4" s="34">
        <v>0.33815509699739565</v>
      </c>
      <c r="AH4" s="38">
        <f>GETPIVOTDATA("Sum of Income",$B$24)/GETPIVOTDATA("Sum of Target Income",$B$24)</f>
        <v>0.86019029274161363</v>
      </c>
      <c r="AI4" s="39">
        <f>100%-AH4</f>
        <v>0.13980970725838637</v>
      </c>
      <c r="AJ4" s="24"/>
      <c r="AL4" s="40" t="s">
        <v>28</v>
      </c>
      <c r="AM4" s="37">
        <v>88900</v>
      </c>
      <c r="AN4" s="41">
        <v>0.11496893868082836</v>
      </c>
      <c r="AP4" s="67" t="s">
        <v>28</v>
      </c>
      <c r="AQ4" s="70">
        <f t="shared" ref="AQ4:AQ23" si="0">_xlfn.XLOOKUP($AP4,$AL:$AL,AM:AM,0,0)</f>
        <v>88900</v>
      </c>
      <c r="AR4" s="71">
        <f t="shared" ref="AR4:AR23" si="1">_xlfn.XLOOKUP($AP4,$AL:$AL,AN:AN,0,0)</f>
        <v>0.11496893868082836</v>
      </c>
    </row>
    <row r="5" spans="2:44" ht="16.5" thickBot="1" x14ac:dyDescent="0.3">
      <c r="B5" s="27" t="s">
        <v>38</v>
      </c>
      <c r="C5" s="30">
        <v>182598.13500000007</v>
      </c>
      <c r="D5" s="31">
        <v>0.23614301221651993</v>
      </c>
      <c r="E5" s="23"/>
      <c r="F5" s="11" t="s">
        <v>38</v>
      </c>
      <c r="G5" s="12">
        <v>7</v>
      </c>
      <c r="H5" s="12">
        <v>2</v>
      </c>
      <c r="I5" s="11">
        <f t="shared" ref="I5:I9" si="2">_xlfn.XLOOKUP(F5,B5:B10,C5:C10)</f>
        <v>182598.13500000007</v>
      </c>
      <c r="J5" s="11">
        <f t="shared" ref="J5:J9" si="3">IF(I5=MAX($I$4:$I$9),I5,"")</f>
        <v>182598.13500000007</v>
      </c>
      <c r="K5" s="11" t="str">
        <f t="shared" ref="K5:K9" si="4">IF(I5=MAX($I$4:$I$9),"",I5)</f>
        <v/>
      </c>
      <c r="L5" s="11">
        <f>_xlfn.XLOOKUP('Pivot table'!$F5,$B$54:$B$59,D$54:D$59)</f>
        <v>13188</v>
      </c>
      <c r="M5" s="13">
        <f>_xlfn.XLOOKUP('Pivot table'!$F5,$B$54:$B$59,E$54:E$59)</f>
        <v>0.11255440812494666</v>
      </c>
      <c r="R5" s="24"/>
      <c r="T5" s="23"/>
      <c r="U5" s="42" t="s">
        <v>42</v>
      </c>
      <c r="V5" s="43">
        <v>511773.11500000011</v>
      </c>
      <c r="W5" s="44">
        <v>0.66184490300260423</v>
      </c>
      <c r="Y5" s="17" t="str">
        <f>U5</f>
        <v>B2C</v>
      </c>
      <c r="Z5" s="35">
        <f>_xlfn.XLOOKUP(Y5,$U$4:$U$5,V5:V6,0,0)</f>
        <v>773252.33250000014</v>
      </c>
      <c r="AA5" s="36">
        <f>_xlfn.XLOOKUP(Y5,$U$4:$U$5,$W$4:$W$5,0,0)</f>
        <v>0.66184490300260423</v>
      </c>
      <c r="AB5" s="24"/>
      <c r="AC5" s="23"/>
      <c r="AD5" s="75" t="s">
        <v>42</v>
      </c>
      <c r="AE5" s="37">
        <v>511773.11500000011</v>
      </c>
      <c r="AF5" s="44">
        <v>0.66184490300260423</v>
      </c>
      <c r="AJ5" s="24"/>
      <c r="AL5" s="40" t="s">
        <v>29</v>
      </c>
      <c r="AM5" s="37">
        <v>88200</v>
      </c>
      <c r="AN5" s="41">
        <v>0.11406367144712104</v>
      </c>
      <c r="AP5" s="67" t="s">
        <v>29</v>
      </c>
      <c r="AQ5" s="70">
        <f t="shared" si="0"/>
        <v>88200</v>
      </c>
      <c r="AR5" s="71">
        <f t="shared" si="1"/>
        <v>0.11406367144712104</v>
      </c>
    </row>
    <row r="6" spans="2:44" ht="16.5" thickBot="1" x14ac:dyDescent="0.3">
      <c r="B6" s="27" t="s">
        <v>13</v>
      </c>
      <c r="C6" s="30">
        <v>61203.859999999986</v>
      </c>
      <c r="D6" s="31">
        <v>7.9151212906299215E-2</v>
      </c>
      <c r="E6" s="23"/>
      <c r="F6" s="11" t="s">
        <v>13</v>
      </c>
      <c r="G6" s="12">
        <v>4</v>
      </c>
      <c r="H6" s="12">
        <v>1</v>
      </c>
      <c r="I6" s="11">
        <f t="shared" si="2"/>
        <v>61203.859999999986</v>
      </c>
      <c r="J6" s="11" t="str">
        <f t="shared" si="3"/>
        <v/>
      </c>
      <c r="K6" s="11">
        <f t="shared" si="4"/>
        <v>61203.859999999986</v>
      </c>
      <c r="L6" s="11">
        <f>_xlfn.XLOOKUP('Pivot table'!$F6,$B$54:$B$59,D$54:D$59)</f>
        <v>16488</v>
      </c>
      <c r="M6" s="13">
        <f>_xlfn.XLOOKUP('Pivot table'!$F6,$B$54:$B$59,E$54:E$59)</f>
        <v>0.14071861397968763</v>
      </c>
      <c r="R6" s="24"/>
      <c r="T6" s="23"/>
      <c r="U6" s="45" t="s">
        <v>44</v>
      </c>
      <c r="V6" s="46">
        <v>773252.33250000014</v>
      </c>
      <c r="W6" s="47">
        <v>1</v>
      </c>
      <c r="AB6" s="24"/>
      <c r="AC6" s="23"/>
      <c r="AD6" s="57" t="s">
        <v>44</v>
      </c>
      <c r="AE6" s="58">
        <v>773252.33250000014</v>
      </c>
      <c r="AF6" s="47">
        <v>1</v>
      </c>
      <c r="AJ6" s="24"/>
      <c r="AL6" s="27" t="s">
        <v>38</v>
      </c>
      <c r="AM6" s="37">
        <v>182598.13500000001</v>
      </c>
      <c r="AN6" s="41">
        <v>0.2361430122165199</v>
      </c>
      <c r="AP6" s="67" t="s">
        <v>38</v>
      </c>
      <c r="AQ6" s="70">
        <f t="shared" si="0"/>
        <v>182598.13500000001</v>
      </c>
      <c r="AR6" s="71">
        <f t="shared" si="1"/>
        <v>0.2361430122165199</v>
      </c>
    </row>
    <row r="7" spans="2:44" ht="15.75" x14ac:dyDescent="0.3">
      <c r="B7" s="27" t="s">
        <v>14</v>
      </c>
      <c r="C7" s="30">
        <v>157387.38500000001</v>
      </c>
      <c r="D7" s="31">
        <v>0.20353948948482478</v>
      </c>
      <c r="E7" s="23"/>
      <c r="F7" s="11" t="s">
        <v>14</v>
      </c>
      <c r="G7" s="12">
        <v>2</v>
      </c>
      <c r="H7" s="12">
        <v>8</v>
      </c>
      <c r="I7" s="11">
        <f t="shared" si="2"/>
        <v>157387.38500000001</v>
      </c>
      <c r="J7" s="11" t="str">
        <f t="shared" si="3"/>
        <v/>
      </c>
      <c r="K7" s="11">
        <f t="shared" si="4"/>
        <v>157387.38500000001</v>
      </c>
      <c r="L7" s="11">
        <f>_xlfn.XLOOKUP('Pivot table'!$F7,$B$54:$B$59,D$54:D$59)</f>
        <v>72768</v>
      </c>
      <c r="M7" s="13">
        <f>_xlfn.XLOOKUP('Pivot table'!$F7,$B$54:$B$59,E$54:E$59)</f>
        <v>0.62104634292054284</v>
      </c>
      <c r="R7" s="24"/>
      <c r="T7" s="23"/>
      <c r="U7" s="48"/>
      <c r="V7" s="48"/>
      <c r="W7" s="48"/>
      <c r="AB7" s="24"/>
      <c r="AC7" s="23"/>
      <c r="AJ7" s="24"/>
      <c r="AL7" s="40" t="s">
        <v>31</v>
      </c>
      <c r="AM7" s="37">
        <v>77065.560000000012</v>
      </c>
      <c r="AN7" s="41">
        <v>9.9664180450435319E-2</v>
      </c>
      <c r="AP7" s="67" t="s">
        <v>31</v>
      </c>
      <c r="AQ7" s="70">
        <f t="shared" si="0"/>
        <v>77065.560000000012</v>
      </c>
      <c r="AR7" s="71">
        <f t="shared" si="1"/>
        <v>9.9664180450435319E-2</v>
      </c>
    </row>
    <row r="8" spans="2:44" ht="15.75" x14ac:dyDescent="0.3">
      <c r="B8" s="27" t="s">
        <v>32</v>
      </c>
      <c r="C8" s="30">
        <v>77421.900000000009</v>
      </c>
      <c r="D8" s="31">
        <v>0.10012501320194853</v>
      </c>
      <c r="E8" s="23"/>
      <c r="F8" s="11" t="s">
        <v>32</v>
      </c>
      <c r="G8" s="12">
        <v>6</v>
      </c>
      <c r="H8" s="12">
        <v>6</v>
      </c>
      <c r="I8" s="11">
        <f t="shared" si="2"/>
        <v>77421.900000000009</v>
      </c>
      <c r="J8" s="11" t="str">
        <f t="shared" si="3"/>
        <v/>
      </c>
      <c r="K8" s="11">
        <f t="shared" si="4"/>
        <v>77421.900000000009</v>
      </c>
      <c r="L8" s="11">
        <f>_xlfn.XLOOKUP('Pivot table'!$F8,$B$54:$B$59,D$54:D$59)</f>
        <v>26</v>
      </c>
      <c r="M8" s="13">
        <f>_xlfn.XLOOKUP('Pivot table'!$F8,$B$54:$B$59,E$54:E$59)</f>
        <v>2.218998037040198E-4</v>
      </c>
      <c r="R8" s="24"/>
      <c r="T8" s="23"/>
      <c r="U8" s="48"/>
      <c r="V8" s="48"/>
      <c r="W8" s="48"/>
      <c r="AB8" s="24"/>
      <c r="AC8" s="23"/>
      <c r="AJ8" s="24"/>
      <c r="AL8" s="40" t="s">
        <v>30</v>
      </c>
      <c r="AM8" s="37">
        <v>105532.575</v>
      </c>
      <c r="AN8" s="41">
        <v>0.13647883176608458</v>
      </c>
      <c r="AP8" s="67" t="s">
        <v>30</v>
      </c>
      <c r="AQ8" s="70">
        <f t="shared" si="0"/>
        <v>105532.575</v>
      </c>
      <c r="AR8" s="71">
        <f t="shared" si="1"/>
        <v>0.13647883176608458</v>
      </c>
    </row>
    <row r="9" spans="2:44" ht="15.75" x14ac:dyDescent="0.3">
      <c r="B9" s="27" t="s">
        <v>15</v>
      </c>
      <c r="C9" s="30">
        <v>117541.05249999998</v>
      </c>
      <c r="D9" s="31">
        <v>0.15200866206245806</v>
      </c>
      <c r="E9" s="23"/>
      <c r="F9" s="11" t="s">
        <v>15</v>
      </c>
      <c r="G9" s="14">
        <v>5</v>
      </c>
      <c r="H9" s="14">
        <v>9</v>
      </c>
      <c r="I9" s="15">
        <f t="shared" si="2"/>
        <v>117541.05249999998</v>
      </c>
      <c r="J9" s="15" t="str">
        <f t="shared" si="3"/>
        <v/>
      </c>
      <c r="K9" s="15">
        <f t="shared" si="4"/>
        <v>117541.05249999998</v>
      </c>
      <c r="L9" s="15">
        <f>_xlfn.XLOOKUP('Pivot table'!$F9,$B$54:$B$59,D$54:D$59)</f>
        <v>2844</v>
      </c>
      <c r="M9" s="16">
        <f>_xlfn.XLOOKUP('Pivot table'!$F9,$B$54:$B$59,E$54:E$59)</f>
        <v>2.4272424682085857E-2</v>
      </c>
      <c r="R9" s="24"/>
      <c r="T9" s="23"/>
      <c r="U9" s="48"/>
      <c r="V9" s="48"/>
      <c r="W9" s="48"/>
      <c r="AB9" s="24"/>
      <c r="AC9" s="23"/>
      <c r="AJ9" s="24"/>
      <c r="AL9" s="27" t="s">
        <v>13</v>
      </c>
      <c r="AM9" s="37">
        <v>61203.859999999986</v>
      </c>
      <c r="AN9" s="41">
        <v>7.9151212906299229E-2</v>
      </c>
      <c r="AP9" s="67" t="s">
        <v>13</v>
      </c>
      <c r="AQ9" s="70">
        <f t="shared" si="0"/>
        <v>61203.859999999986</v>
      </c>
      <c r="AR9" s="71">
        <f t="shared" si="1"/>
        <v>7.9151212906299229E-2</v>
      </c>
    </row>
    <row r="10" spans="2:44" ht="16.5" thickBot="1" x14ac:dyDescent="0.35">
      <c r="B10" s="27" t="s">
        <v>44</v>
      </c>
      <c r="C10" s="17">
        <v>773252.33250000014</v>
      </c>
      <c r="D10" s="31">
        <v>1</v>
      </c>
      <c r="E10" s="49"/>
      <c r="F10" s="50"/>
      <c r="G10" s="50"/>
      <c r="H10" s="50"/>
      <c r="I10" s="50"/>
      <c r="J10" s="50"/>
      <c r="K10" s="50"/>
      <c r="L10" s="50"/>
      <c r="M10" s="50"/>
      <c r="N10" s="50"/>
      <c r="O10" s="50"/>
      <c r="P10" s="50"/>
      <c r="Q10" s="50"/>
      <c r="R10" s="51"/>
      <c r="T10" s="23"/>
      <c r="U10" s="48"/>
      <c r="V10" s="48"/>
      <c r="W10" s="48"/>
      <c r="AB10" s="24"/>
      <c r="AC10" s="23"/>
      <c r="AJ10" s="24"/>
      <c r="AL10" s="40" t="s">
        <v>35</v>
      </c>
      <c r="AM10" s="37">
        <v>57443.859999999986</v>
      </c>
      <c r="AN10" s="41">
        <v>7.4288634622385677E-2</v>
      </c>
      <c r="AP10" s="67" t="s">
        <v>35</v>
      </c>
      <c r="AQ10" s="70">
        <f t="shared" si="0"/>
        <v>57443.859999999986</v>
      </c>
      <c r="AR10" s="71">
        <f t="shared" si="1"/>
        <v>7.4288634622385677E-2</v>
      </c>
    </row>
    <row r="11" spans="2:44" ht="16.5" thickBot="1" x14ac:dyDescent="0.35">
      <c r="T11" s="23"/>
      <c r="U11" s="48"/>
      <c r="V11" s="48"/>
      <c r="W11" s="48"/>
      <c r="AB11" s="24"/>
      <c r="AC11" s="23"/>
      <c r="AJ11" s="24"/>
      <c r="AL11" s="40" t="s">
        <v>34</v>
      </c>
      <c r="AM11" s="37">
        <v>2490</v>
      </c>
      <c r="AN11" s="41">
        <v>3.220164874187431E-3</v>
      </c>
      <c r="AP11" s="67" t="s">
        <v>34</v>
      </c>
      <c r="AQ11" s="70">
        <f t="shared" si="0"/>
        <v>2490</v>
      </c>
      <c r="AR11" s="71">
        <f t="shared" si="1"/>
        <v>3.220164874187431E-3</v>
      </c>
    </row>
    <row r="12" spans="2:44" ht="15.75" x14ac:dyDescent="0.3">
      <c r="G12" s="18"/>
      <c r="H12" s="19"/>
      <c r="I12" s="19"/>
      <c r="J12" s="19"/>
      <c r="K12" s="19"/>
      <c r="L12" s="19"/>
      <c r="M12" s="20"/>
      <c r="T12" s="23"/>
      <c r="U12" s="48"/>
      <c r="V12" s="48"/>
      <c r="W12" s="48"/>
      <c r="AB12" s="24"/>
      <c r="AC12" s="23"/>
      <c r="AJ12" s="24"/>
      <c r="AL12" s="40" t="s">
        <v>33</v>
      </c>
      <c r="AM12" s="37">
        <v>1270</v>
      </c>
      <c r="AN12" s="41">
        <v>1.6424134097261193E-3</v>
      </c>
      <c r="AP12" s="67" t="s">
        <v>33</v>
      </c>
      <c r="AQ12" s="70">
        <f t="shared" si="0"/>
        <v>1270</v>
      </c>
      <c r="AR12" s="71">
        <f t="shared" si="1"/>
        <v>1.6424134097261193E-3</v>
      </c>
    </row>
    <row r="13" spans="2:44" ht="16.5" thickBot="1" x14ac:dyDescent="0.35">
      <c r="G13" s="23"/>
      <c r="M13" s="24"/>
      <c r="T13" s="23"/>
      <c r="U13" s="48"/>
      <c r="V13" s="48"/>
      <c r="W13" s="48"/>
      <c r="AB13" s="24"/>
      <c r="AC13" s="23"/>
      <c r="AJ13" s="24"/>
      <c r="AL13" s="27" t="s">
        <v>14</v>
      </c>
      <c r="AM13" s="37">
        <v>157387.38500000001</v>
      </c>
      <c r="AN13" s="41">
        <v>0.20353948948482481</v>
      </c>
      <c r="AP13" s="67" t="s">
        <v>14</v>
      </c>
      <c r="AQ13" s="70">
        <f t="shared" si="0"/>
        <v>157387.38500000001</v>
      </c>
      <c r="AR13" s="71">
        <f t="shared" si="1"/>
        <v>0.20353948948482481</v>
      </c>
    </row>
    <row r="14" spans="2:44" ht="16.5" thickBot="1" x14ac:dyDescent="0.35">
      <c r="G14" s="23"/>
      <c r="H14" s="25" t="s">
        <v>43</v>
      </c>
      <c r="I14" s="25" t="s">
        <v>59</v>
      </c>
      <c r="J14" s="17" t="s">
        <v>59</v>
      </c>
      <c r="M14" s="24"/>
      <c r="T14" s="23"/>
      <c r="U14" s="48"/>
      <c r="V14" s="48"/>
      <c r="W14" s="48"/>
      <c r="AB14" s="24"/>
      <c r="AC14" s="23"/>
      <c r="AJ14" s="24"/>
      <c r="AL14" s="40" t="s">
        <v>37</v>
      </c>
      <c r="AM14" s="37">
        <v>100400</v>
      </c>
      <c r="AN14" s="41">
        <v>0.12984118609173415</v>
      </c>
      <c r="AP14" s="67" t="s">
        <v>37</v>
      </c>
      <c r="AQ14" s="70">
        <f t="shared" si="0"/>
        <v>100400</v>
      </c>
      <c r="AR14" s="71">
        <f t="shared" si="1"/>
        <v>0.12984118609173415</v>
      </c>
    </row>
    <row r="15" spans="2:44" ht="15.75" x14ac:dyDescent="0.3">
      <c r="G15" s="23"/>
      <c r="H15" s="32" t="s">
        <v>0</v>
      </c>
      <c r="I15" s="52">
        <v>12986.934000000001</v>
      </c>
      <c r="J15" s="53">
        <f>IFERROR(GETPIVOTDATA("operating profit",$H$14),"")</f>
        <v>154650.46649999998</v>
      </c>
      <c r="K15" s="37"/>
      <c r="M15" s="24"/>
      <c r="T15" s="23"/>
      <c r="U15" s="48"/>
      <c r="V15" s="48"/>
      <c r="W15" s="48"/>
      <c r="AB15" s="24"/>
      <c r="AC15" s="23"/>
      <c r="AJ15" s="24"/>
      <c r="AL15" s="40" t="s">
        <v>36</v>
      </c>
      <c r="AM15" s="37">
        <v>56987.385000000017</v>
      </c>
      <c r="AN15" s="41">
        <v>7.3698303393090664E-2</v>
      </c>
      <c r="AP15" s="67" t="s">
        <v>36</v>
      </c>
      <c r="AQ15" s="70">
        <f t="shared" si="0"/>
        <v>56987.385000000017</v>
      </c>
      <c r="AR15" s="71">
        <f t="shared" si="1"/>
        <v>7.3698303393090664E-2</v>
      </c>
    </row>
    <row r="16" spans="2:44" ht="16.5" thickBot="1" x14ac:dyDescent="0.35">
      <c r="G16" s="23"/>
      <c r="H16" s="54" t="s">
        <v>1</v>
      </c>
      <c r="I16" s="55">
        <v>11728.41</v>
      </c>
      <c r="J16" s="48"/>
      <c r="M16" s="24"/>
      <c r="T16" s="49"/>
      <c r="U16" s="56"/>
      <c r="V16" s="56"/>
      <c r="W16" s="56"/>
      <c r="X16" s="50"/>
      <c r="Y16" s="50"/>
      <c r="Z16" s="50"/>
      <c r="AA16" s="50"/>
      <c r="AB16" s="51"/>
      <c r="AC16" s="49"/>
      <c r="AD16" s="50"/>
      <c r="AE16" s="50"/>
      <c r="AF16" s="50"/>
      <c r="AG16" s="50"/>
      <c r="AH16" s="50"/>
      <c r="AI16" s="50"/>
      <c r="AJ16" s="51"/>
      <c r="AL16" s="27" t="s">
        <v>32</v>
      </c>
      <c r="AM16" s="37">
        <v>77421.900000000009</v>
      </c>
      <c r="AN16" s="41">
        <v>0.10012501320194854</v>
      </c>
      <c r="AP16" s="67" t="s">
        <v>32</v>
      </c>
      <c r="AQ16" s="70">
        <f t="shared" si="0"/>
        <v>77421.900000000009</v>
      </c>
      <c r="AR16" s="71">
        <f t="shared" si="1"/>
        <v>0.10012501320194854</v>
      </c>
    </row>
    <row r="17" spans="2:44" ht="15.75" x14ac:dyDescent="0.3">
      <c r="G17" s="23"/>
      <c r="H17" s="54" t="s">
        <v>2</v>
      </c>
      <c r="I17" s="55">
        <v>12377.440000000002</v>
      </c>
      <c r="J17" s="48"/>
      <c r="M17" s="24"/>
      <c r="U17" s="48"/>
      <c r="V17" s="48"/>
      <c r="W17" s="48"/>
      <c r="AL17" s="40" t="s">
        <v>32</v>
      </c>
      <c r="AM17" s="37">
        <v>77421.900000000009</v>
      </c>
      <c r="AN17" s="41">
        <v>0.10012501320194854</v>
      </c>
      <c r="AP17" s="67" t="s">
        <v>32</v>
      </c>
      <c r="AQ17" s="70">
        <f t="shared" si="0"/>
        <v>77421.900000000009</v>
      </c>
      <c r="AR17" s="71">
        <f t="shared" si="1"/>
        <v>0.10012501320194854</v>
      </c>
    </row>
    <row r="18" spans="2:44" ht="15.75" x14ac:dyDescent="0.3">
      <c r="G18" s="23"/>
      <c r="H18" s="54" t="s">
        <v>3</v>
      </c>
      <c r="I18" s="55">
        <v>15525.720000000001</v>
      </c>
      <c r="J18" s="48"/>
      <c r="M18" s="24"/>
      <c r="U18" s="48"/>
      <c r="V18" s="48"/>
      <c r="W18" s="48"/>
      <c r="AL18" s="27" t="s">
        <v>15</v>
      </c>
      <c r="AM18" s="37">
        <v>117541.05250000002</v>
      </c>
      <c r="AN18" s="41">
        <v>0.15200866206245814</v>
      </c>
      <c r="AP18" s="67" t="s">
        <v>15</v>
      </c>
      <c r="AQ18" s="70">
        <f t="shared" si="0"/>
        <v>117541.05250000002</v>
      </c>
      <c r="AR18" s="71">
        <f t="shared" si="1"/>
        <v>0.15200866206245814</v>
      </c>
    </row>
    <row r="19" spans="2:44" ht="15.75" x14ac:dyDescent="0.3">
      <c r="G19" s="23"/>
      <c r="H19" s="54" t="s">
        <v>4</v>
      </c>
      <c r="I19" s="55">
        <v>12109.628000000001</v>
      </c>
      <c r="J19" s="48"/>
      <c r="M19" s="24"/>
      <c r="U19" s="48"/>
      <c r="V19" s="48"/>
      <c r="W19" s="48"/>
      <c r="AL19" s="40" t="s">
        <v>25</v>
      </c>
      <c r="AM19" s="37">
        <v>1225</v>
      </c>
      <c r="AN19" s="41">
        <v>1.5842176589877922E-3</v>
      </c>
      <c r="AP19" s="67" t="s">
        <v>25</v>
      </c>
      <c r="AQ19" s="70">
        <f t="shared" si="0"/>
        <v>1225</v>
      </c>
      <c r="AR19" s="71">
        <f t="shared" si="1"/>
        <v>1.5842176589877922E-3</v>
      </c>
    </row>
    <row r="20" spans="2:44" ht="15.75" x14ac:dyDescent="0.3">
      <c r="G20" s="23"/>
      <c r="H20" s="54" t="s">
        <v>5</v>
      </c>
      <c r="I20" s="55">
        <v>12657.18</v>
      </c>
      <c r="J20" s="48"/>
      <c r="M20" s="24"/>
      <c r="U20" s="48"/>
      <c r="V20" s="48"/>
      <c r="W20" s="48"/>
      <c r="AL20" s="40" t="s">
        <v>26</v>
      </c>
      <c r="AM20" s="37">
        <v>28378.639999999992</v>
      </c>
      <c r="AN20" s="41">
        <v>3.6700361327393724E-2</v>
      </c>
      <c r="AP20" s="67" t="s">
        <v>26</v>
      </c>
      <c r="AQ20" s="70">
        <f t="shared" si="0"/>
        <v>28378.639999999992</v>
      </c>
      <c r="AR20" s="71">
        <f t="shared" si="1"/>
        <v>3.6700361327393724E-2</v>
      </c>
    </row>
    <row r="21" spans="2:44" ht="15.75" x14ac:dyDescent="0.3">
      <c r="G21" s="23"/>
      <c r="H21" s="54" t="s">
        <v>6</v>
      </c>
      <c r="I21" s="55">
        <v>11526.14</v>
      </c>
      <c r="J21" s="48"/>
      <c r="M21" s="24"/>
      <c r="AL21" s="40" t="s">
        <v>24</v>
      </c>
      <c r="AM21" s="37">
        <v>27919.090000000004</v>
      </c>
      <c r="AN21" s="41">
        <v>3.6106053388464891E-2</v>
      </c>
      <c r="AP21" s="67" t="s">
        <v>24</v>
      </c>
      <c r="AQ21" s="70">
        <f t="shared" si="0"/>
        <v>27919.090000000004</v>
      </c>
      <c r="AR21" s="71">
        <f t="shared" si="1"/>
        <v>3.6106053388464891E-2</v>
      </c>
    </row>
    <row r="22" spans="2:44" ht="15.75" x14ac:dyDescent="0.3">
      <c r="G22" s="23"/>
      <c r="H22" s="54" t="s">
        <v>7</v>
      </c>
      <c r="I22" s="55">
        <v>12195.5645</v>
      </c>
      <c r="J22" s="48"/>
      <c r="M22" s="24"/>
      <c r="AL22" s="40" t="s">
        <v>27</v>
      </c>
      <c r="AM22" s="37">
        <v>31527.742500000004</v>
      </c>
      <c r="AN22" s="41">
        <v>4.0772903197159129E-2</v>
      </c>
      <c r="AP22" s="67" t="s">
        <v>27</v>
      </c>
      <c r="AQ22" s="70">
        <f t="shared" si="0"/>
        <v>31527.742500000004</v>
      </c>
      <c r="AR22" s="71">
        <f t="shared" si="1"/>
        <v>4.0772903197159129E-2</v>
      </c>
    </row>
    <row r="23" spans="2:44" ht="16.5" thickBot="1" x14ac:dyDescent="0.35">
      <c r="G23" s="23"/>
      <c r="H23" s="54" t="s">
        <v>8</v>
      </c>
      <c r="I23" s="55">
        <v>11981.222000000002</v>
      </c>
      <c r="J23" s="48"/>
      <c r="M23" s="24"/>
      <c r="AL23" s="40" t="s">
        <v>23</v>
      </c>
      <c r="AM23" s="37">
        <v>28490.580000000009</v>
      </c>
      <c r="AN23" s="41">
        <v>3.6845126490452594E-2</v>
      </c>
      <c r="AP23" s="67" t="s">
        <v>23</v>
      </c>
      <c r="AQ23" s="72">
        <f t="shared" si="0"/>
        <v>28490.580000000009</v>
      </c>
      <c r="AR23" s="73">
        <f t="shared" si="1"/>
        <v>3.6845126490452594E-2</v>
      </c>
    </row>
    <row r="24" spans="2:44" ht="16.5" thickBot="1" x14ac:dyDescent="0.35">
      <c r="B24" s="17" t="s">
        <v>45</v>
      </c>
      <c r="C24" s="17" t="s">
        <v>52</v>
      </c>
      <c r="D24" s="17" t="s">
        <v>21</v>
      </c>
      <c r="E24" s="17" t="s">
        <v>53</v>
      </c>
      <c r="G24" s="23"/>
      <c r="H24" s="54" t="s">
        <v>9</v>
      </c>
      <c r="I24" s="55">
        <v>13235.532999999999</v>
      </c>
      <c r="J24" s="48"/>
      <c r="M24" s="24"/>
      <c r="AL24" s="57" t="s">
        <v>44</v>
      </c>
      <c r="AM24" s="58">
        <v>773252.33250000002</v>
      </c>
      <c r="AN24" s="47">
        <v>1</v>
      </c>
    </row>
    <row r="25" spans="2:44" ht="15.75" x14ac:dyDescent="0.3">
      <c r="B25" s="37">
        <v>773252.3324999999</v>
      </c>
      <c r="C25" s="37">
        <v>898931.71199999994</v>
      </c>
      <c r="D25" s="59">
        <f>GETPIVOTDATA("Sum of Income",$B$24)/GETPIVOTDATA("Sum of Target Income",$B$24)</f>
        <v>0.86019029274161363</v>
      </c>
      <c r="E25" s="60">
        <f>100%-D25</f>
        <v>0.13980970725838637</v>
      </c>
      <c r="G25" s="23"/>
      <c r="H25" s="54" t="s">
        <v>10</v>
      </c>
      <c r="I25" s="55">
        <v>16800.555</v>
      </c>
      <c r="J25" s="48"/>
      <c r="M25" s="24"/>
    </row>
    <row r="26" spans="2:44" ht="16.5" thickBot="1" x14ac:dyDescent="0.35">
      <c r="B26" s="48"/>
      <c r="C26" s="48"/>
      <c r="D26" s="48"/>
      <c r="G26" s="23"/>
      <c r="H26" s="42" t="s">
        <v>11</v>
      </c>
      <c r="I26" s="55">
        <v>11526.14</v>
      </c>
      <c r="J26" s="48"/>
      <c r="M26" s="24"/>
    </row>
    <row r="27" spans="2:44" ht="16.5" thickBot="1" x14ac:dyDescent="0.35">
      <c r="B27" s="61"/>
      <c r="C27" s="62"/>
      <c r="D27" s="62"/>
      <c r="E27" s="20"/>
      <c r="G27" s="23"/>
      <c r="H27" s="45" t="s">
        <v>44</v>
      </c>
      <c r="I27" s="63">
        <v>154650.46649999998</v>
      </c>
      <c r="J27" s="48"/>
      <c r="M27" s="24"/>
    </row>
    <row r="28" spans="2:44" ht="16.5" thickBot="1" x14ac:dyDescent="0.3">
      <c r="B28" s="25" t="s">
        <v>43</v>
      </c>
      <c r="C28" s="26" t="s">
        <v>45</v>
      </c>
      <c r="D28" s="22" t="s">
        <v>46</v>
      </c>
      <c r="E28" s="24" t="s">
        <v>58</v>
      </c>
      <c r="G28" s="23"/>
      <c r="M28" s="24"/>
    </row>
    <row r="29" spans="2:44" ht="16.5" thickBot="1" x14ac:dyDescent="0.3">
      <c r="B29" s="32" t="s">
        <v>0</v>
      </c>
      <c r="C29" s="33">
        <v>64934.67</v>
      </c>
      <c r="D29" s="64">
        <v>64934.67</v>
      </c>
      <c r="E29" s="65">
        <f>IFERROR(AVERAGE(C29:C40),"")</f>
        <v>64437.694374999999</v>
      </c>
      <c r="G29" s="49"/>
      <c r="H29" s="50"/>
      <c r="I29" s="50"/>
      <c r="J29" s="50"/>
      <c r="K29" s="50"/>
      <c r="L29" s="50"/>
      <c r="M29" s="51"/>
    </row>
    <row r="30" spans="2:44" ht="15.75" x14ac:dyDescent="0.25">
      <c r="B30" s="54" t="s">
        <v>1</v>
      </c>
      <c r="C30" s="43">
        <v>58642.049999999996</v>
      </c>
      <c r="D30" s="65">
        <v>58642.049999999996</v>
      </c>
      <c r="E30" s="24"/>
    </row>
    <row r="31" spans="2:44" ht="15.75" x14ac:dyDescent="0.25">
      <c r="B31" s="54" t="s">
        <v>2</v>
      </c>
      <c r="C31" s="43">
        <v>61887.199999999997</v>
      </c>
      <c r="D31" s="65">
        <v>61887.199999999997</v>
      </c>
      <c r="E31" s="24"/>
    </row>
    <row r="32" spans="2:44" ht="15.75" x14ac:dyDescent="0.25">
      <c r="B32" s="54" t="s">
        <v>3</v>
      </c>
      <c r="C32" s="43">
        <v>77628.599999999991</v>
      </c>
      <c r="D32" s="65">
        <v>77628.599999999991</v>
      </c>
      <c r="E32" s="24"/>
    </row>
    <row r="33" spans="2:5" ht="15.75" x14ac:dyDescent="0.25">
      <c r="B33" s="54" t="s">
        <v>4</v>
      </c>
      <c r="C33" s="43">
        <v>60548.14</v>
      </c>
      <c r="D33" s="65">
        <v>60548.14</v>
      </c>
      <c r="E33" s="24"/>
    </row>
    <row r="34" spans="2:5" ht="15.75" x14ac:dyDescent="0.25">
      <c r="B34" s="54" t="s">
        <v>5</v>
      </c>
      <c r="C34" s="43">
        <v>63285.9</v>
      </c>
      <c r="D34" s="65">
        <v>63285.9</v>
      </c>
      <c r="E34" s="24"/>
    </row>
    <row r="35" spans="2:5" ht="15.75" x14ac:dyDescent="0.25">
      <c r="B35" s="54" t="s">
        <v>6</v>
      </c>
      <c r="C35" s="43">
        <v>57630.7</v>
      </c>
      <c r="D35" s="65">
        <v>57630.7</v>
      </c>
      <c r="E35" s="24"/>
    </row>
    <row r="36" spans="2:5" ht="15.75" x14ac:dyDescent="0.25">
      <c r="B36" s="54" t="s">
        <v>7</v>
      </c>
      <c r="C36" s="43">
        <v>60977.822499999995</v>
      </c>
      <c r="D36" s="65">
        <v>60977.822499999995</v>
      </c>
      <c r="E36" s="24"/>
    </row>
    <row r="37" spans="2:5" ht="15.75" x14ac:dyDescent="0.25">
      <c r="B37" s="54" t="s">
        <v>8</v>
      </c>
      <c r="C37" s="43">
        <v>59906.11</v>
      </c>
      <c r="D37" s="65">
        <v>59906.11</v>
      </c>
      <c r="E37" s="24"/>
    </row>
    <row r="38" spans="2:5" ht="15.75" x14ac:dyDescent="0.25">
      <c r="B38" s="54" t="s">
        <v>9</v>
      </c>
      <c r="C38" s="43">
        <v>66177.665000000008</v>
      </c>
      <c r="D38" s="65">
        <v>66177.665000000008</v>
      </c>
      <c r="E38" s="24"/>
    </row>
    <row r="39" spans="2:5" ht="15.75" x14ac:dyDescent="0.25">
      <c r="B39" s="54" t="s">
        <v>10</v>
      </c>
      <c r="C39" s="43">
        <v>84002.775000000009</v>
      </c>
      <c r="D39" s="65">
        <v>84002.775000000009</v>
      </c>
      <c r="E39" s="24"/>
    </row>
    <row r="40" spans="2:5" ht="16.5" thickBot="1" x14ac:dyDescent="0.3">
      <c r="B40" s="42" t="s">
        <v>11</v>
      </c>
      <c r="C40" s="43">
        <v>57630.7</v>
      </c>
      <c r="D40" s="65">
        <v>57630.7</v>
      </c>
      <c r="E40" s="24"/>
    </row>
    <row r="41" spans="2:5" ht="16.5" thickBot="1" x14ac:dyDescent="0.3">
      <c r="B41" s="45" t="s">
        <v>44</v>
      </c>
      <c r="C41" s="46">
        <v>773252.33250000002</v>
      </c>
      <c r="D41" s="66">
        <v>773252.33250000002</v>
      </c>
      <c r="E41" s="24"/>
    </row>
    <row r="42" spans="2:5" ht="15.75" x14ac:dyDescent="0.25">
      <c r="B42" s="23"/>
      <c r="E42" s="24"/>
    </row>
    <row r="43" spans="2:5" x14ac:dyDescent="0.25">
      <c r="B43" s="23"/>
      <c r="E43" s="24"/>
    </row>
    <row r="44" spans="2:5" x14ac:dyDescent="0.25">
      <c r="B44" s="23"/>
      <c r="E44" s="24"/>
    </row>
    <row r="45" spans="2:5" x14ac:dyDescent="0.25">
      <c r="B45" s="23"/>
      <c r="E45" s="24"/>
    </row>
    <row r="46" spans="2:5" x14ac:dyDescent="0.25">
      <c r="B46" s="23"/>
      <c r="E46" s="24"/>
    </row>
    <row r="47" spans="2:5" x14ac:dyDescent="0.25">
      <c r="B47" s="23"/>
      <c r="E47" s="24"/>
    </row>
    <row r="48" spans="2:5" ht="15" thickBot="1" x14ac:dyDescent="0.3">
      <c r="B48" s="49"/>
      <c r="C48" s="50"/>
      <c r="D48" s="50"/>
      <c r="E48" s="51"/>
    </row>
    <row r="53" spans="2:26" ht="15.75" x14ac:dyDescent="0.25">
      <c r="B53" s="17" t="s">
        <v>43</v>
      </c>
      <c r="C53" s="17" t="s">
        <v>45</v>
      </c>
      <c r="D53" s="17" t="s">
        <v>54</v>
      </c>
      <c r="E53" s="17" t="s">
        <v>55</v>
      </c>
    </row>
    <row r="54" spans="2:26" ht="15.75" x14ac:dyDescent="0.25">
      <c r="B54" s="27" t="s">
        <v>12</v>
      </c>
      <c r="C54" s="30">
        <v>177100</v>
      </c>
      <c r="D54" s="17">
        <v>11856</v>
      </c>
      <c r="E54" s="31">
        <v>0.10118631048903302</v>
      </c>
    </row>
    <row r="55" spans="2:26" ht="15.75" x14ac:dyDescent="0.25">
      <c r="B55" s="27" t="s">
        <v>38</v>
      </c>
      <c r="C55" s="30">
        <v>182598.13500000007</v>
      </c>
      <c r="D55" s="17">
        <v>13188</v>
      </c>
      <c r="E55" s="31">
        <v>0.11255440812494666</v>
      </c>
    </row>
    <row r="56" spans="2:26" ht="92.25" x14ac:dyDescent="0.25">
      <c r="B56" s="27" t="s">
        <v>13</v>
      </c>
      <c r="C56" s="30">
        <v>61203.859999999986</v>
      </c>
      <c r="D56" s="17">
        <v>16488</v>
      </c>
      <c r="E56" s="31">
        <v>0.14071861397968763</v>
      </c>
      <c r="Z56" s="95"/>
    </row>
    <row r="57" spans="2:26" ht="15.75" x14ac:dyDescent="0.25">
      <c r="B57" s="27" t="s">
        <v>14</v>
      </c>
      <c r="C57" s="30">
        <v>157387.38500000001</v>
      </c>
      <c r="D57" s="17">
        <v>72768</v>
      </c>
      <c r="E57" s="31">
        <v>0.62104634292054284</v>
      </c>
    </row>
    <row r="58" spans="2:26" ht="15.75" x14ac:dyDescent="0.25">
      <c r="B58" s="27" t="s">
        <v>32</v>
      </c>
      <c r="C58" s="30">
        <v>77421.900000000009</v>
      </c>
      <c r="D58" s="17">
        <v>26</v>
      </c>
      <c r="E58" s="31">
        <v>2.218998037040198E-4</v>
      </c>
    </row>
    <row r="59" spans="2:26" ht="15.75" x14ac:dyDescent="0.25">
      <c r="B59" s="27" t="s">
        <v>15</v>
      </c>
      <c r="C59" s="30">
        <v>117541.05249999998</v>
      </c>
      <c r="D59" s="17">
        <v>2844</v>
      </c>
      <c r="E59" s="31">
        <v>2.4272424682085857E-2</v>
      </c>
    </row>
    <row r="60" spans="2:26" ht="15.75" x14ac:dyDescent="0.25">
      <c r="B60" s="27" t="s">
        <v>44</v>
      </c>
      <c r="C60" s="17">
        <v>773252.33250000014</v>
      </c>
      <c r="D60" s="17">
        <v>117170</v>
      </c>
      <c r="E60" s="31">
        <v>1</v>
      </c>
    </row>
    <row r="67" spans="2:23" ht="15.75" x14ac:dyDescent="0.25"/>
    <row r="68" spans="2:23" ht="14.25" customHeight="1" x14ac:dyDescent="0.25">
      <c r="C68" s="106" t="s">
        <v>68</v>
      </c>
      <c r="D68" s="106"/>
      <c r="E68" s="106"/>
      <c r="F68" s="106"/>
      <c r="G68" s="106"/>
      <c r="H68" s="106"/>
      <c r="I68" s="106"/>
      <c r="J68" s="106"/>
      <c r="K68" s="106"/>
      <c r="L68" s="106"/>
      <c r="M68" s="106"/>
      <c r="N68" s="106"/>
      <c r="O68" s="106"/>
      <c r="P68" s="106"/>
      <c r="Q68" s="106"/>
      <c r="R68" s="106"/>
      <c r="S68" s="106"/>
      <c r="T68" s="106"/>
    </row>
    <row r="69" spans="2:23" ht="15.75" x14ac:dyDescent="0.25"/>
    <row r="70" spans="2:23" ht="15.75" x14ac:dyDescent="0.25"/>
    <row r="71" spans="2:23" ht="15.75" x14ac:dyDescent="0.25">
      <c r="B71" s="85" t="s">
        <v>43</v>
      </c>
      <c r="C71" t="s">
        <v>69</v>
      </c>
      <c r="D71" t="s">
        <v>70</v>
      </c>
      <c r="H71" s="17" t="s">
        <v>71</v>
      </c>
      <c r="J71" t="s">
        <v>69</v>
      </c>
      <c r="K71" t="s">
        <v>72</v>
      </c>
      <c r="L71"/>
      <c r="M71" s="90" t="s">
        <v>73</v>
      </c>
      <c r="N71" s="90" t="s">
        <v>74</v>
      </c>
      <c r="P71" s="90" t="s">
        <v>47</v>
      </c>
      <c r="Q71" s="90" t="s">
        <v>48</v>
      </c>
      <c r="S71" s="90" t="s">
        <v>61</v>
      </c>
      <c r="T71" s="90" t="s">
        <v>75</v>
      </c>
      <c r="U71" s="90" t="s">
        <v>75</v>
      </c>
      <c r="V71" s="90" t="s">
        <v>76</v>
      </c>
      <c r="W71" s="90" t="s">
        <v>76</v>
      </c>
    </row>
    <row r="72" spans="2:23" ht="37.5" x14ac:dyDescent="0.25">
      <c r="B72" s="116" t="s">
        <v>62</v>
      </c>
      <c r="C72" s="114">
        <v>190380</v>
      </c>
      <c r="D72" s="115">
        <v>0.29544495207826388</v>
      </c>
      <c r="E72" s="87" t="s">
        <v>66</v>
      </c>
      <c r="F72" s="88">
        <f>IFERROR(_xlfn.XLOOKUP(E72,$B$72:$B$77,$D$72:$D$77,0,0),"")</f>
        <v>9.6588369667775731E-2</v>
      </c>
      <c r="G72" s="93">
        <f>IFERROR(_xlfn.XLOOKUP(E72,$B$72:$B$77,$C$72:$C$77,0,0),"")</f>
        <v>62240</v>
      </c>
      <c r="H72" s="89">
        <f>GETPIVOTDATA("Sum of Amount",$B$71)</f>
        <v>644384</v>
      </c>
      <c r="J72" s="3">
        <v>644384</v>
      </c>
      <c r="K72" s="3">
        <v>880249.08000000007</v>
      </c>
      <c r="L72"/>
      <c r="M72" s="36">
        <f>100%-N72</f>
        <v>0.26795265721834105</v>
      </c>
      <c r="N72" s="36">
        <f>GETPIVOTDATA("Sum of Amount",$J$72)/GETPIVOTDATA("Sum of Target",$K$72)</f>
        <v>0.73204734278165895</v>
      </c>
      <c r="P72" s="17">
        <v>0</v>
      </c>
      <c r="Q72" s="17">
        <v>1</v>
      </c>
      <c r="S72" s="94" t="s">
        <v>62</v>
      </c>
      <c r="T72" s="97" t="str">
        <f>IF(S72=$B$72,"●","")</f>
        <v>●</v>
      </c>
      <c r="U72" s="98" t="str">
        <f>IF(S72=$B$72,"●","")</f>
        <v>●</v>
      </c>
      <c r="V72" s="99" t="str">
        <f>IF(S72=$B$72,"","●")</f>
        <v/>
      </c>
      <c r="W72" s="100" t="str">
        <f>IF(S72=$B$72,"","●")</f>
        <v/>
      </c>
    </row>
    <row r="73" spans="2:23" ht="37.5" x14ac:dyDescent="0.25">
      <c r="B73" s="116" t="s">
        <v>64</v>
      </c>
      <c r="C73" s="114">
        <v>112620</v>
      </c>
      <c r="D73" s="115">
        <v>0.17477156478124845</v>
      </c>
      <c r="E73" s="87" t="s">
        <v>67</v>
      </c>
      <c r="F73" s="88">
        <f t="shared" ref="F73:F77" si="5">IFERROR(_xlfn.XLOOKUP(E73,$B$72:$B$77,$D$72:$D$77,0,0),"")</f>
        <v>9.6613199582857426E-2</v>
      </c>
      <c r="G73" s="93">
        <f t="shared" ref="G73:G77" si="6">IFERROR(_xlfn.XLOOKUP(E73,$B$72:$B$77,$C$72:$C$77,0,0),"")</f>
        <v>62256</v>
      </c>
      <c r="J73"/>
      <c r="K73"/>
      <c r="L73"/>
      <c r="P73" s="91">
        <f>SIN(M72*2*PI())</f>
        <v>0.99364483721177543</v>
      </c>
      <c r="Q73" s="91">
        <f>COS(N72*2*PI())</f>
        <v>-0.11256081681644099</v>
      </c>
      <c r="R73" s="91"/>
      <c r="S73" s="94" t="s">
        <v>64</v>
      </c>
      <c r="T73" s="97" t="str">
        <f t="shared" ref="T73:T77" si="7">IF(S73=$B$72,"●","")</f>
        <v/>
      </c>
      <c r="U73" s="98" t="str">
        <f t="shared" ref="U73:U77" si="8">IF(S73=$B$72,"●","")</f>
        <v/>
      </c>
      <c r="V73" s="99" t="str">
        <f t="shared" ref="V73:V77" si="9">IF(S73=$B$72,"","●")</f>
        <v>●</v>
      </c>
      <c r="W73" s="100" t="str">
        <f t="shared" ref="W73:W77" si="10">IF(S73=$B$72,"","●")</f>
        <v>●</v>
      </c>
    </row>
    <row r="74" spans="2:23" ht="37.5" x14ac:dyDescent="0.25">
      <c r="B74" s="116" t="s">
        <v>63</v>
      </c>
      <c r="C74" s="114">
        <v>109940</v>
      </c>
      <c r="D74" s="115">
        <v>0.17061255400506531</v>
      </c>
      <c r="E74" s="87" t="s">
        <v>62</v>
      </c>
      <c r="F74" s="88">
        <f t="shared" si="5"/>
        <v>0.29544495207826388</v>
      </c>
      <c r="G74" s="93">
        <f t="shared" si="6"/>
        <v>190380</v>
      </c>
      <c r="J74"/>
      <c r="K74"/>
      <c r="L74"/>
      <c r="S74" s="94" t="s">
        <v>63</v>
      </c>
      <c r="T74" s="97" t="str">
        <f t="shared" si="7"/>
        <v/>
      </c>
      <c r="U74" s="98" t="str">
        <f t="shared" si="8"/>
        <v/>
      </c>
      <c r="V74" s="99" t="str">
        <f t="shared" si="9"/>
        <v>●</v>
      </c>
      <c r="W74" s="100" t="str">
        <f t="shared" si="10"/>
        <v>●</v>
      </c>
    </row>
    <row r="75" spans="2:23" ht="37.5" x14ac:dyDescent="0.25">
      <c r="B75" s="116" t="s">
        <v>65</v>
      </c>
      <c r="C75" s="114">
        <v>106948</v>
      </c>
      <c r="D75" s="115">
        <v>0.1659693598847892</v>
      </c>
      <c r="E75" s="87" t="s">
        <v>64</v>
      </c>
      <c r="F75" s="88">
        <f t="shared" si="5"/>
        <v>0.17477156478124845</v>
      </c>
      <c r="G75" s="93">
        <f t="shared" si="6"/>
        <v>112620</v>
      </c>
      <c r="J75"/>
      <c r="K75"/>
      <c r="L75"/>
      <c r="S75" s="94" t="s">
        <v>65</v>
      </c>
      <c r="T75" s="97" t="str">
        <f t="shared" si="7"/>
        <v/>
      </c>
      <c r="U75" s="98" t="str">
        <f t="shared" si="8"/>
        <v/>
      </c>
      <c r="V75" s="99" t="str">
        <f t="shared" si="9"/>
        <v>●</v>
      </c>
      <c r="W75" s="100" t="str">
        <f t="shared" si="10"/>
        <v>●</v>
      </c>
    </row>
    <row r="76" spans="2:23" ht="37.5" x14ac:dyDescent="0.25">
      <c r="B76" s="116" t="s">
        <v>67</v>
      </c>
      <c r="C76" s="114">
        <v>62256</v>
      </c>
      <c r="D76" s="115">
        <v>9.6613199582857426E-2</v>
      </c>
      <c r="E76" s="87" t="s">
        <v>65</v>
      </c>
      <c r="F76" s="88">
        <f t="shared" si="5"/>
        <v>0.1659693598847892</v>
      </c>
      <c r="G76" s="93">
        <f t="shared" si="6"/>
        <v>106948</v>
      </c>
      <c r="J76"/>
      <c r="K76"/>
      <c r="L76"/>
      <c r="S76" s="94" t="s">
        <v>67</v>
      </c>
      <c r="T76" s="97" t="str">
        <f t="shared" si="7"/>
        <v/>
      </c>
      <c r="U76" s="98" t="str">
        <f t="shared" si="8"/>
        <v/>
      </c>
      <c r="V76" s="99" t="str">
        <f t="shared" si="9"/>
        <v>●</v>
      </c>
      <c r="W76" s="100" t="str">
        <f t="shared" si="10"/>
        <v>●</v>
      </c>
    </row>
    <row r="77" spans="2:23" ht="37.5" x14ac:dyDescent="0.25">
      <c r="B77" s="116" t="s">
        <v>66</v>
      </c>
      <c r="C77" s="114">
        <v>62240</v>
      </c>
      <c r="D77" s="115">
        <v>9.6588369667775731E-2</v>
      </c>
      <c r="E77" s="87" t="s">
        <v>63</v>
      </c>
      <c r="F77" s="88">
        <f t="shared" si="5"/>
        <v>0.17061255400506531</v>
      </c>
      <c r="G77" s="93">
        <f t="shared" si="6"/>
        <v>109940</v>
      </c>
      <c r="J77"/>
      <c r="K77"/>
      <c r="L77"/>
      <c r="S77" s="94" t="s">
        <v>66</v>
      </c>
      <c r="T77" s="97" t="str">
        <f t="shared" si="7"/>
        <v/>
      </c>
      <c r="U77" s="98" t="str">
        <f t="shared" si="8"/>
        <v/>
      </c>
      <c r="V77" s="99" t="str">
        <f t="shared" si="9"/>
        <v>●</v>
      </c>
      <c r="W77" s="100" t="str">
        <f t="shared" si="10"/>
        <v>●</v>
      </c>
    </row>
    <row r="78" spans="2:23" ht="15.75" x14ac:dyDescent="0.25">
      <c r="B78" s="2" t="s">
        <v>44</v>
      </c>
      <c r="C78" s="107">
        <v>644384</v>
      </c>
      <c r="D78" s="86">
        <v>1</v>
      </c>
      <c r="J78"/>
      <c r="K78"/>
      <c r="L78"/>
    </row>
    <row r="79" spans="2:23" ht="15.75" x14ac:dyDescent="0.25">
      <c r="B79"/>
      <c r="C79"/>
      <c r="D79"/>
    </row>
    <row r="80" spans="2:23" ht="15" x14ac:dyDescent="0.25">
      <c r="B80"/>
      <c r="C80"/>
      <c r="D80"/>
    </row>
    <row r="81" spans="2:17" ht="15" x14ac:dyDescent="0.25">
      <c r="B81"/>
      <c r="C81"/>
      <c r="D81"/>
      <c r="I81" s="17" t="s">
        <v>60</v>
      </c>
    </row>
    <row r="82" spans="2:17" ht="15" x14ac:dyDescent="0.25">
      <c r="B82"/>
      <c r="C82"/>
      <c r="D82"/>
    </row>
    <row r="83" spans="2:17" ht="15" x14ac:dyDescent="0.25">
      <c r="B83"/>
      <c r="C83"/>
      <c r="D83"/>
    </row>
    <row r="84" spans="2:17" ht="15" x14ac:dyDescent="0.25">
      <c r="B84"/>
      <c r="C84"/>
      <c r="D84"/>
    </row>
    <row r="85" spans="2:17" ht="15" x14ac:dyDescent="0.25">
      <c r="B85"/>
      <c r="C85"/>
      <c r="D85"/>
    </row>
    <row r="86" spans="2:17" ht="15" x14ac:dyDescent="0.25">
      <c r="B86"/>
      <c r="C86"/>
      <c r="D86"/>
    </row>
    <row r="87" spans="2:17" ht="15" x14ac:dyDescent="0.25">
      <c r="B87"/>
      <c r="C87"/>
      <c r="D87"/>
      <c r="Q87" s="17" t="s">
        <v>60</v>
      </c>
    </row>
    <row r="88" spans="2:17" ht="15" x14ac:dyDescent="0.25">
      <c r="B88"/>
      <c r="C88"/>
      <c r="D88"/>
    </row>
    <row r="96" spans="2:17" ht="15.75" x14ac:dyDescent="0.25"/>
    <row r="97" spans="2:40" ht="15.75" x14ac:dyDescent="0.25"/>
    <row r="98" spans="2:40" ht="15.75" x14ac:dyDescent="0.25">
      <c r="B98" t="s">
        <v>69</v>
      </c>
      <c r="C98" t="s">
        <v>72</v>
      </c>
      <c r="D98"/>
      <c r="E98" t="s">
        <v>69</v>
      </c>
      <c r="F98" t="s">
        <v>72</v>
      </c>
      <c r="H98" s="103" t="s">
        <v>102</v>
      </c>
      <c r="I98" s="103" t="s">
        <v>53</v>
      </c>
      <c r="K98" s="103" t="s">
        <v>103</v>
      </c>
      <c r="Z98" s="85" t="s">
        <v>43</v>
      </c>
      <c r="AA98" t="s">
        <v>104</v>
      </c>
      <c r="AB98"/>
      <c r="AE98" s="110" t="s">
        <v>107</v>
      </c>
      <c r="AF98" s="110" t="s">
        <v>108</v>
      </c>
      <c r="AG98" s="110" t="s">
        <v>108</v>
      </c>
      <c r="AH98" s="110" t="s">
        <v>108</v>
      </c>
      <c r="AJ98" s="85" t="s">
        <v>43</v>
      </c>
      <c r="AK98" t="s">
        <v>69</v>
      </c>
    </row>
    <row r="99" spans="2:40" ht="15.75" x14ac:dyDescent="0.25">
      <c r="B99" s="107">
        <v>454635</v>
      </c>
      <c r="C99" s="107">
        <v>628185.8599999994</v>
      </c>
      <c r="D99"/>
      <c r="E99" s="107">
        <v>454635</v>
      </c>
      <c r="F99" s="107">
        <v>628185.8599999994</v>
      </c>
      <c r="H99" s="60">
        <f>GETPIVOTDATA("Sum of Amount",$E$98)/GETPIVOTDATA("Sum of Target",$E$98)</f>
        <v>0.7237268919106209</v>
      </c>
      <c r="I99" s="60">
        <f>100%-H99</f>
        <v>0.2762731080893791</v>
      </c>
      <c r="K99" s="105">
        <f>I99</f>
        <v>0.2762731080893791</v>
      </c>
      <c r="Z99" s="2" t="s">
        <v>97</v>
      </c>
      <c r="AA99" s="107">
        <v>768</v>
      </c>
      <c r="AB99"/>
      <c r="AD99" s="2" t="s">
        <v>97</v>
      </c>
      <c r="AE99" s="112" t="str">
        <f>IF(AD99=Z99,"│","")</f>
        <v>│</v>
      </c>
      <c r="AF99" s="111" t="str">
        <f>IF(AD99=$Z$99,"○","")</f>
        <v>○</v>
      </c>
      <c r="AG99" s="112" t="str">
        <f>IF(AD99=$Z$99,"","●")</f>
        <v/>
      </c>
      <c r="AH99" s="112">
        <f>_xlfn.XLOOKUP(AD99,$Z$99:$Z$113,$AA$99:$AA$113,0,0)</f>
        <v>768</v>
      </c>
      <c r="AJ99" s="2" t="s">
        <v>101</v>
      </c>
      <c r="AK99" s="107">
        <v>181887</v>
      </c>
      <c r="AM99" s="2" t="s">
        <v>101</v>
      </c>
      <c r="AN99" s="117">
        <f>_xlfn.XLOOKUP(AM99,$AJ$99:$AJ$101,$AK$99:$AK$101)</f>
        <v>181887</v>
      </c>
    </row>
    <row r="100" spans="2:40" ht="15.75" x14ac:dyDescent="0.25">
      <c r="B100"/>
      <c r="C100"/>
      <c r="D100"/>
      <c r="K100" s="105">
        <f>H99</f>
        <v>0.7237268919106209</v>
      </c>
      <c r="Z100" s="2" t="s">
        <v>85</v>
      </c>
      <c r="AA100" s="107">
        <v>385</v>
      </c>
      <c r="AB100"/>
      <c r="AD100" s="2" t="s">
        <v>85</v>
      </c>
      <c r="AE100" s="112" t="str">
        <f>IF(AD100=Z99,"│","")</f>
        <v/>
      </c>
      <c r="AF100" s="111" t="str">
        <f>IF(AD100=$Z$99,"○","")</f>
        <v/>
      </c>
      <c r="AG100" s="113" t="str">
        <f>IF(AD100=$Z$99,"","●")</f>
        <v>●</v>
      </c>
      <c r="AH100" s="112">
        <f>_xlfn.XLOOKUP(AD100,$Z$99:$Z$113,$AA$99:$AA$113,0,0)</f>
        <v>385</v>
      </c>
      <c r="AJ100" s="2" t="s">
        <v>92</v>
      </c>
      <c r="AK100" s="107">
        <v>133694</v>
      </c>
      <c r="AM100" s="2" t="s">
        <v>92</v>
      </c>
      <c r="AN100" s="117">
        <f t="shared" ref="AN100:AN101" si="11">_xlfn.XLOOKUP(AM100,$AJ$99:$AJ$101,$AK$99:$AK$101)</f>
        <v>133694</v>
      </c>
    </row>
    <row r="101" spans="2:40" ht="15.75" x14ac:dyDescent="0.25">
      <c r="B101"/>
      <c r="C101"/>
      <c r="D101"/>
      <c r="K101" s="105"/>
      <c r="Z101" s="2" t="s">
        <v>44</v>
      </c>
      <c r="AA101" s="107">
        <v>1153</v>
      </c>
      <c r="AB101"/>
      <c r="AJ101" s="2" t="s">
        <v>90</v>
      </c>
      <c r="AK101" s="107">
        <v>139054</v>
      </c>
      <c r="AM101" s="2" t="s">
        <v>90</v>
      </c>
      <c r="AN101" s="117">
        <f t="shared" si="11"/>
        <v>139054</v>
      </c>
    </row>
    <row r="102" spans="2:40" ht="15.75" x14ac:dyDescent="0.25">
      <c r="B102"/>
      <c r="C102"/>
      <c r="D102"/>
      <c r="E102" s="9"/>
      <c r="F102" s="9"/>
      <c r="H102" s="103" t="s">
        <v>47</v>
      </c>
      <c r="I102" s="103" t="s">
        <v>48</v>
      </c>
      <c r="Z102"/>
      <c r="AA102"/>
      <c r="AB102"/>
      <c r="AJ102" s="2" t="s">
        <v>44</v>
      </c>
      <c r="AK102" s="107">
        <v>454635</v>
      </c>
      <c r="AN102" s="104">
        <f>SUM(AN99:AN101)</f>
        <v>454635</v>
      </c>
    </row>
    <row r="103" spans="2:40" ht="15.75" x14ac:dyDescent="0.25">
      <c r="B103"/>
      <c r="C103"/>
      <c r="D103"/>
      <c r="E103" s="9"/>
      <c r="F103" s="9"/>
      <c r="H103" s="104">
        <v>0</v>
      </c>
      <c r="I103" s="104">
        <v>1</v>
      </c>
      <c r="Z103"/>
      <c r="AA103"/>
      <c r="AB103"/>
    </row>
    <row r="104" spans="2:40" ht="15.75" x14ac:dyDescent="0.25">
      <c r="B104"/>
      <c r="C104"/>
      <c r="D104"/>
      <c r="H104" s="17">
        <f>SIN(H99*2*PI())</f>
        <v>-0.98640540809564292</v>
      </c>
      <c r="I104" s="17">
        <f>COS(I99*2*PI())</f>
        <v>-0.16433006687660123</v>
      </c>
      <c r="Z104"/>
      <c r="AA104"/>
      <c r="AB104"/>
    </row>
    <row r="105" spans="2:40" ht="15.75" x14ac:dyDescent="0.25">
      <c r="B105"/>
      <c r="C105"/>
      <c r="D105"/>
      <c r="Z105" s="85" t="s">
        <v>43</v>
      </c>
      <c r="AA105" t="s">
        <v>105</v>
      </c>
      <c r="AB105"/>
      <c r="AE105" s="110" t="s">
        <v>107</v>
      </c>
      <c r="AF105" s="110" t="s">
        <v>108</v>
      </c>
      <c r="AG105" s="110" t="s">
        <v>108</v>
      </c>
      <c r="AH105" s="110" t="s">
        <v>108</v>
      </c>
      <c r="AM105" s="85" t="s">
        <v>43</v>
      </c>
      <c r="AN105" t="s">
        <v>109</v>
      </c>
    </row>
    <row r="106" spans="2:40" ht="15.75" x14ac:dyDescent="0.25">
      <c r="B106"/>
      <c r="C106"/>
      <c r="D106"/>
      <c r="Z106" s="2" t="s">
        <v>86</v>
      </c>
      <c r="AA106" s="107">
        <v>627</v>
      </c>
      <c r="AB106"/>
      <c r="AD106" s="2" t="s">
        <v>99</v>
      </c>
      <c r="AE106" s="112" t="str">
        <f>IF(AD106=Z106,"│","")</f>
        <v/>
      </c>
      <c r="AF106" s="111" t="str">
        <f>IF(AD106=Z106,"○","")</f>
        <v/>
      </c>
      <c r="AG106" s="113" t="str">
        <f>IF(AD106=$Z$106,"","●")</f>
        <v>●</v>
      </c>
      <c r="AH106" s="112">
        <f>_xlfn.XLOOKUP(AD106,$Z$99:$Z$113,$AA$99:$AA$113,0,0)</f>
        <v>526</v>
      </c>
      <c r="AM106" s="2" t="s">
        <v>101</v>
      </c>
      <c r="AN106" s="118">
        <v>383</v>
      </c>
    </row>
    <row r="107" spans="2:40" ht="15.75" x14ac:dyDescent="0.25">
      <c r="B107"/>
      <c r="C107"/>
      <c r="D107"/>
      <c r="Z107" s="2" t="s">
        <v>99</v>
      </c>
      <c r="AA107" s="107">
        <v>526</v>
      </c>
      <c r="AB107"/>
      <c r="AD107" s="2" t="s">
        <v>86</v>
      </c>
      <c r="AE107" s="112" t="str">
        <f>IF(AD107=Z106,"│","")</f>
        <v>│</v>
      </c>
      <c r="AF107" s="111" t="str">
        <f>IF(AD107=Z106,"○","")</f>
        <v>○</v>
      </c>
      <c r="AG107" s="113" t="str">
        <f>IF(AD107=$Z$106,"","●")</f>
        <v/>
      </c>
      <c r="AH107" s="112">
        <f>_xlfn.XLOOKUP(AD107,$Z$99:$Z$113,$AA$99:$AA$113,0,0)</f>
        <v>627</v>
      </c>
      <c r="AM107" s="2" t="s">
        <v>92</v>
      </c>
      <c r="AN107" s="118">
        <v>382</v>
      </c>
    </row>
    <row r="108" spans="2:40" ht="15.75" x14ac:dyDescent="0.25">
      <c r="B108"/>
      <c r="C108"/>
      <c r="D108"/>
      <c r="Z108" s="2" t="s">
        <v>44</v>
      </c>
      <c r="AA108" s="107">
        <v>1153</v>
      </c>
      <c r="AB108"/>
      <c r="AM108" s="2" t="s">
        <v>90</v>
      </c>
      <c r="AN108" s="118">
        <v>388</v>
      </c>
    </row>
    <row r="109" spans="2:40" ht="15.75" x14ac:dyDescent="0.25">
      <c r="B109"/>
      <c r="C109"/>
      <c r="D109"/>
      <c r="Z109"/>
      <c r="AA109"/>
      <c r="AB109"/>
      <c r="AM109" s="2" t="s">
        <v>44</v>
      </c>
      <c r="AN109" s="107">
        <v>1153</v>
      </c>
    </row>
    <row r="110" spans="2:40" ht="15.75" x14ac:dyDescent="0.25">
      <c r="B110"/>
      <c r="C110"/>
      <c r="D110"/>
      <c r="Z110"/>
      <c r="AA110"/>
      <c r="AB110"/>
      <c r="AE110" s="110" t="s">
        <v>107</v>
      </c>
      <c r="AF110" s="110" t="s">
        <v>108</v>
      </c>
      <c r="AG110" s="110" t="s">
        <v>108</v>
      </c>
      <c r="AH110" s="110" t="s">
        <v>108</v>
      </c>
    </row>
    <row r="111" spans="2:40" ht="15.75" x14ac:dyDescent="0.25">
      <c r="B111"/>
      <c r="C111"/>
      <c r="D111"/>
      <c r="Z111" s="85" t="s">
        <v>43</v>
      </c>
      <c r="AA111" t="s">
        <v>106</v>
      </c>
      <c r="AB111"/>
      <c r="AD111" s="2" t="s">
        <v>96</v>
      </c>
      <c r="AE111" s="111" t="str">
        <f>IF(AD111=$Z$112,"│","")</f>
        <v/>
      </c>
      <c r="AF111" s="111" t="str">
        <f>IF(AD111=$Z$112,"○","")</f>
        <v/>
      </c>
      <c r="AG111" s="113" t="str">
        <f>IF(AD111=$Z$112,"","●")</f>
        <v>●</v>
      </c>
      <c r="AH111" s="112">
        <f t="shared" ref="AH111:AH112" si="12">_xlfn.XLOOKUP(AD111,$Z$99:$Z$113,$AA$99:$AA$113,0,0)</f>
        <v>480</v>
      </c>
    </row>
    <row r="112" spans="2:40" ht="15.75" x14ac:dyDescent="0.25">
      <c r="B112"/>
      <c r="C112"/>
      <c r="D112"/>
      <c r="Z112" s="2" t="s">
        <v>88</v>
      </c>
      <c r="AA112" s="107">
        <v>673</v>
      </c>
      <c r="AB112"/>
      <c r="AD112" s="2" t="s">
        <v>88</v>
      </c>
      <c r="AE112" s="111" t="str">
        <f>IF(AD112=$Z$112,"│","")</f>
        <v>│</v>
      </c>
      <c r="AF112" s="111" t="str">
        <f>IF(AD112=$Z$112,"○","")</f>
        <v>○</v>
      </c>
      <c r="AG112" s="113" t="str">
        <f>IF(AD112=$Z$112,"","●")</f>
        <v/>
      </c>
      <c r="AH112" s="112">
        <f t="shared" si="12"/>
        <v>673</v>
      </c>
    </row>
    <row r="113" spans="2:28" ht="15.75" x14ac:dyDescent="0.25">
      <c r="B113"/>
      <c r="C113"/>
      <c r="D113"/>
      <c r="Z113" s="2" t="s">
        <v>96</v>
      </c>
      <c r="AA113" s="107">
        <v>480</v>
      </c>
      <c r="AB113"/>
    </row>
    <row r="114" spans="2:28" ht="15.75" x14ac:dyDescent="0.25">
      <c r="B114"/>
      <c r="C114"/>
      <c r="D114"/>
      <c r="Z114" s="2" t="s">
        <v>44</v>
      </c>
      <c r="AA114" s="107">
        <v>1153</v>
      </c>
      <c r="AB114"/>
    </row>
    <row r="115" spans="2:28" ht="15.75" x14ac:dyDescent="0.25">
      <c r="B115"/>
      <c r="C115"/>
      <c r="D115"/>
      <c r="Z115"/>
      <c r="AA115"/>
      <c r="AB115"/>
    </row>
    <row r="116" spans="2:28" ht="15.75" x14ac:dyDescent="0.25">
      <c r="B116"/>
      <c r="C116"/>
      <c r="Z116"/>
      <c r="AA116"/>
      <c r="AB116"/>
    </row>
    <row r="117" spans="2:28" ht="15.75" x14ac:dyDescent="0.25">
      <c r="B117"/>
      <c r="C117"/>
      <c r="Z117"/>
      <c r="AA117"/>
      <c r="AB117"/>
    </row>
    <row r="118" spans="2:28" ht="15.75" x14ac:dyDescent="0.25">
      <c r="B118"/>
      <c r="C118"/>
      <c r="Z118"/>
      <c r="AA118"/>
      <c r="AB118"/>
    </row>
    <row r="119" spans="2:28" ht="15.75" x14ac:dyDescent="0.25">
      <c r="B119"/>
      <c r="C119"/>
      <c r="Z119"/>
      <c r="AA119"/>
      <c r="AB119"/>
    </row>
    <row r="120" spans="2:28" ht="15.75" x14ac:dyDescent="0.25">
      <c r="B120"/>
      <c r="C120"/>
      <c r="Z120"/>
      <c r="AA120"/>
      <c r="AB120"/>
    </row>
    <row r="121" spans="2:28" ht="15.75" x14ac:dyDescent="0.25">
      <c r="B121"/>
      <c r="C121"/>
      <c r="Z121"/>
      <c r="AA121"/>
      <c r="AB121"/>
    </row>
    <row r="122" spans="2:28" ht="15.75" x14ac:dyDescent="0.25">
      <c r="B122"/>
      <c r="C122"/>
      <c r="Z122"/>
      <c r="AA122"/>
      <c r="AB122"/>
    </row>
    <row r="123" spans="2:28" ht="15.75" x14ac:dyDescent="0.25">
      <c r="B123"/>
      <c r="C123"/>
      <c r="Z123"/>
      <c r="AA123"/>
      <c r="AB123"/>
    </row>
    <row r="124" spans="2:28" ht="15.75" x14ac:dyDescent="0.25">
      <c r="B124"/>
      <c r="C124"/>
      <c r="Z124"/>
      <c r="AA124"/>
      <c r="AB124"/>
    </row>
    <row r="125" spans="2:28" ht="15.75" x14ac:dyDescent="0.25">
      <c r="B125"/>
      <c r="C125"/>
      <c r="Z125"/>
      <c r="AA125"/>
      <c r="AB125"/>
    </row>
    <row r="126" spans="2:28" ht="15.75" x14ac:dyDescent="0.25">
      <c r="B126"/>
      <c r="C126"/>
      <c r="Z126"/>
      <c r="AA126"/>
      <c r="AB126"/>
    </row>
    <row r="127" spans="2:28" ht="15.75" x14ac:dyDescent="0.25">
      <c r="B127"/>
      <c r="C127"/>
      <c r="Z127"/>
      <c r="AA127"/>
      <c r="AB127"/>
    </row>
    <row r="128" spans="2:28" ht="15.75" x14ac:dyDescent="0.25">
      <c r="B128"/>
      <c r="C128"/>
      <c r="Z128"/>
      <c r="AA128"/>
      <c r="AB128"/>
    </row>
    <row r="129" spans="2:3" ht="15.75" x14ac:dyDescent="0.25">
      <c r="B129"/>
      <c r="C129"/>
    </row>
    <row r="130" spans="2:3" ht="15.75" x14ac:dyDescent="0.25">
      <c r="B130"/>
      <c r="C130"/>
    </row>
    <row r="131" spans="2:3" ht="15.75" x14ac:dyDescent="0.25">
      <c r="B131"/>
      <c r="C131"/>
    </row>
    <row r="132" spans="2:3" ht="15.75" x14ac:dyDescent="0.25">
      <c r="B132"/>
      <c r="C132"/>
    </row>
    <row r="133" spans="2:3" ht="15.75" x14ac:dyDescent="0.25">
      <c r="B133"/>
      <c r="C133"/>
    </row>
    <row r="134" spans="2:3" ht="15.75" x14ac:dyDescent="0.25">
      <c r="B134"/>
      <c r="C134"/>
    </row>
    <row r="135" spans="2:3" ht="15.75" x14ac:dyDescent="0.25">
      <c r="B135"/>
      <c r="C135"/>
    </row>
    <row r="136" spans="2:3" ht="15.75" x14ac:dyDescent="0.25">
      <c r="B136"/>
      <c r="C136"/>
    </row>
    <row r="137" spans="2:3" ht="15.75" x14ac:dyDescent="0.25">
      <c r="B137"/>
      <c r="C137"/>
    </row>
    <row r="138" spans="2:3" ht="15.75" x14ac:dyDescent="0.25">
      <c r="B138"/>
      <c r="C138"/>
    </row>
    <row r="139" spans="2:3" ht="15.75" x14ac:dyDescent="0.25">
      <c r="B139"/>
      <c r="C139"/>
    </row>
    <row r="140" spans="2:3" ht="15.75" x14ac:dyDescent="0.25">
      <c r="B140"/>
      <c r="C140"/>
    </row>
    <row r="141" spans="2:3" ht="15.75" x14ac:dyDescent="0.25">
      <c r="B141"/>
      <c r="C141"/>
    </row>
    <row r="142" spans="2:3" ht="15.75" x14ac:dyDescent="0.25">
      <c r="B142"/>
      <c r="C142"/>
    </row>
    <row r="143" spans="2:3" ht="15.75" x14ac:dyDescent="0.25">
      <c r="B143"/>
      <c r="C143"/>
    </row>
    <row r="144" spans="2:3" ht="15.75" x14ac:dyDescent="0.25">
      <c r="B144"/>
      <c r="C144"/>
    </row>
    <row r="145" spans="2:3" ht="15.75" x14ac:dyDescent="0.25">
      <c r="B145"/>
      <c r="C145"/>
    </row>
    <row r="146" spans="2:3" ht="15.75" x14ac:dyDescent="0.25">
      <c r="B146"/>
      <c r="C146"/>
    </row>
    <row r="147" spans="2:3" ht="15.75" x14ac:dyDescent="0.25">
      <c r="B147"/>
      <c r="C147"/>
    </row>
    <row r="148" spans="2:3" ht="15.75" x14ac:dyDescent="0.25">
      <c r="B148"/>
      <c r="C148"/>
    </row>
    <row r="149" spans="2:3" ht="15.75" x14ac:dyDescent="0.25">
      <c r="B149"/>
      <c r="C149"/>
    </row>
    <row r="150" spans="2:3" ht="15.75" x14ac:dyDescent="0.25">
      <c r="B150"/>
      <c r="C150"/>
    </row>
    <row r="151" spans="2:3" ht="15.75" x14ac:dyDescent="0.25">
      <c r="B151"/>
      <c r="C151"/>
    </row>
    <row r="152" spans="2:3" ht="15.75" x14ac:dyDescent="0.25">
      <c r="B152"/>
      <c r="C152"/>
    </row>
    <row r="153" spans="2:3" ht="15.75" x14ac:dyDescent="0.25">
      <c r="B153"/>
      <c r="C153"/>
    </row>
    <row r="154" spans="2:3" ht="15.75" x14ac:dyDescent="0.25">
      <c r="B154"/>
      <c r="C154"/>
    </row>
    <row r="155" spans="2:3" ht="15.75" x14ac:dyDescent="0.25">
      <c r="B155"/>
      <c r="C155"/>
    </row>
    <row r="156" spans="2:3" ht="15.75" x14ac:dyDescent="0.25">
      <c r="B156"/>
      <c r="C156"/>
    </row>
    <row r="157" spans="2:3" ht="15.75" x14ac:dyDescent="0.25">
      <c r="B157"/>
      <c r="C157"/>
    </row>
    <row r="158" spans="2:3" ht="15.75" x14ac:dyDescent="0.25">
      <c r="B158"/>
      <c r="C158"/>
    </row>
    <row r="159" spans="2:3" ht="15.75" x14ac:dyDescent="0.25">
      <c r="B159"/>
      <c r="C159"/>
    </row>
    <row r="160" spans="2:3" ht="15.75" x14ac:dyDescent="0.25">
      <c r="B160"/>
      <c r="C160"/>
    </row>
    <row r="161" spans="2:3" ht="15.75" x14ac:dyDescent="0.25">
      <c r="B161"/>
      <c r="C161"/>
    </row>
    <row r="162" spans="2:3" ht="15.75" x14ac:dyDescent="0.25">
      <c r="B162"/>
      <c r="C162"/>
    </row>
    <row r="163" spans="2:3" ht="15.75" x14ac:dyDescent="0.25">
      <c r="B163"/>
      <c r="C163"/>
    </row>
    <row r="164" spans="2:3" ht="15.75" x14ac:dyDescent="0.25">
      <c r="B164"/>
      <c r="C164"/>
    </row>
    <row r="165" spans="2:3" ht="15.75" x14ac:dyDescent="0.25">
      <c r="B165"/>
      <c r="C165"/>
    </row>
    <row r="166" spans="2:3" ht="15.75" x14ac:dyDescent="0.25">
      <c r="B166"/>
      <c r="C166"/>
    </row>
    <row r="167" spans="2:3" ht="15.75" x14ac:dyDescent="0.25">
      <c r="B167"/>
      <c r="C167"/>
    </row>
    <row r="168" spans="2:3" ht="15.75" x14ac:dyDescent="0.25">
      <c r="B168"/>
      <c r="C168"/>
    </row>
    <row r="169" spans="2:3" ht="15.75" x14ac:dyDescent="0.25">
      <c r="B169"/>
      <c r="C169"/>
    </row>
    <row r="170" spans="2:3" ht="15.75" x14ac:dyDescent="0.25">
      <c r="B170"/>
      <c r="C170"/>
    </row>
    <row r="171" spans="2:3" ht="15.75" x14ac:dyDescent="0.25">
      <c r="B171"/>
      <c r="C171"/>
    </row>
    <row r="172" spans="2:3" ht="15.75" x14ac:dyDescent="0.25">
      <c r="B172"/>
      <c r="C172"/>
    </row>
    <row r="173" spans="2:3" ht="15.75" x14ac:dyDescent="0.25">
      <c r="B173"/>
      <c r="C173"/>
    </row>
    <row r="174" spans="2:3" ht="15.75" x14ac:dyDescent="0.25">
      <c r="B174"/>
      <c r="C174"/>
    </row>
    <row r="175" spans="2:3" ht="15.75" x14ac:dyDescent="0.25">
      <c r="B175"/>
      <c r="C175"/>
    </row>
    <row r="176" spans="2:3" ht="15.75" x14ac:dyDescent="0.25">
      <c r="B176"/>
      <c r="C176"/>
    </row>
    <row r="177" spans="2:3" ht="15.75" x14ac:dyDescent="0.25">
      <c r="B177"/>
      <c r="C177"/>
    </row>
    <row r="178" spans="2:3" ht="15.75" x14ac:dyDescent="0.25">
      <c r="B178"/>
      <c r="C178"/>
    </row>
    <row r="179" spans="2:3" ht="15.75" x14ac:dyDescent="0.25">
      <c r="B179"/>
      <c r="C179"/>
    </row>
    <row r="180" spans="2:3" ht="15.75" x14ac:dyDescent="0.25">
      <c r="B180"/>
      <c r="C180"/>
    </row>
    <row r="181" spans="2:3" ht="15.75" x14ac:dyDescent="0.25">
      <c r="B181"/>
      <c r="C181"/>
    </row>
    <row r="182" spans="2:3" ht="15.75" x14ac:dyDescent="0.25">
      <c r="B182"/>
      <c r="C182"/>
    </row>
    <row r="183" spans="2:3" ht="15.75" x14ac:dyDescent="0.25">
      <c r="B183"/>
      <c r="C183"/>
    </row>
    <row r="184" spans="2:3" ht="15.75" x14ac:dyDescent="0.25">
      <c r="B184"/>
      <c r="C184"/>
    </row>
    <row r="185" spans="2:3" ht="15.75" x14ac:dyDescent="0.25">
      <c r="B185"/>
      <c r="C185"/>
    </row>
    <row r="186" spans="2:3" ht="15.75" x14ac:dyDescent="0.25">
      <c r="B186"/>
      <c r="C186"/>
    </row>
    <row r="187" spans="2:3" ht="15.75" x14ac:dyDescent="0.25">
      <c r="B187"/>
      <c r="C187"/>
    </row>
    <row r="188" spans="2:3" ht="15.75" x14ac:dyDescent="0.25">
      <c r="B188"/>
      <c r="C188"/>
    </row>
    <row r="189" spans="2:3" ht="15.75" x14ac:dyDescent="0.25">
      <c r="B189"/>
      <c r="C189"/>
    </row>
    <row r="190" spans="2:3" ht="15.75" x14ac:dyDescent="0.25">
      <c r="B190"/>
      <c r="C190"/>
    </row>
    <row r="191" spans="2:3" ht="15.75" x14ac:dyDescent="0.25">
      <c r="B191"/>
      <c r="C191"/>
    </row>
    <row r="192" spans="2:3" ht="15.75" x14ac:dyDescent="0.25">
      <c r="B192"/>
      <c r="C192"/>
    </row>
    <row r="193" spans="2:3" ht="15.75" x14ac:dyDescent="0.25">
      <c r="B193"/>
      <c r="C193"/>
    </row>
    <row r="194" spans="2:3" ht="15.75" x14ac:dyDescent="0.25">
      <c r="B194"/>
      <c r="C194"/>
    </row>
    <row r="195" spans="2:3" ht="15.75" x14ac:dyDescent="0.25">
      <c r="B195"/>
      <c r="C195"/>
    </row>
    <row r="196" spans="2:3" ht="15.75" x14ac:dyDescent="0.25">
      <c r="B196"/>
      <c r="C196"/>
    </row>
    <row r="197" spans="2:3" ht="15.75" x14ac:dyDescent="0.25">
      <c r="B197"/>
      <c r="C197"/>
    </row>
    <row r="198" spans="2:3" ht="15.75" x14ac:dyDescent="0.25">
      <c r="B198"/>
      <c r="C198"/>
    </row>
    <row r="199" spans="2:3" ht="15.75" x14ac:dyDescent="0.25">
      <c r="B199"/>
      <c r="C199"/>
    </row>
    <row r="200" spans="2:3" ht="15.75" x14ac:dyDescent="0.25">
      <c r="B200"/>
      <c r="C200"/>
    </row>
    <row r="201" spans="2:3" ht="15.75" x14ac:dyDescent="0.25">
      <c r="B201"/>
      <c r="C201"/>
    </row>
    <row r="202" spans="2:3" ht="15.75" x14ac:dyDescent="0.25">
      <c r="B202"/>
      <c r="C202"/>
    </row>
    <row r="203" spans="2:3" ht="15.75" x14ac:dyDescent="0.25">
      <c r="B203"/>
      <c r="C203"/>
    </row>
    <row r="204" spans="2:3" ht="15.75" x14ac:dyDescent="0.25">
      <c r="B204"/>
      <c r="C204"/>
    </row>
    <row r="205" spans="2:3" ht="15.75" x14ac:dyDescent="0.25">
      <c r="B205"/>
      <c r="C205"/>
    </row>
    <row r="206" spans="2:3" ht="15.75" x14ac:dyDescent="0.25">
      <c r="B206"/>
      <c r="C206"/>
    </row>
    <row r="207" spans="2:3" ht="15.75" x14ac:dyDescent="0.25">
      <c r="B207"/>
      <c r="C207"/>
    </row>
    <row r="208" spans="2:3" ht="15.75" x14ac:dyDescent="0.25">
      <c r="B208"/>
      <c r="C208"/>
    </row>
    <row r="209" spans="2:3" ht="15.75" x14ac:dyDescent="0.25">
      <c r="B209"/>
      <c r="C209"/>
    </row>
    <row r="210" spans="2:3" ht="15.75" x14ac:dyDescent="0.25">
      <c r="B210"/>
      <c r="C210"/>
    </row>
    <row r="211" spans="2:3" ht="15.75" x14ac:dyDescent="0.25">
      <c r="B211"/>
      <c r="C211"/>
    </row>
    <row r="212" spans="2:3" ht="15.75" x14ac:dyDescent="0.25">
      <c r="B212"/>
      <c r="C212"/>
    </row>
    <row r="213" spans="2:3" ht="15.75" x14ac:dyDescent="0.25">
      <c r="B213"/>
      <c r="C213"/>
    </row>
    <row r="214" spans="2:3" ht="15.75" x14ac:dyDescent="0.25">
      <c r="B214"/>
      <c r="C214"/>
    </row>
    <row r="215" spans="2:3" ht="15.75" x14ac:dyDescent="0.25">
      <c r="B215"/>
      <c r="C215"/>
    </row>
    <row r="216" spans="2:3" ht="15.75" x14ac:dyDescent="0.25">
      <c r="B216"/>
      <c r="C216"/>
    </row>
    <row r="217" spans="2:3" ht="15.75" x14ac:dyDescent="0.25">
      <c r="B217"/>
      <c r="C217"/>
    </row>
    <row r="218" spans="2:3" ht="15.75" x14ac:dyDescent="0.25">
      <c r="B218"/>
      <c r="C218"/>
    </row>
    <row r="219" spans="2:3" ht="15.75" x14ac:dyDescent="0.25">
      <c r="B219"/>
      <c r="C219"/>
    </row>
    <row r="220" spans="2:3" ht="15.75" x14ac:dyDescent="0.25">
      <c r="B220"/>
      <c r="C220"/>
    </row>
    <row r="221" spans="2:3" ht="15.75" x14ac:dyDescent="0.25">
      <c r="B221"/>
      <c r="C221"/>
    </row>
    <row r="222" spans="2:3" ht="15.75" x14ac:dyDescent="0.25">
      <c r="B222"/>
      <c r="C222"/>
    </row>
    <row r="223" spans="2:3" ht="15.75" x14ac:dyDescent="0.25">
      <c r="B223"/>
      <c r="C223"/>
    </row>
    <row r="224" spans="2:3" ht="15.75" x14ac:dyDescent="0.25">
      <c r="B224"/>
      <c r="C224"/>
    </row>
    <row r="225" spans="2:3" ht="15.75" x14ac:dyDescent="0.25">
      <c r="B225"/>
      <c r="C225"/>
    </row>
    <row r="226" spans="2:3" ht="15.75" x14ac:dyDescent="0.25">
      <c r="B226"/>
      <c r="C226"/>
    </row>
    <row r="227" spans="2:3" ht="15.75" x14ac:dyDescent="0.25">
      <c r="B227"/>
      <c r="C227"/>
    </row>
    <row r="228" spans="2:3" ht="15.75" x14ac:dyDescent="0.25">
      <c r="B228"/>
      <c r="C228"/>
    </row>
    <row r="229" spans="2:3" ht="15.75" x14ac:dyDescent="0.25">
      <c r="B229"/>
      <c r="C229"/>
    </row>
    <row r="230" spans="2:3" ht="15.75" x14ac:dyDescent="0.25">
      <c r="B230"/>
      <c r="C230"/>
    </row>
    <row r="231" spans="2:3" ht="15.75" x14ac:dyDescent="0.25">
      <c r="B231"/>
      <c r="C231"/>
    </row>
    <row r="232" spans="2:3" ht="15.75" x14ac:dyDescent="0.25">
      <c r="B232"/>
      <c r="C232"/>
    </row>
    <row r="233" spans="2:3" ht="15.75" x14ac:dyDescent="0.25">
      <c r="B233"/>
      <c r="C233"/>
    </row>
    <row r="234" spans="2:3" ht="15.75" x14ac:dyDescent="0.25">
      <c r="B234"/>
      <c r="C234"/>
    </row>
    <row r="235" spans="2:3" ht="15.75" x14ac:dyDescent="0.25">
      <c r="B235"/>
      <c r="C235"/>
    </row>
    <row r="236" spans="2:3" ht="15.75" x14ac:dyDescent="0.25">
      <c r="B236"/>
      <c r="C236"/>
    </row>
    <row r="237" spans="2:3" ht="15.75" x14ac:dyDescent="0.25">
      <c r="B237"/>
      <c r="C237"/>
    </row>
    <row r="238" spans="2:3" ht="15.75" x14ac:dyDescent="0.25">
      <c r="B238"/>
      <c r="C238"/>
    </row>
    <row r="239" spans="2:3" ht="15.75" x14ac:dyDescent="0.25">
      <c r="B239"/>
      <c r="C239"/>
    </row>
    <row r="240" spans="2:3" ht="15.75" x14ac:dyDescent="0.25">
      <c r="B240"/>
      <c r="C240"/>
    </row>
    <row r="241" spans="2:3" ht="15.75" x14ac:dyDescent="0.25">
      <c r="B241"/>
      <c r="C241"/>
    </row>
    <row r="242" spans="2:3" ht="15.75" x14ac:dyDescent="0.25">
      <c r="B242"/>
      <c r="C242"/>
    </row>
    <row r="243" spans="2:3" ht="15.75" x14ac:dyDescent="0.25">
      <c r="B243"/>
      <c r="C243"/>
    </row>
    <row r="244" spans="2:3" ht="15.75" x14ac:dyDescent="0.25">
      <c r="B244"/>
      <c r="C244"/>
    </row>
    <row r="245" spans="2:3" ht="15.75" x14ac:dyDescent="0.25">
      <c r="B245"/>
      <c r="C245"/>
    </row>
    <row r="246" spans="2:3" ht="15.75" x14ac:dyDescent="0.25">
      <c r="B246"/>
      <c r="C246"/>
    </row>
    <row r="247" spans="2:3" ht="15.75" x14ac:dyDescent="0.25">
      <c r="B247"/>
      <c r="C247"/>
    </row>
    <row r="248" spans="2:3" ht="15.75" x14ac:dyDescent="0.25">
      <c r="B248"/>
      <c r="C248"/>
    </row>
    <row r="249" spans="2:3" ht="15.75" x14ac:dyDescent="0.25">
      <c r="B249"/>
      <c r="C249"/>
    </row>
    <row r="250" spans="2:3" ht="15.75" x14ac:dyDescent="0.25">
      <c r="B250"/>
      <c r="C250"/>
    </row>
    <row r="251" spans="2:3" ht="15.75" x14ac:dyDescent="0.25">
      <c r="B251"/>
      <c r="C251"/>
    </row>
    <row r="252" spans="2:3" ht="15.75" x14ac:dyDescent="0.25">
      <c r="B252"/>
      <c r="C252"/>
    </row>
    <row r="253" spans="2:3" ht="15.75" x14ac:dyDescent="0.25">
      <c r="B253"/>
      <c r="C253"/>
    </row>
    <row r="254" spans="2:3" ht="15.75" x14ac:dyDescent="0.25">
      <c r="B254"/>
      <c r="C254"/>
    </row>
    <row r="255" spans="2:3" ht="15.75" x14ac:dyDescent="0.25">
      <c r="B255"/>
      <c r="C255"/>
    </row>
    <row r="256" spans="2:3" ht="15.75" x14ac:dyDescent="0.25">
      <c r="B256"/>
      <c r="C256"/>
    </row>
    <row r="257" spans="2:3" ht="15.75" x14ac:dyDescent="0.25">
      <c r="B257"/>
      <c r="C257"/>
    </row>
    <row r="258" spans="2:3" ht="15.75" x14ac:dyDescent="0.25">
      <c r="B258"/>
      <c r="C258"/>
    </row>
    <row r="259" spans="2:3" ht="15.75" x14ac:dyDescent="0.25">
      <c r="B259"/>
      <c r="C259"/>
    </row>
    <row r="260" spans="2:3" ht="15.75" x14ac:dyDescent="0.25">
      <c r="B260"/>
      <c r="C260"/>
    </row>
    <row r="261" spans="2:3" ht="15.75" x14ac:dyDescent="0.25">
      <c r="B261"/>
      <c r="C261"/>
    </row>
    <row r="262" spans="2:3" ht="15.75" x14ac:dyDescent="0.25">
      <c r="B262"/>
      <c r="C262"/>
    </row>
    <row r="263" spans="2:3" ht="15.75" x14ac:dyDescent="0.25">
      <c r="B263"/>
      <c r="C263"/>
    </row>
    <row r="264" spans="2:3" ht="15.75" x14ac:dyDescent="0.25">
      <c r="B264"/>
      <c r="C264"/>
    </row>
    <row r="265" spans="2:3" ht="15.75" x14ac:dyDescent="0.25">
      <c r="B265"/>
      <c r="C265"/>
    </row>
    <row r="266" spans="2:3" ht="15.75" x14ac:dyDescent="0.25">
      <c r="B266"/>
      <c r="C266"/>
    </row>
    <row r="267" spans="2:3" ht="15.75" x14ac:dyDescent="0.25">
      <c r="B267"/>
      <c r="C267"/>
    </row>
    <row r="268" spans="2:3" ht="15.75" x14ac:dyDescent="0.25">
      <c r="B268"/>
      <c r="C268"/>
    </row>
    <row r="269" spans="2:3" ht="15.75" x14ac:dyDescent="0.25">
      <c r="B269"/>
      <c r="C269"/>
    </row>
    <row r="270" spans="2:3" ht="15.75" x14ac:dyDescent="0.25">
      <c r="B270"/>
      <c r="C270"/>
    </row>
    <row r="271" spans="2:3" ht="15.75" x14ac:dyDescent="0.25">
      <c r="B271"/>
      <c r="C271"/>
    </row>
    <row r="272" spans="2:3" ht="15.75" x14ac:dyDescent="0.25">
      <c r="B272"/>
      <c r="C272"/>
    </row>
    <row r="273" spans="2:3" ht="15.75" x14ac:dyDescent="0.25">
      <c r="B273"/>
      <c r="C273"/>
    </row>
    <row r="274" spans="2:3" ht="15.75" x14ac:dyDescent="0.25">
      <c r="B274"/>
      <c r="C274"/>
    </row>
    <row r="275" spans="2:3" ht="15.75" x14ac:dyDescent="0.25">
      <c r="B275"/>
      <c r="C275"/>
    </row>
    <row r="276" spans="2:3" ht="15.75" x14ac:dyDescent="0.25">
      <c r="B276"/>
      <c r="C276"/>
    </row>
    <row r="277" spans="2:3" ht="15.75" x14ac:dyDescent="0.25">
      <c r="B277"/>
      <c r="C277"/>
    </row>
    <row r="278" spans="2:3" ht="15.75" x14ac:dyDescent="0.25">
      <c r="B278"/>
      <c r="C278"/>
    </row>
    <row r="279" spans="2:3" ht="15.75" x14ac:dyDescent="0.25">
      <c r="B279"/>
      <c r="C279"/>
    </row>
    <row r="280" spans="2:3" ht="15.75" x14ac:dyDescent="0.25">
      <c r="B280"/>
      <c r="C280"/>
    </row>
    <row r="281" spans="2:3" ht="15.75" x14ac:dyDescent="0.25">
      <c r="B281"/>
      <c r="C281"/>
    </row>
    <row r="282" spans="2:3" ht="15.75" x14ac:dyDescent="0.25">
      <c r="B282"/>
      <c r="C282"/>
    </row>
    <row r="283" spans="2:3" ht="15.75" x14ac:dyDescent="0.25">
      <c r="B283"/>
      <c r="C283"/>
    </row>
    <row r="284" spans="2:3" ht="15.75" x14ac:dyDescent="0.25">
      <c r="B284"/>
      <c r="C284"/>
    </row>
    <row r="285" spans="2:3" ht="15.75" x14ac:dyDescent="0.25">
      <c r="B285"/>
      <c r="C285"/>
    </row>
    <row r="286" spans="2:3" ht="15.75" x14ac:dyDescent="0.25">
      <c r="B286"/>
      <c r="C286"/>
    </row>
    <row r="287" spans="2:3" ht="15.75" x14ac:dyDescent="0.25">
      <c r="B287"/>
      <c r="C287"/>
    </row>
    <row r="288" spans="2:3" ht="15.75" x14ac:dyDescent="0.25">
      <c r="B288"/>
      <c r="C288"/>
    </row>
    <row r="289" spans="2:3" ht="15.75" x14ac:dyDescent="0.25">
      <c r="B289"/>
      <c r="C289"/>
    </row>
    <row r="290" spans="2:3" ht="15.75" x14ac:dyDescent="0.25">
      <c r="B290"/>
      <c r="C290"/>
    </row>
    <row r="291" spans="2:3" ht="15.75" x14ac:dyDescent="0.25">
      <c r="B291"/>
      <c r="C291"/>
    </row>
    <row r="292" spans="2:3" ht="15.75" x14ac:dyDescent="0.25">
      <c r="B292"/>
      <c r="C292"/>
    </row>
    <row r="293" spans="2:3" ht="15.75" x14ac:dyDescent="0.25">
      <c r="B293"/>
      <c r="C293"/>
    </row>
    <row r="294" spans="2:3" ht="15.75" x14ac:dyDescent="0.25">
      <c r="B294"/>
      <c r="C294"/>
    </row>
    <row r="295" spans="2:3" ht="15.75" x14ac:dyDescent="0.25">
      <c r="B295"/>
      <c r="C295"/>
    </row>
    <row r="296" spans="2:3" ht="15.75" x14ac:dyDescent="0.25">
      <c r="B296"/>
      <c r="C296"/>
    </row>
    <row r="297" spans="2:3" ht="15.75" x14ac:dyDescent="0.25">
      <c r="B297"/>
      <c r="C297"/>
    </row>
    <row r="298" spans="2:3" ht="15.75" x14ac:dyDescent="0.25">
      <c r="B298"/>
      <c r="C298"/>
    </row>
    <row r="299" spans="2:3" ht="15.75" x14ac:dyDescent="0.25">
      <c r="B299"/>
      <c r="C299"/>
    </row>
    <row r="300" spans="2:3" ht="15.75" x14ac:dyDescent="0.25">
      <c r="B300"/>
      <c r="C300"/>
    </row>
    <row r="301" spans="2:3" ht="15.75" x14ac:dyDescent="0.25">
      <c r="B301"/>
      <c r="C301"/>
    </row>
    <row r="302" spans="2:3" ht="15.75" x14ac:dyDescent="0.25">
      <c r="B302"/>
      <c r="C302"/>
    </row>
    <row r="303" spans="2:3" ht="15.75" x14ac:dyDescent="0.25">
      <c r="B303"/>
      <c r="C303"/>
    </row>
    <row r="304" spans="2:3" ht="15.75" x14ac:dyDescent="0.25">
      <c r="B304"/>
      <c r="C304"/>
    </row>
    <row r="305" spans="2:3" ht="15.75" x14ac:dyDescent="0.25">
      <c r="B305"/>
      <c r="C305"/>
    </row>
    <row r="306" spans="2:3" ht="15.75" x14ac:dyDescent="0.25">
      <c r="B306"/>
      <c r="C306"/>
    </row>
    <row r="307" spans="2:3" ht="15.75" x14ac:dyDescent="0.25">
      <c r="B307"/>
      <c r="C307"/>
    </row>
    <row r="308" spans="2:3" ht="15.75" x14ac:dyDescent="0.25">
      <c r="B308"/>
      <c r="C308"/>
    </row>
    <row r="309" spans="2:3" ht="15.75" x14ac:dyDescent="0.25">
      <c r="B309"/>
      <c r="C309"/>
    </row>
    <row r="310" spans="2:3" ht="15.75" x14ac:dyDescent="0.25">
      <c r="B310"/>
      <c r="C310"/>
    </row>
    <row r="311" spans="2:3" ht="15.75" x14ac:dyDescent="0.25">
      <c r="B311"/>
      <c r="C311"/>
    </row>
    <row r="312" spans="2:3" ht="15.75" x14ac:dyDescent="0.25">
      <c r="B312"/>
      <c r="C312"/>
    </row>
    <row r="313" spans="2:3" ht="15.75" x14ac:dyDescent="0.25">
      <c r="B313"/>
      <c r="C313"/>
    </row>
    <row r="314" spans="2:3" ht="15.75" x14ac:dyDescent="0.25">
      <c r="B314"/>
      <c r="C314"/>
    </row>
    <row r="315" spans="2:3" ht="15.75" x14ac:dyDescent="0.25">
      <c r="B315"/>
      <c r="C315"/>
    </row>
    <row r="316" spans="2:3" ht="15.75" x14ac:dyDescent="0.25">
      <c r="B316"/>
      <c r="C316"/>
    </row>
    <row r="317" spans="2:3" ht="15.75" x14ac:dyDescent="0.25">
      <c r="B317"/>
      <c r="C317"/>
    </row>
    <row r="318" spans="2:3" ht="15.75" x14ac:dyDescent="0.25">
      <c r="B318"/>
      <c r="C318"/>
    </row>
    <row r="319" spans="2:3" ht="15.75" x14ac:dyDescent="0.25">
      <c r="B319"/>
      <c r="C319"/>
    </row>
    <row r="320" spans="2:3" ht="15.75" x14ac:dyDescent="0.25">
      <c r="B320"/>
      <c r="C320"/>
    </row>
    <row r="321" spans="2:3" ht="15.75" x14ac:dyDescent="0.25">
      <c r="B321"/>
      <c r="C321"/>
    </row>
    <row r="322" spans="2:3" ht="15.75" x14ac:dyDescent="0.25">
      <c r="B322"/>
      <c r="C322"/>
    </row>
    <row r="323" spans="2:3" ht="15.75" x14ac:dyDescent="0.25">
      <c r="B323"/>
      <c r="C323"/>
    </row>
    <row r="324" spans="2:3" ht="15.75" x14ac:dyDescent="0.25">
      <c r="B324"/>
      <c r="C324"/>
    </row>
    <row r="325" spans="2:3" ht="15.75" x14ac:dyDescent="0.25">
      <c r="B325"/>
      <c r="C325"/>
    </row>
    <row r="326" spans="2:3" ht="15.75" x14ac:dyDescent="0.25">
      <c r="B326"/>
      <c r="C326"/>
    </row>
    <row r="327" spans="2:3" ht="15.75" x14ac:dyDescent="0.25">
      <c r="B327"/>
      <c r="C327"/>
    </row>
    <row r="328" spans="2:3" ht="15.75" x14ac:dyDescent="0.25">
      <c r="B328"/>
      <c r="C328"/>
    </row>
    <row r="329" spans="2:3" ht="15.75" x14ac:dyDescent="0.25">
      <c r="B329"/>
      <c r="C329"/>
    </row>
    <row r="330" spans="2:3" ht="15.75" x14ac:dyDescent="0.25">
      <c r="B330"/>
      <c r="C330"/>
    </row>
    <row r="331" spans="2:3" ht="15.75" x14ac:dyDescent="0.25">
      <c r="B331"/>
      <c r="C331"/>
    </row>
    <row r="332" spans="2:3" ht="15.75" x14ac:dyDescent="0.25">
      <c r="B332"/>
      <c r="C332"/>
    </row>
    <row r="333" spans="2:3" ht="15.75" x14ac:dyDescent="0.25">
      <c r="B333"/>
      <c r="C333"/>
    </row>
    <row r="334" spans="2:3" ht="15.75" x14ac:dyDescent="0.25">
      <c r="B334"/>
      <c r="C334"/>
    </row>
    <row r="335" spans="2:3" ht="15.75" x14ac:dyDescent="0.25">
      <c r="B335"/>
      <c r="C335"/>
    </row>
    <row r="336" spans="2:3" ht="15.75" x14ac:dyDescent="0.25">
      <c r="B336"/>
      <c r="C336"/>
    </row>
    <row r="337" spans="2:3" ht="15.75" x14ac:dyDescent="0.25">
      <c r="B337"/>
      <c r="C337"/>
    </row>
    <row r="338" spans="2:3" ht="15.75" x14ac:dyDescent="0.25">
      <c r="B338"/>
      <c r="C338"/>
    </row>
    <row r="339" spans="2:3" ht="15.75" x14ac:dyDescent="0.25">
      <c r="B339"/>
      <c r="C339"/>
    </row>
    <row r="340" spans="2:3" ht="15.75" x14ac:dyDescent="0.25">
      <c r="B340"/>
      <c r="C340"/>
    </row>
    <row r="341" spans="2:3" ht="15.75" x14ac:dyDescent="0.25">
      <c r="B341"/>
      <c r="C341"/>
    </row>
    <row r="342" spans="2:3" ht="15.75" x14ac:dyDescent="0.25">
      <c r="B342"/>
      <c r="C342"/>
    </row>
    <row r="343" spans="2:3" ht="15.75" x14ac:dyDescent="0.25">
      <c r="B343"/>
      <c r="C343"/>
    </row>
    <row r="344" spans="2:3" ht="15.75" x14ac:dyDescent="0.25">
      <c r="B344"/>
      <c r="C344"/>
    </row>
    <row r="345" spans="2:3" ht="15.75" x14ac:dyDescent="0.25">
      <c r="B345"/>
      <c r="C345"/>
    </row>
    <row r="346" spans="2:3" ht="15.75" x14ac:dyDescent="0.25">
      <c r="B346"/>
      <c r="C346"/>
    </row>
    <row r="347" spans="2:3" ht="15.75" x14ac:dyDescent="0.25">
      <c r="B347"/>
      <c r="C347"/>
    </row>
    <row r="348" spans="2:3" ht="15.75" x14ac:dyDescent="0.25">
      <c r="B348"/>
      <c r="C348"/>
    </row>
    <row r="349" spans="2:3" ht="15.75" x14ac:dyDescent="0.25">
      <c r="B349"/>
      <c r="C349"/>
    </row>
    <row r="350" spans="2:3" ht="15.75" x14ac:dyDescent="0.25">
      <c r="B350"/>
      <c r="C350"/>
    </row>
    <row r="351" spans="2:3" ht="15.75" x14ac:dyDescent="0.25">
      <c r="B351"/>
      <c r="C351"/>
    </row>
    <row r="352" spans="2:3" ht="15.75" x14ac:dyDescent="0.25">
      <c r="B352"/>
      <c r="C352"/>
    </row>
    <row r="353" spans="2:3" ht="15.75" x14ac:dyDescent="0.25">
      <c r="B353"/>
      <c r="C353"/>
    </row>
    <row r="354" spans="2:3" ht="15.75" x14ac:dyDescent="0.25">
      <c r="B354"/>
      <c r="C354"/>
    </row>
    <row r="355" spans="2:3" ht="15.75" x14ac:dyDescent="0.25">
      <c r="B355"/>
      <c r="C355"/>
    </row>
    <row r="356" spans="2:3" ht="15.75" x14ac:dyDescent="0.25">
      <c r="B356"/>
      <c r="C356"/>
    </row>
    <row r="357" spans="2:3" ht="15.75" x14ac:dyDescent="0.25">
      <c r="B357"/>
      <c r="C357"/>
    </row>
    <row r="358" spans="2:3" ht="15.75" x14ac:dyDescent="0.25">
      <c r="B358"/>
      <c r="C358"/>
    </row>
    <row r="359" spans="2:3" ht="15.75" x14ac:dyDescent="0.25">
      <c r="B359"/>
      <c r="C359"/>
    </row>
    <row r="360" spans="2:3" ht="15.75" x14ac:dyDescent="0.25">
      <c r="B360"/>
      <c r="C360"/>
    </row>
    <row r="361" spans="2:3" ht="15.75" x14ac:dyDescent="0.25">
      <c r="B361"/>
      <c r="C361"/>
    </row>
    <row r="362" spans="2:3" ht="15.75" x14ac:dyDescent="0.25">
      <c r="B362"/>
      <c r="C362"/>
    </row>
    <row r="363" spans="2:3" ht="15.75" x14ac:dyDescent="0.25">
      <c r="B363"/>
      <c r="C363"/>
    </row>
    <row r="364" spans="2:3" ht="15.75" x14ac:dyDescent="0.25">
      <c r="B364"/>
      <c r="C364"/>
    </row>
    <row r="365" spans="2:3" ht="15.75" x14ac:dyDescent="0.25">
      <c r="B365"/>
      <c r="C365"/>
    </row>
    <row r="366" spans="2:3" ht="15.75" x14ac:dyDescent="0.25">
      <c r="B366"/>
      <c r="C366"/>
    </row>
    <row r="367" spans="2:3" ht="15.75" x14ac:dyDescent="0.25">
      <c r="B367"/>
      <c r="C367"/>
    </row>
    <row r="368" spans="2:3" ht="15.75" x14ac:dyDescent="0.25">
      <c r="B368"/>
      <c r="C368"/>
    </row>
    <row r="369" spans="2:3" ht="15.75" x14ac:dyDescent="0.25">
      <c r="B369"/>
      <c r="C369"/>
    </row>
    <row r="370" spans="2:3" ht="15.75" x14ac:dyDescent="0.25">
      <c r="B370"/>
      <c r="C370"/>
    </row>
    <row r="371" spans="2:3" ht="15.75" x14ac:dyDescent="0.25">
      <c r="B371"/>
      <c r="C371"/>
    </row>
    <row r="372" spans="2:3" ht="15.75" x14ac:dyDescent="0.25">
      <c r="B372"/>
      <c r="C372"/>
    </row>
    <row r="373" spans="2:3" ht="15.75" x14ac:dyDescent="0.25">
      <c r="B373"/>
      <c r="C373"/>
    </row>
    <row r="374" spans="2:3" ht="15.75" x14ac:dyDescent="0.25">
      <c r="B374"/>
      <c r="C374"/>
    </row>
    <row r="375" spans="2:3" ht="15.75" x14ac:dyDescent="0.25">
      <c r="B375"/>
      <c r="C375"/>
    </row>
    <row r="376" spans="2:3" ht="15.75" x14ac:dyDescent="0.25">
      <c r="B376"/>
      <c r="C376"/>
    </row>
    <row r="377" spans="2:3" ht="15.75" x14ac:dyDescent="0.25">
      <c r="B377"/>
      <c r="C377"/>
    </row>
    <row r="378" spans="2:3" ht="15.75" x14ac:dyDescent="0.25">
      <c r="B378"/>
      <c r="C378"/>
    </row>
    <row r="379" spans="2:3" ht="15.75" x14ac:dyDescent="0.25">
      <c r="B379"/>
      <c r="C379"/>
    </row>
    <row r="380" spans="2:3" ht="15.75" x14ac:dyDescent="0.25">
      <c r="B380"/>
      <c r="C380"/>
    </row>
    <row r="381" spans="2:3" ht="15.75" x14ac:dyDescent="0.25">
      <c r="B381"/>
      <c r="C381"/>
    </row>
    <row r="382" spans="2:3" ht="15.75" x14ac:dyDescent="0.25">
      <c r="B382"/>
      <c r="C382"/>
    </row>
    <row r="383" spans="2:3" ht="15.75" x14ac:dyDescent="0.25">
      <c r="B383"/>
      <c r="C383"/>
    </row>
    <row r="384" spans="2:3" ht="15.75" x14ac:dyDescent="0.25">
      <c r="B384"/>
      <c r="C384"/>
    </row>
  </sheetData>
  <mergeCells count="1">
    <mergeCell ref="C68:T68"/>
  </mergeCells>
  <pageMargins left="0.7" right="0.7" top="0.75" bottom="0.75" header="0.3" footer="0.3"/>
  <pageSetup paperSize="9" orientation="portrait" r:id="rId18"/>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18CE-F415-4617-B104-D1725E3778D9}">
  <sheetPr>
    <tabColor rgb="FF0070C0"/>
  </sheetPr>
  <dimension ref="C7:R33"/>
  <sheetViews>
    <sheetView showGridLines="0" showRowColHeaders="0" zoomScale="96" zoomScaleNormal="96" workbookViewId="0"/>
  </sheetViews>
  <sheetFormatPr defaultRowHeight="15" x14ac:dyDescent="0.25"/>
  <cols>
    <col min="1" max="16384" width="9.140625" style="9"/>
  </cols>
  <sheetData>
    <row r="7" spans="3:5" x14ac:dyDescent="0.25">
      <c r="C7" s="76"/>
    </row>
    <row r="11" spans="3:5" x14ac:dyDescent="0.25">
      <c r="E11" s="9" t="s">
        <v>60</v>
      </c>
    </row>
    <row r="33" spans="18:18" x14ac:dyDescent="0.25">
      <c r="R33"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494FC-2D89-4C18-8C64-92C65B1EA6B1}">
  <sheetPr>
    <tabColor rgb="FF0070C0"/>
  </sheetPr>
  <dimension ref="J12:Y36"/>
  <sheetViews>
    <sheetView showGridLines="0" showRowColHeaders="0" zoomScale="87" zoomScaleNormal="87" workbookViewId="0"/>
  </sheetViews>
  <sheetFormatPr defaultRowHeight="15" x14ac:dyDescent="0.25"/>
  <cols>
    <col min="1" max="16384" width="9.140625" style="9"/>
  </cols>
  <sheetData>
    <row r="12" spans="11:25" x14ac:dyDescent="0.25">
      <c r="K12" s="92"/>
      <c r="L12" s="92"/>
      <c r="M12" s="92"/>
      <c r="N12" s="92"/>
      <c r="O12" s="92"/>
      <c r="P12" s="92"/>
      <c r="Q12" s="92"/>
      <c r="R12" s="92"/>
      <c r="S12" s="92"/>
      <c r="T12" s="92"/>
      <c r="U12" s="92"/>
      <c r="V12" s="92"/>
      <c r="W12" s="92"/>
      <c r="X12" s="92"/>
      <c r="Y12" s="92"/>
    </row>
    <row r="13" spans="11:25" x14ac:dyDescent="0.25">
      <c r="K13" s="92"/>
      <c r="L13" s="92"/>
      <c r="M13" s="92"/>
      <c r="N13" s="92"/>
      <c r="O13" s="92"/>
      <c r="P13" s="92"/>
      <c r="Q13" s="92"/>
      <c r="R13" s="92"/>
      <c r="S13" s="92"/>
      <c r="T13" s="92"/>
      <c r="U13" s="92"/>
      <c r="V13" s="92"/>
      <c r="W13" s="92"/>
      <c r="X13" s="92"/>
      <c r="Y13" s="92"/>
    </row>
    <row r="14" spans="11:25" x14ac:dyDescent="0.25">
      <c r="K14" s="92"/>
      <c r="L14" s="92"/>
      <c r="M14" s="92"/>
      <c r="N14" s="92"/>
      <c r="O14" s="92"/>
      <c r="P14" s="92"/>
      <c r="Q14" s="92"/>
      <c r="R14" s="92"/>
      <c r="S14" s="92"/>
      <c r="T14" s="92"/>
      <c r="U14" s="92"/>
      <c r="V14" s="92"/>
      <c r="W14" s="92"/>
      <c r="X14" s="92"/>
      <c r="Y14" s="92"/>
    </row>
    <row r="15" spans="11:25" x14ac:dyDescent="0.25">
      <c r="K15" s="92"/>
      <c r="L15" s="92"/>
      <c r="M15" s="92"/>
      <c r="N15" s="92"/>
      <c r="O15" s="92"/>
      <c r="P15" s="92"/>
      <c r="Q15" s="92"/>
      <c r="R15" s="92"/>
      <c r="S15" s="92"/>
      <c r="T15" s="92"/>
      <c r="U15" s="92"/>
      <c r="V15" s="92"/>
      <c r="W15" s="92"/>
      <c r="X15" s="92"/>
      <c r="Y15" s="92"/>
    </row>
    <row r="16" spans="11:25" x14ac:dyDescent="0.25">
      <c r="K16" s="92"/>
      <c r="L16" s="92"/>
      <c r="M16" s="92"/>
      <c r="N16" s="92"/>
      <c r="O16" s="92"/>
      <c r="P16" s="92"/>
      <c r="Q16" s="92"/>
      <c r="R16" s="92"/>
      <c r="S16" s="92"/>
      <c r="T16" s="92"/>
      <c r="U16" s="92"/>
      <c r="V16" s="92"/>
      <c r="W16" s="92"/>
      <c r="X16" s="92"/>
      <c r="Y16" s="92"/>
    </row>
    <row r="17" spans="10:25" x14ac:dyDescent="0.25">
      <c r="K17" s="92"/>
      <c r="L17" s="92"/>
      <c r="M17" s="92"/>
      <c r="N17" s="92"/>
      <c r="O17" s="92"/>
      <c r="P17" s="92"/>
      <c r="Q17" s="92"/>
      <c r="R17" s="92"/>
      <c r="S17" s="92"/>
      <c r="T17" s="92"/>
      <c r="U17" s="92"/>
      <c r="V17" s="92"/>
      <c r="W17" s="92"/>
      <c r="X17" s="92"/>
      <c r="Y17" s="92"/>
    </row>
    <row r="18" spans="10:25" x14ac:dyDescent="0.25">
      <c r="K18" s="92"/>
      <c r="L18" s="92"/>
      <c r="M18" s="92"/>
      <c r="N18" s="92"/>
      <c r="O18" s="92"/>
      <c r="P18" s="92"/>
      <c r="Q18" s="92"/>
      <c r="R18" s="92"/>
      <c r="S18" s="92"/>
      <c r="T18" s="92"/>
      <c r="U18" s="92"/>
      <c r="V18" s="92"/>
      <c r="W18" s="92"/>
      <c r="X18" s="92"/>
      <c r="Y18" s="92"/>
    </row>
    <row r="19" spans="10:25" x14ac:dyDescent="0.25">
      <c r="K19" s="92"/>
      <c r="L19" s="92"/>
      <c r="M19" s="92"/>
      <c r="N19" s="92"/>
      <c r="O19" s="92"/>
      <c r="P19" s="92"/>
      <c r="Q19" s="92"/>
      <c r="R19" s="92"/>
      <c r="S19" s="92"/>
      <c r="T19" s="92"/>
      <c r="U19" s="92"/>
      <c r="V19" s="92"/>
      <c r="W19" s="92"/>
      <c r="X19" s="92"/>
      <c r="Y19" s="92"/>
    </row>
    <row r="20" spans="10:25" x14ac:dyDescent="0.25">
      <c r="K20" s="92"/>
      <c r="L20" s="92"/>
      <c r="M20" s="92"/>
      <c r="N20" s="92"/>
      <c r="O20" s="92"/>
      <c r="P20" s="92"/>
      <c r="Q20" s="92"/>
      <c r="R20" s="92"/>
      <c r="S20" s="92"/>
      <c r="T20" s="92"/>
      <c r="U20" s="92"/>
      <c r="V20" s="92"/>
      <c r="W20" s="92"/>
      <c r="X20" s="92"/>
      <c r="Y20" s="92"/>
    </row>
    <row r="21" spans="10:25" ht="36" x14ac:dyDescent="0.25">
      <c r="J21" s="96"/>
      <c r="K21" s="92"/>
      <c r="L21" s="92"/>
      <c r="M21" s="92"/>
      <c r="N21" s="92"/>
      <c r="O21" s="92"/>
      <c r="P21" s="92"/>
      <c r="Q21" s="92"/>
      <c r="R21" s="92"/>
      <c r="S21" s="92"/>
      <c r="T21" s="92"/>
      <c r="U21" s="92"/>
      <c r="V21" s="92"/>
      <c r="W21" s="92"/>
      <c r="X21" s="92"/>
      <c r="Y21" s="92"/>
    </row>
    <row r="22" spans="10:25" x14ac:dyDescent="0.25">
      <c r="K22" s="92"/>
      <c r="L22" s="92"/>
      <c r="M22" s="92"/>
      <c r="N22" s="92"/>
      <c r="O22" s="92"/>
      <c r="P22" s="92"/>
      <c r="Q22" s="92"/>
      <c r="R22" s="92"/>
      <c r="S22" s="92"/>
      <c r="T22" s="92"/>
      <c r="U22" s="92"/>
      <c r="V22" s="92"/>
      <c r="W22" s="92"/>
      <c r="X22" s="92"/>
      <c r="Y22" s="92"/>
    </row>
    <row r="23" spans="10:25" x14ac:dyDescent="0.25">
      <c r="K23" s="92"/>
      <c r="L23" s="92"/>
      <c r="M23" s="92"/>
      <c r="N23" s="92"/>
      <c r="O23" s="92"/>
      <c r="P23" s="92"/>
      <c r="Q23" s="92"/>
      <c r="R23" s="92"/>
      <c r="S23" s="92"/>
      <c r="T23" s="92"/>
      <c r="U23" s="92"/>
      <c r="V23" s="92"/>
      <c r="W23" s="92"/>
      <c r="X23" s="92"/>
      <c r="Y23" s="92"/>
    </row>
    <row r="24" spans="10:25" x14ac:dyDescent="0.25">
      <c r="K24" s="92"/>
      <c r="L24" s="92"/>
      <c r="M24" s="92"/>
      <c r="N24" s="92"/>
      <c r="O24" s="92"/>
      <c r="P24" s="92"/>
      <c r="Q24" s="92"/>
      <c r="R24" s="92"/>
      <c r="S24" s="92"/>
      <c r="T24" s="92"/>
      <c r="U24" s="92"/>
      <c r="V24" s="92"/>
      <c r="W24" s="92"/>
      <c r="X24" s="92"/>
      <c r="Y24" s="92"/>
    </row>
    <row r="25" spans="10:25" x14ac:dyDescent="0.25">
      <c r="K25" s="92"/>
      <c r="L25" s="92"/>
      <c r="M25" s="92"/>
      <c r="N25" s="92"/>
      <c r="O25" s="92"/>
      <c r="P25" s="92"/>
      <c r="Q25" s="92"/>
      <c r="R25" s="92"/>
      <c r="S25" s="92"/>
      <c r="T25" s="92"/>
      <c r="U25" s="92"/>
      <c r="V25" s="92"/>
      <c r="W25" s="92"/>
      <c r="X25" s="92"/>
      <c r="Y25" s="92"/>
    </row>
    <row r="26" spans="10:25" x14ac:dyDescent="0.25">
      <c r="K26" s="92"/>
      <c r="L26" s="92"/>
      <c r="M26" s="92"/>
      <c r="N26" s="92"/>
      <c r="O26" s="92"/>
      <c r="P26" s="92"/>
      <c r="Q26" s="92"/>
      <c r="R26" s="92"/>
      <c r="S26" s="92"/>
      <c r="T26" s="92"/>
      <c r="U26" s="92"/>
      <c r="V26" s="92"/>
      <c r="W26" s="92"/>
      <c r="X26" s="92"/>
      <c r="Y26" s="92"/>
    </row>
    <row r="27" spans="10:25" x14ac:dyDescent="0.25">
      <c r="K27" s="92"/>
      <c r="L27" s="92"/>
      <c r="M27" s="92"/>
      <c r="N27" s="92"/>
      <c r="O27" s="92"/>
      <c r="P27" s="92"/>
      <c r="Q27" s="92"/>
      <c r="R27" s="92"/>
      <c r="S27" s="92"/>
      <c r="T27" s="92"/>
      <c r="U27" s="92"/>
      <c r="V27" s="92"/>
      <c r="W27" s="92"/>
      <c r="X27" s="92"/>
      <c r="Y27" s="92"/>
    </row>
    <row r="28" spans="10:25" x14ac:dyDescent="0.25">
      <c r="K28" s="92"/>
      <c r="L28" s="92"/>
      <c r="M28" s="92"/>
      <c r="N28" s="92"/>
      <c r="O28" s="92"/>
      <c r="P28" s="92"/>
      <c r="Q28" s="92"/>
      <c r="R28" s="92"/>
      <c r="S28" s="92"/>
      <c r="T28" s="92"/>
      <c r="U28" s="92"/>
      <c r="V28" s="92"/>
      <c r="W28" s="92"/>
      <c r="X28" s="92"/>
      <c r="Y28" s="92"/>
    </row>
    <row r="29" spans="10:25" x14ac:dyDescent="0.25">
      <c r="K29" s="92"/>
      <c r="L29" s="92"/>
      <c r="M29" s="92"/>
      <c r="N29" s="92"/>
      <c r="O29" s="92"/>
      <c r="P29" s="92"/>
      <c r="Q29" s="92"/>
      <c r="R29" s="92"/>
      <c r="S29" s="92"/>
      <c r="T29" s="92"/>
      <c r="U29" s="92"/>
      <c r="V29" s="92"/>
      <c r="W29" s="92"/>
      <c r="X29" s="92"/>
      <c r="Y29" s="92"/>
    </row>
    <row r="30" spans="10:25" x14ac:dyDescent="0.25">
      <c r="K30" s="92"/>
      <c r="L30" s="92"/>
      <c r="M30" s="92"/>
      <c r="N30" s="92"/>
      <c r="O30" s="92"/>
      <c r="P30" s="92"/>
      <c r="Q30" s="92"/>
      <c r="R30" s="92"/>
      <c r="S30" s="92"/>
      <c r="T30" s="92"/>
      <c r="U30" s="92"/>
      <c r="V30" s="92"/>
      <c r="W30" s="92"/>
      <c r="X30" s="92"/>
      <c r="Y30" s="92"/>
    </row>
    <row r="31" spans="10:25" x14ac:dyDescent="0.25">
      <c r="K31" s="92"/>
      <c r="L31" s="92"/>
      <c r="M31" s="92"/>
      <c r="N31" s="92"/>
      <c r="O31" s="92"/>
      <c r="P31" s="92"/>
      <c r="Q31" s="92"/>
      <c r="R31" s="92"/>
      <c r="S31" s="92"/>
      <c r="T31" s="92"/>
      <c r="U31" s="92"/>
      <c r="V31" s="92"/>
      <c r="W31" s="92"/>
      <c r="X31" s="92"/>
      <c r="Y31" s="92"/>
    </row>
    <row r="32" spans="10:25" x14ac:dyDescent="0.25">
      <c r="K32" s="92"/>
      <c r="L32" s="92"/>
      <c r="M32" s="92"/>
      <c r="N32" s="92"/>
      <c r="O32" s="92"/>
      <c r="P32" s="92"/>
      <c r="Q32" s="92"/>
      <c r="R32" s="92"/>
      <c r="S32" s="92"/>
      <c r="T32" s="92"/>
      <c r="U32" s="92"/>
      <c r="V32" s="92"/>
      <c r="W32" s="92"/>
      <c r="X32" s="92"/>
      <c r="Y32" s="92"/>
    </row>
    <row r="33" spans="11:25" x14ac:dyDescent="0.25">
      <c r="K33" s="92"/>
      <c r="L33" s="92"/>
      <c r="M33" s="92"/>
      <c r="N33" s="92"/>
      <c r="O33" s="92"/>
      <c r="P33" s="92"/>
      <c r="Q33" s="92"/>
      <c r="R33" s="92"/>
      <c r="S33" s="92"/>
      <c r="T33" s="92"/>
      <c r="U33" s="92"/>
      <c r="V33" s="92"/>
      <c r="W33" s="92"/>
      <c r="X33" s="92"/>
      <c r="Y33" s="92"/>
    </row>
    <row r="34" spans="11:25" x14ac:dyDescent="0.25">
      <c r="K34" s="92"/>
      <c r="L34" s="92"/>
      <c r="M34" s="92"/>
      <c r="N34" s="92"/>
      <c r="O34" s="92"/>
      <c r="P34" s="92"/>
      <c r="Q34" s="92"/>
      <c r="R34" s="92"/>
      <c r="S34" s="92"/>
      <c r="T34" s="92"/>
      <c r="U34" s="92"/>
      <c r="V34" s="92"/>
      <c r="W34" s="92"/>
      <c r="X34" s="92"/>
      <c r="Y34" s="92"/>
    </row>
    <row r="35" spans="11:25" x14ac:dyDescent="0.25">
      <c r="K35" s="92"/>
      <c r="L35" s="92"/>
      <c r="M35" s="92"/>
      <c r="N35" s="92"/>
      <c r="O35" s="92"/>
      <c r="P35" s="92"/>
      <c r="Q35" s="92"/>
      <c r="R35" s="92"/>
      <c r="S35" s="92"/>
      <c r="T35" s="92"/>
      <c r="U35" s="92"/>
      <c r="V35" s="92"/>
      <c r="W35" s="92"/>
      <c r="X35" s="92"/>
      <c r="Y35" s="92"/>
    </row>
    <row r="36" spans="11:25" x14ac:dyDescent="0.25">
      <c r="K36" s="92"/>
      <c r="L36" s="92"/>
      <c r="M36" s="92"/>
      <c r="N36" s="92"/>
      <c r="O36" s="92"/>
      <c r="P36" s="92"/>
      <c r="Q36" s="92"/>
      <c r="R36" s="92"/>
      <c r="S36" s="92"/>
      <c r="T36" s="92"/>
      <c r="U36" s="92"/>
      <c r="V36" s="92"/>
      <c r="W36" s="92"/>
      <c r="X36" s="92"/>
      <c r="Y36" s="9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05EC-2A4D-4D1A-838B-A31C7E1A0C99}">
  <sheetPr>
    <tabColor rgb="FF0070C0"/>
  </sheetPr>
  <dimension ref="O6:O35"/>
  <sheetViews>
    <sheetView showGridLines="0" showRowColHeaders="0" tabSelected="1" topLeftCell="A2" zoomScale="64" zoomScaleNormal="64" workbookViewId="0">
      <selection activeCell="AF28" sqref="AF28"/>
    </sheetView>
  </sheetViews>
  <sheetFormatPr defaultRowHeight="15" x14ac:dyDescent="0.25"/>
  <cols>
    <col min="1" max="16384" width="9.140625" style="9"/>
  </cols>
  <sheetData>
    <row r="6" spans="15:15" ht="23.25" x14ac:dyDescent="0.35">
      <c r="O6" s="108"/>
    </row>
    <row r="35" spans="15:15" x14ac:dyDescent="0.25">
      <c r="O35" s="10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Tables</vt:lpstr>
      <vt:lpstr>Pivot table</vt:lpstr>
      <vt:lpstr>Income Sources</vt:lpstr>
      <vt:lpstr>Geographically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Kennys Lapi</cp:lastModifiedBy>
  <dcterms:created xsi:type="dcterms:W3CDTF">2015-06-05T18:17:20Z</dcterms:created>
  <dcterms:modified xsi:type="dcterms:W3CDTF">2023-03-22T16:53:19Z</dcterms:modified>
  <cp:category/>
</cp:coreProperties>
</file>