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7D50D94-E411-4DD2-9C15-9241BFD30C39}" xr6:coauthVersionLast="46" xr6:coauthVersionMax="47" xr10:uidLastSave="{00000000-0000-0000-0000-000000000000}"/>
  <bookViews>
    <workbookView xWindow="-110" yWindow="-110" windowWidth="19420" windowHeight="10420" firstSheet="2" activeTab="8" xr2:uid="{00000000-000D-0000-FFFF-FFFF00000000}"/>
  </bookViews>
  <sheets>
    <sheet name="Lookup" sheetId="2" r:id="rId1"/>
    <sheet name="Lookup Assignment" sheetId="3" r:id="rId2"/>
    <sheet name="Pivot Table" sheetId="4" r:id="rId3"/>
    <sheet name="Pivot Assignment" sheetId="6" r:id="rId4"/>
    <sheet name="Qn1" sheetId="7" r:id="rId5"/>
    <sheet name="Qn2" sheetId="8" r:id="rId6"/>
    <sheet name="Qn3" sheetId="9" r:id="rId7"/>
    <sheet name="Sheet4" sheetId="10" r:id="rId8"/>
    <sheet name="Sheet5" sheetId="11" r:id="rId9"/>
  </sheets>
  <externalReferences>
    <externalReference r:id="rId10"/>
  </externalReferences>
  <calcPr calcId="181029"/>
  <pivotCaches>
    <pivotCache cacheId="8" r:id="rId11"/>
  </pivotCaches>
</workbook>
</file>

<file path=xl/calcChain.xml><?xml version="1.0" encoding="utf-8"?>
<calcChain xmlns="http://schemas.openxmlformats.org/spreadsheetml/2006/main">
  <c r="I3" i="3" l="1"/>
  <c r="I2" i="3"/>
  <c r="I5" i="3"/>
  <c r="I4" i="3"/>
  <c r="L10" i="2"/>
  <c r="L17" i="2"/>
  <c r="L13" i="2"/>
  <c r="L11" i="2"/>
</calcChain>
</file>

<file path=xl/sharedStrings.xml><?xml version="1.0" encoding="utf-8"?>
<sst xmlns="http://schemas.openxmlformats.org/spreadsheetml/2006/main" count="261" uniqueCount="59">
  <si>
    <t>Order Priority</t>
  </si>
  <si>
    <t>Order Quantity</t>
  </si>
  <si>
    <t>Sales</t>
  </si>
  <si>
    <t>Discount</t>
  </si>
  <si>
    <t>Ship Mode</t>
  </si>
  <si>
    <t>Profit</t>
  </si>
  <si>
    <t>Customer Name</t>
  </si>
  <si>
    <t>Region</t>
  </si>
  <si>
    <t>Customer Segment</t>
  </si>
  <si>
    <t>Low</t>
  </si>
  <si>
    <t>Regular Air</t>
  </si>
  <si>
    <t>Muhammed MacIntyre</t>
  </si>
  <si>
    <t>Nunavut</t>
  </si>
  <si>
    <t>Small Business</t>
  </si>
  <si>
    <t>Not Specified</t>
  </si>
  <si>
    <t>Ruben Dartt</t>
  </si>
  <si>
    <t>West</t>
  </si>
  <si>
    <t>Corporate</t>
  </si>
  <si>
    <t>High</t>
  </si>
  <si>
    <t>Liz Pelletier</t>
  </si>
  <si>
    <t>Delivery Truck</t>
  </si>
  <si>
    <t>Prarie</t>
  </si>
  <si>
    <t>Julie Creighton</t>
  </si>
  <si>
    <t>Critical</t>
  </si>
  <si>
    <t>Sample Company A</t>
  </si>
  <si>
    <t>Home Office</t>
  </si>
  <si>
    <t>Tamara Dahlen</t>
  </si>
  <si>
    <t>Ontario</t>
  </si>
  <si>
    <t>Arthur Gainer</t>
  </si>
  <si>
    <t>Consumer</t>
  </si>
  <si>
    <t>Jonathan Doherty</t>
  </si>
  <si>
    <t>Express Air</t>
  </si>
  <si>
    <t>Helen Wasserman</t>
  </si>
  <si>
    <t>Quebec</t>
  </si>
  <si>
    <t>Keith Dawkins</t>
  </si>
  <si>
    <t>Medium</t>
  </si>
  <si>
    <t>Craig Yedwab</t>
  </si>
  <si>
    <t>Yukon</t>
  </si>
  <si>
    <t>Pauline Chand</t>
  </si>
  <si>
    <t>Roy Collins</t>
  </si>
  <si>
    <t>Questions</t>
  </si>
  <si>
    <t>1. What Customer Segment does Muhammed MacIntyre fall under? (Vlookup)</t>
  </si>
  <si>
    <t>3. Who was the customer with sales figure 4158.1235? (xlookup)</t>
  </si>
  <si>
    <t>4. Which customer comes from the region Yukon?</t>
  </si>
  <si>
    <t>Date</t>
  </si>
  <si>
    <t>1. Total order quantity for Liz pelletier</t>
  </si>
  <si>
    <t>2. Which order priority category produced the highest sales?</t>
  </si>
  <si>
    <t>3. Show only sales that were made in 2009</t>
  </si>
  <si>
    <t>4. Which region brought in the least profit for the year 2012?</t>
  </si>
  <si>
    <t>5. which customer segment accounted for our highest sales figure?</t>
  </si>
  <si>
    <t>2. What was the sales amount on 5/7/2009? (Vlookup)</t>
  </si>
  <si>
    <t>Sum of Sales</t>
  </si>
  <si>
    <t>Row Labels</t>
  </si>
  <si>
    <t>Grand Total</t>
  </si>
  <si>
    <t>Sum of Order Quantity</t>
  </si>
  <si>
    <t>2009</t>
  </si>
  <si>
    <t>Sum of Profit</t>
  </si>
  <si>
    <t>Column Labels</t>
  </si>
  <si>
    <t>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</si>
</sst>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3" fillId="33" borderId="0" xfId="0" applyFont="1" applyFill="1"/>
    <xf numFmtId="0" fontId="17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FX_v1_15/02%20-%20install%20DFX/DFX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ndex"/>
      <sheetName val="_IntelliSense_"/>
    </sheetNames>
    <definedNames>
      <definedName name="DXLOOKUP"/>
    </defined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 SARO-WIWA" refreshedDate="45128.637800694443" createdVersion="7" refreshedVersion="7" minRefreshableVersion="3" recordCount="20" xr:uid="{8984ED26-348B-47A1-8CDF-19BB279A6763}">
  <cacheSource type="worksheet">
    <worksheetSource name="Table13"/>
  </cacheSource>
  <cacheFields count="12">
    <cacheField name="Customer Name" numFmtId="0">
      <sharedItems count="13">
        <s v="Ruben Dartt"/>
        <s v="Roy Collins"/>
        <s v="Pauline Chand"/>
        <s v="Muhammed MacIntyre"/>
        <s v="Julie Creighton"/>
        <s v="Liz Pelletier"/>
        <s v="Craig Yedwab"/>
        <s v="Jonathan Doherty"/>
        <s v="Tamara Dahlen"/>
        <s v="Keith Dawkins"/>
        <s v="Arthur Gainer"/>
        <s v="Sample Company A"/>
        <s v="Helen Wasserman"/>
      </sharedItems>
    </cacheField>
    <cacheField name="Order Priority" numFmtId="0">
      <sharedItems count="5">
        <s v="Not Specified"/>
        <s v="High"/>
        <s v="Low"/>
        <s v="Medium"/>
        <s v="Critical"/>
      </sharedItems>
    </cacheField>
    <cacheField name="Order Quantity" numFmtId="0">
      <sharedItems containsSemiMixedTypes="0" containsString="0" containsNumber="1" containsInteger="1" minValue="2" maxValue="48"/>
    </cacheField>
    <cacheField name="Sales" numFmtId="0">
      <sharedItems containsSemiMixedTypes="0" containsString="0" containsNumber="1" minValue="6.93" maxValue="7804.53" count="20">
        <n v="6.93"/>
        <n v="461.89"/>
        <n v="32.72"/>
        <n v="261.54000000000002"/>
        <n v="1892.848"/>
        <n v="140.56"/>
        <n v="160.23349999999999"/>
        <n v="1761.4"/>
        <n v="2808.08"/>
        <n v="75.569999999999993"/>
        <n v="51.53"/>
        <n v="575.11"/>
        <n v="288.56"/>
        <n v="3812.73"/>
        <n v="4158.1234999999997"/>
        <n v="108.15"/>
        <n v="1186.06"/>
        <n v="2484.7455"/>
        <n v="7804.53"/>
        <n v="90.05"/>
      </sharedItems>
    </cacheField>
    <cacheField name="Discount" numFmtId="0">
      <sharedItems containsSemiMixedTypes="0" containsString="0" containsNumber="1" minValue="0.01" maxValue="0.1"/>
    </cacheField>
    <cacheField name="Ship Mode" numFmtId="0">
      <sharedItems/>
    </cacheField>
    <cacheField name="Profit" numFmtId="0">
      <sharedItems containsSemiMixedTypes="0" containsString="0" containsNumber="1" minValue="-1748.56" maxValue="2057.17" count="20">
        <n v="-4.6399999999999997"/>
        <n v="-309.82"/>
        <n v="-22.59"/>
        <n v="-213.25"/>
        <n v="48.99"/>
        <n v="-128.38"/>
        <n v="-85.13"/>
        <n v="-1748.56"/>
        <n v="1054.82"/>
        <n v="28.24"/>
        <n v="0.35"/>
        <n v="71.75"/>
        <n v="60.72"/>
        <n v="1470.3"/>
        <n v="1228.8900000000001"/>
        <n v="7.57"/>
        <n v="511.69"/>
        <n v="657.48"/>
        <n v="2057.17"/>
        <n v="-107"/>
      </sharedItems>
    </cacheField>
    <cacheField name="Region" numFmtId="0">
      <sharedItems count="6">
        <s v="West"/>
        <s v="Prarie"/>
        <s v="Ontario"/>
        <s v="Nunavut"/>
        <s v="Yukon"/>
        <s v="Quebec"/>
      </sharedItems>
    </cacheField>
    <cacheField name="Customer Segment" numFmtId="0">
      <sharedItems count="4">
        <s v="Corporate"/>
        <s v="Small Business"/>
        <s v="Consumer"/>
        <s v="Home Office"/>
      </sharedItems>
    </cacheField>
    <cacheField name="Date" numFmtId="14">
      <sharedItems containsSemiMixedTypes="0" containsNonDate="0" containsDate="1" containsString="0" minDate="2008-04-24T00:00:00" maxDate="2012-06-09T00:00:00" count="20">
        <d v="2009-05-02T00:00:00"/>
        <d v="2009-05-06T00:00:00"/>
        <d v="2012-06-08T00:00:00"/>
        <d v="2009-04-25T00:00:00"/>
        <d v="2009-04-23T00:00:00"/>
        <d v="2009-04-29T00:00:00"/>
        <d v="2009-04-28T00:00:00"/>
        <d v="2009-04-27T00:00:00"/>
        <d v="2012-04-26T00:00:00"/>
        <d v="2009-05-03T00:00:00"/>
        <d v="2010-05-09T00:00:00"/>
        <d v="2009-05-05T00:00:00"/>
        <d v="2008-04-24T00:00:00"/>
        <d v="2009-05-01T00:00:00"/>
        <d v="2011-04-30T00:00:00"/>
        <d v="2009-05-04T00:00:00"/>
        <d v="2011-05-08T00:00:00"/>
        <d v="2009-05-07T00:00:00"/>
        <d v="2011-12-10T00:00:00"/>
        <d v="2011-10-12T00:00:00"/>
      </sharedItems>
      <fieldGroup par="11" base="9">
        <rangePr groupBy="months" startDate="2008-04-24T00:00:00" endDate="2012-06-09T00:00:00"/>
        <groupItems count="14">
          <s v="&lt;4/24/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9/2012"/>
        </groupItems>
      </fieldGroup>
    </cacheField>
    <cacheField name="Quarters" numFmtId="0" databaseField="0">
      <fieldGroup base="9">
        <rangePr groupBy="quarters" startDate="2008-04-24T00:00:00" endDate="2012-06-09T00:00:00"/>
        <groupItems count="6">
          <s v="&lt;4/24/2008"/>
          <s v="Qtr1"/>
          <s v="Qtr2"/>
          <s v="Qtr3"/>
          <s v="Qtr4"/>
          <s v="&gt;6/9/2012"/>
        </groupItems>
      </fieldGroup>
    </cacheField>
    <cacheField name="Years" numFmtId="0" databaseField="0">
      <fieldGroup base="9">
        <rangePr groupBy="years" startDate="2008-04-24T00:00:00" endDate="2012-06-09T00:00:00"/>
        <groupItems count="7">
          <s v="&lt;4/24/2008"/>
          <s v="2008"/>
          <s v="2009"/>
          <s v="2010"/>
          <s v="2011"/>
          <s v="2012"/>
          <s v="&gt;6/9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2"/>
    <x v="0"/>
    <n v="0.01"/>
    <s v="Regular Air"/>
    <x v="0"/>
    <x v="0"/>
    <x v="0"/>
    <x v="0"/>
  </r>
  <r>
    <x v="1"/>
    <x v="1"/>
    <n v="3"/>
    <x v="1"/>
    <n v="0.05"/>
    <s v="Express Air"/>
    <x v="1"/>
    <x v="1"/>
    <x v="0"/>
    <x v="1"/>
  </r>
  <r>
    <x v="2"/>
    <x v="2"/>
    <n v="4"/>
    <x v="2"/>
    <n v="0.09"/>
    <s v="Regular Air"/>
    <x v="2"/>
    <x v="2"/>
    <x v="0"/>
    <x v="2"/>
  </r>
  <r>
    <x v="3"/>
    <x v="2"/>
    <n v="6"/>
    <x v="3"/>
    <n v="0.04"/>
    <s v="Regular Air"/>
    <x v="3"/>
    <x v="3"/>
    <x v="1"/>
    <x v="3"/>
  </r>
  <r>
    <x v="4"/>
    <x v="0"/>
    <n v="14"/>
    <x v="4"/>
    <n v="0.01"/>
    <s v="Regular Air"/>
    <x v="4"/>
    <x v="0"/>
    <x v="0"/>
    <x v="4"/>
  </r>
  <r>
    <x v="5"/>
    <x v="1"/>
    <n v="15"/>
    <x v="5"/>
    <n v="0.04"/>
    <s v="Regular Air"/>
    <x v="5"/>
    <x v="1"/>
    <x v="0"/>
    <x v="5"/>
  </r>
  <r>
    <x v="5"/>
    <x v="1"/>
    <n v="23"/>
    <x v="6"/>
    <n v="0.04"/>
    <s v="Regular Air"/>
    <x v="6"/>
    <x v="0"/>
    <x v="0"/>
    <x v="6"/>
  </r>
  <r>
    <x v="5"/>
    <x v="1"/>
    <n v="24"/>
    <x v="7"/>
    <n v="0.09"/>
    <s v="Delivery Truck"/>
    <x v="7"/>
    <x v="0"/>
    <x v="0"/>
    <x v="7"/>
  </r>
  <r>
    <x v="5"/>
    <x v="1"/>
    <n v="26"/>
    <x v="8"/>
    <n v="7.0000000000000007E-2"/>
    <s v="Regular Air"/>
    <x v="8"/>
    <x v="0"/>
    <x v="0"/>
    <x v="8"/>
  </r>
  <r>
    <x v="6"/>
    <x v="3"/>
    <n v="26"/>
    <x v="9"/>
    <n v="0.03"/>
    <s v="Regular Air"/>
    <x v="9"/>
    <x v="4"/>
    <x v="2"/>
    <x v="9"/>
  </r>
  <r>
    <x v="7"/>
    <x v="0"/>
    <n v="28"/>
    <x v="10"/>
    <n v="0.03"/>
    <s v="Express Air"/>
    <x v="10"/>
    <x v="1"/>
    <x v="0"/>
    <x v="10"/>
  </r>
  <r>
    <x v="1"/>
    <x v="1"/>
    <n v="29"/>
    <x v="11"/>
    <n v="0.02"/>
    <s v="Regular Air"/>
    <x v="11"/>
    <x v="1"/>
    <x v="0"/>
    <x v="11"/>
  </r>
  <r>
    <x v="4"/>
    <x v="0"/>
    <n v="30"/>
    <x v="12"/>
    <n v="0.03"/>
    <s v="Regular Air"/>
    <x v="12"/>
    <x v="0"/>
    <x v="0"/>
    <x v="12"/>
  </r>
  <r>
    <x v="8"/>
    <x v="4"/>
    <n v="32"/>
    <x v="13"/>
    <n v="0.02"/>
    <s v="Regular Air"/>
    <x v="13"/>
    <x v="2"/>
    <x v="0"/>
    <x v="13"/>
  </r>
  <r>
    <x v="9"/>
    <x v="1"/>
    <n v="37"/>
    <x v="14"/>
    <n v="0.01"/>
    <s v="Regular Air"/>
    <x v="14"/>
    <x v="1"/>
    <x v="3"/>
    <x v="14"/>
  </r>
  <r>
    <x v="10"/>
    <x v="2"/>
    <n v="41"/>
    <x v="15"/>
    <n v="0.09"/>
    <s v="Regular Air"/>
    <x v="15"/>
    <x v="0"/>
    <x v="2"/>
    <x v="15"/>
  </r>
  <r>
    <x v="7"/>
    <x v="0"/>
    <n v="42"/>
    <x v="16"/>
    <n v="0.09"/>
    <s v="Regular Air"/>
    <x v="16"/>
    <x v="1"/>
    <x v="0"/>
    <x v="16"/>
  </r>
  <r>
    <x v="11"/>
    <x v="4"/>
    <n v="46"/>
    <x v="17"/>
    <n v="0.1"/>
    <s v="Regular Air"/>
    <x v="17"/>
    <x v="0"/>
    <x v="3"/>
    <x v="17"/>
  </r>
  <r>
    <x v="12"/>
    <x v="2"/>
    <n v="46"/>
    <x v="18"/>
    <n v="0.05"/>
    <s v="Regular Air"/>
    <x v="18"/>
    <x v="5"/>
    <x v="3"/>
    <x v="18"/>
  </r>
  <r>
    <x v="12"/>
    <x v="2"/>
    <n v="48"/>
    <x v="19"/>
    <n v="0.03"/>
    <s v="Regular Air"/>
    <x v="19"/>
    <x v="5"/>
    <x v="3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8EC2E-197C-4D21-9120-545F9C35A2E5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A4" firstHeaderRow="1" firstDataRow="1" firstDataCol="0" rowPageCount="1" colPageCount="1"/>
  <pivotFields count="12">
    <pivotField axis="axisPage" showAll="0" sortType="ascending">
      <items count="14">
        <item x="10"/>
        <item x="6"/>
        <item x="12"/>
        <item x="7"/>
        <item x="4"/>
        <item x="9"/>
        <item x="5"/>
        <item x="3"/>
        <item x="2"/>
        <item x="1"/>
        <item x="0"/>
        <item x="11"/>
        <item x="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Items count="1">
    <i/>
  </rowItems>
  <colItems count="1">
    <i/>
  </colItems>
  <pageFields count="1">
    <pageField fld="0" item="6" hier="-1"/>
  </pageFields>
  <dataFields count="1">
    <dataField name="Sum of Order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504EC-DA4E-4236-B1D6-6169F22A670C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12">
    <pivotField showAll="0"/>
    <pivotField axis="axisRow" showAll="0" sortType="ascending">
      <items count="6">
        <item x="4"/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6">
    <i>
      <x v="3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E0FAA-E04F-43EE-97FE-7FFD20E66EC6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" firstHeaderRow="1" firstDataRow="1" firstDataCol="1"/>
  <pivotFields count="12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axis="axisRow" showAll="0">
      <items count="8">
        <item h="1" sd="0" x="0"/>
        <item h="1" x="1"/>
        <item sd="0" x="2"/>
        <item h="1" sd="0" x="3"/>
        <item h="1" sd="0" x="4"/>
        <item h="1" sd="0" x="5"/>
        <item h="1" sd="0" x="6"/>
        <item t="default"/>
      </items>
    </pivotField>
  </pivotFields>
  <rowFields count="3">
    <field x="11"/>
    <field x="10"/>
    <field x="9"/>
  </rowFields>
  <rowItems count="2">
    <i>
      <x v="2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157B4B-3637-4F9D-85A3-25ED40B7B3C0}" name="PivotTable4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7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dataField="1" showAll="0" includeNewItemsInFilter="1">
      <items count="21">
        <item x="7"/>
        <item x="1"/>
        <item x="3"/>
        <item x="5"/>
        <item x="19"/>
        <item x="6"/>
        <item x="2"/>
        <item x="0"/>
        <item x="10"/>
        <item x="15"/>
        <item x="9"/>
        <item x="4"/>
        <item x="12"/>
        <item x="11"/>
        <item x="16"/>
        <item x="17"/>
        <item x="8"/>
        <item x="14"/>
        <item x="13"/>
        <item x="18"/>
        <item t="default"/>
      </items>
    </pivotField>
    <pivotField axis="axisRow" showAll="0" sortType="ascending">
      <items count="7">
        <item x="3"/>
        <item x="2"/>
        <item x="1"/>
        <item x="5"/>
        <item x="0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1" count="1" selected="0">
              <x v="5"/>
            </reference>
          </references>
        </pivotArea>
      </autoSortScope>
    </pivotField>
    <pivotField showAll="0"/>
    <pivotField numFmtId="14" showAll="0"/>
    <pivotField showAll="0" defaultSubtotal="0"/>
    <pivotField axis="axisCol" showAll="0" defaultSubtotal="0">
      <items count="7">
        <item h="1" x="0"/>
        <item h="1" x="1"/>
        <item h="1" x="2"/>
        <item h="1" x="3"/>
        <item h="1" x="4"/>
        <item x="5"/>
        <item h="1" x="6"/>
      </items>
    </pivotField>
  </pivotFields>
  <rowFields count="1">
    <field x="7"/>
  </rowFields>
  <rowItems count="3">
    <i>
      <x v="1"/>
    </i>
    <i>
      <x v="4"/>
    </i>
    <i t="grand">
      <x/>
    </i>
  </rowItems>
  <colFields count="1">
    <field x="11"/>
  </colFields>
  <colItems count="2">
    <i>
      <x v="5"/>
    </i>
    <i t="grand">
      <x/>
    </i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DE03FA-AE6E-4C43-B662-387535BA2ED1}" name="PivotTable5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12">
    <pivotField showAll="0"/>
    <pivotField showAll="0"/>
    <pivotField showAll="0"/>
    <pivotField dataField="1" showAll="0">
      <items count="21">
        <item x="0"/>
        <item x="2"/>
        <item x="10"/>
        <item x="9"/>
        <item x="19"/>
        <item x="15"/>
        <item x="5"/>
        <item x="6"/>
        <item x="3"/>
        <item x="12"/>
        <item x="1"/>
        <item x="11"/>
        <item x="16"/>
        <item x="7"/>
        <item x="4"/>
        <item x="17"/>
        <item x="8"/>
        <item x="13"/>
        <item x="14"/>
        <item x="18"/>
        <item t="default"/>
      </items>
    </pivotField>
    <pivotField showAll="0"/>
    <pivotField showAll="0"/>
    <pivotField showAll="0"/>
    <pivotField showAll="0"/>
    <pivotField axis="axisRow" showAll="0" sortType="ascending">
      <items count="5"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 defaultSubtotal="0"/>
    <pivotField showAll="0" defaultSubtotal="0"/>
  </pivotFields>
  <rowFields count="1">
    <field x="8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A0382F-4A50-4687-AFBD-FCC35425498F}" name="Table132" displayName="Table132" ref="A1:J21" totalsRowShown="0">
  <tableColumns count="10">
    <tableColumn id="1" xr3:uid="{584C9460-D8A8-4BF1-B1B6-7889655B2A0C}" name="Customer Name"/>
    <tableColumn id="3" xr3:uid="{8E109843-22FB-4BAE-9C41-DCFDF10137E3}" name="Order Priority"/>
    <tableColumn id="4" xr3:uid="{EA7578CE-8916-4B61-8AE3-A309C3679726}" name="Order Quantity"/>
    <tableColumn id="5" xr3:uid="{473C43E3-75F7-4C1F-B26D-B4454F28D07C}" name="Sales"/>
    <tableColumn id="6" xr3:uid="{2F756945-5788-4BD6-8E93-A8A37E1BF93C}" name="Discount"/>
    <tableColumn id="7" xr3:uid="{7F368227-ED62-4061-B54F-7EE3F8C5D2AC}" name="Ship Mode"/>
    <tableColumn id="8" xr3:uid="{9247767D-D6F3-4192-833B-48C148C89CF7}" name="Profit"/>
    <tableColumn id="10" xr3:uid="{5FC8A238-27F6-484F-BBA8-5E82B34852F5}" name="Region"/>
    <tableColumn id="11" xr3:uid="{FFEF0A14-1064-4145-AB88-3CF22B278283}" name="Customer Segment"/>
    <tableColumn id="12" xr3:uid="{D8D1E859-8E29-4183-BDB7-A1A628E1B00B}" name="Dat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J21" totalsRowShown="0">
  <tableColumns count="10">
    <tableColumn id="1" xr3:uid="{00000000-0010-0000-0100-000001000000}" name="Customer Name"/>
    <tableColumn id="3" xr3:uid="{00000000-0010-0000-0100-000003000000}" name="Order Priority"/>
    <tableColumn id="4" xr3:uid="{00000000-0010-0000-0100-000004000000}" name="Order Quantity"/>
    <tableColumn id="5" xr3:uid="{00000000-0010-0000-0100-000005000000}" name="Sales"/>
    <tableColumn id="6" xr3:uid="{00000000-0010-0000-0100-000006000000}" name="Discount"/>
    <tableColumn id="7" xr3:uid="{00000000-0010-0000-0100-000007000000}" name="Ship Mode"/>
    <tableColumn id="8" xr3:uid="{00000000-0010-0000-0100-000008000000}" name="Profit"/>
    <tableColumn id="10" xr3:uid="{00000000-0010-0000-0100-00000A000000}" name="Region"/>
    <tableColumn id="11" xr3:uid="{00000000-0010-0000-0100-00000B000000}" name="Customer Segment"/>
    <tableColumn id="12" xr3:uid="{B9417B1B-65F4-409F-9A21-A07186A45DD4}" name="Dat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workbookViewId="0">
      <selection activeCell="D1" sqref="D1:D1048576"/>
    </sheetView>
  </sheetViews>
  <sheetFormatPr defaultRowHeight="14.5" x14ac:dyDescent="0.35"/>
  <cols>
    <col min="1" max="1" width="19.08984375" bestFit="1" customWidth="1"/>
    <col min="2" max="2" width="11.90625" bestFit="1" customWidth="1"/>
    <col min="3" max="3" width="13.08984375" bestFit="1" customWidth="1"/>
    <col min="4" max="4" width="9.6328125" bestFit="1" customWidth="1"/>
    <col min="5" max="5" width="7.81640625" bestFit="1" customWidth="1"/>
    <col min="6" max="6" width="11.90625" bestFit="1" customWidth="1"/>
    <col min="7" max="7" width="8.26953125" bestFit="1" customWidth="1"/>
    <col min="8" max="8" width="7.453125" bestFit="1" customWidth="1"/>
    <col min="9" max="9" width="16.1796875" bestFit="1" customWidth="1"/>
    <col min="10" max="10" width="10.453125" bestFit="1" customWidth="1"/>
  </cols>
  <sheetData>
    <row r="1" spans="1:12" x14ac:dyDescent="0.3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44</v>
      </c>
    </row>
    <row r="2" spans="1:12" x14ac:dyDescent="0.35">
      <c r="A2" t="s">
        <v>15</v>
      </c>
      <c r="B2" t="s">
        <v>14</v>
      </c>
      <c r="C2">
        <v>2</v>
      </c>
      <c r="D2">
        <v>6.93</v>
      </c>
      <c r="E2">
        <v>0.01</v>
      </c>
      <c r="F2" t="s">
        <v>10</v>
      </c>
      <c r="G2">
        <v>-4.6399999999999997</v>
      </c>
      <c r="H2" t="s">
        <v>16</v>
      </c>
      <c r="I2" t="s">
        <v>17</v>
      </c>
      <c r="J2" s="1">
        <v>39935</v>
      </c>
    </row>
    <row r="3" spans="1:12" x14ac:dyDescent="0.35">
      <c r="A3" t="s">
        <v>39</v>
      </c>
      <c r="B3" t="s">
        <v>18</v>
      </c>
      <c r="C3">
        <v>3</v>
      </c>
      <c r="D3">
        <v>461.89</v>
      </c>
      <c r="E3">
        <v>0.05</v>
      </c>
      <c r="F3" t="s">
        <v>31</v>
      </c>
      <c r="G3">
        <v>-309.82</v>
      </c>
      <c r="H3" t="s">
        <v>21</v>
      </c>
      <c r="I3" t="s">
        <v>17</v>
      </c>
      <c r="J3" s="1">
        <v>39939</v>
      </c>
    </row>
    <row r="4" spans="1:12" x14ac:dyDescent="0.35">
      <c r="A4" t="s">
        <v>38</v>
      </c>
      <c r="B4" t="s">
        <v>9</v>
      </c>
      <c r="C4">
        <v>4</v>
      </c>
      <c r="D4">
        <v>32.72</v>
      </c>
      <c r="E4">
        <v>0.09</v>
      </c>
      <c r="F4" t="s">
        <v>10</v>
      </c>
      <c r="G4">
        <v>-22.59</v>
      </c>
      <c r="H4" t="s">
        <v>27</v>
      </c>
      <c r="I4" t="s">
        <v>17</v>
      </c>
      <c r="J4" s="1">
        <v>41068</v>
      </c>
    </row>
    <row r="5" spans="1:12" x14ac:dyDescent="0.35">
      <c r="A5" t="s">
        <v>11</v>
      </c>
      <c r="B5" t="s">
        <v>9</v>
      </c>
      <c r="C5">
        <v>6</v>
      </c>
      <c r="D5">
        <v>261.54000000000002</v>
      </c>
      <c r="E5">
        <v>0.04</v>
      </c>
      <c r="F5" t="s">
        <v>10</v>
      </c>
      <c r="G5">
        <v>-213.25</v>
      </c>
      <c r="H5" t="s">
        <v>12</v>
      </c>
      <c r="I5" t="s">
        <v>13</v>
      </c>
      <c r="J5" s="1">
        <v>39928</v>
      </c>
    </row>
    <row r="6" spans="1:12" x14ac:dyDescent="0.35">
      <c r="A6" t="s">
        <v>22</v>
      </c>
      <c r="B6" t="s">
        <v>14</v>
      </c>
      <c r="C6">
        <v>14</v>
      </c>
      <c r="D6">
        <v>1892.848</v>
      </c>
      <c r="E6">
        <v>0.01</v>
      </c>
      <c r="F6" t="s">
        <v>10</v>
      </c>
      <c r="G6">
        <v>48.99</v>
      </c>
      <c r="H6" t="s">
        <v>16</v>
      </c>
      <c r="I6" t="s">
        <v>17</v>
      </c>
      <c r="J6" s="1">
        <v>39926</v>
      </c>
    </row>
    <row r="7" spans="1:12" x14ac:dyDescent="0.35">
      <c r="A7" t="s">
        <v>19</v>
      </c>
      <c r="B7" t="s">
        <v>18</v>
      </c>
      <c r="C7">
        <v>15</v>
      </c>
      <c r="D7">
        <v>140.56</v>
      </c>
      <c r="E7">
        <v>0.04</v>
      </c>
      <c r="F7" t="s">
        <v>10</v>
      </c>
      <c r="G7">
        <v>-128.38</v>
      </c>
      <c r="H7" t="s">
        <v>21</v>
      </c>
      <c r="I7" t="s">
        <v>17</v>
      </c>
      <c r="J7" s="1">
        <v>39932</v>
      </c>
    </row>
    <row r="8" spans="1:12" x14ac:dyDescent="0.35">
      <c r="A8" t="s">
        <v>19</v>
      </c>
      <c r="B8" t="s">
        <v>18</v>
      </c>
      <c r="C8">
        <v>23</v>
      </c>
      <c r="D8">
        <v>160.23349999999999</v>
      </c>
      <c r="E8">
        <v>0.04</v>
      </c>
      <c r="F8" t="s">
        <v>10</v>
      </c>
      <c r="G8">
        <v>-85.13</v>
      </c>
      <c r="H8" t="s">
        <v>16</v>
      </c>
      <c r="I8" t="s">
        <v>17</v>
      </c>
      <c r="J8" s="1">
        <v>39931</v>
      </c>
    </row>
    <row r="9" spans="1:12" x14ac:dyDescent="0.35">
      <c r="A9" t="s">
        <v>19</v>
      </c>
      <c r="B9" t="s">
        <v>18</v>
      </c>
      <c r="C9">
        <v>24</v>
      </c>
      <c r="D9">
        <v>1761.4</v>
      </c>
      <c r="E9">
        <v>0.09</v>
      </c>
      <c r="F9" t="s">
        <v>20</v>
      </c>
      <c r="G9">
        <v>-1748.56</v>
      </c>
      <c r="H9" t="s">
        <v>16</v>
      </c>
      <c r="I9" t="s">
        <v>17</v>
      </c>
      <c r="J9" s="1">
        <v>39930</v>
      </c>
    </row>
    <row r="10" spans="1:12" x14ac:dyDescent="0.35">
      <c r="A10" t="s">
        <v>19</v>
      </c>
      <c r="B10" t="s">
        <v>18</v>
      </c>
      <c r="C10">
        <v>26</v>
      </c>
      <c r="D10">
        <v>2808.08</v>
      </c>
      <c r="E10">
        <v>7.0000000000000007E-2</v>
      </c>
      <c r="F10" t="s">
        <v>10</v>
      </c>
      <c r="G10">
        <v>1054.82</v>
      </c>
      <c r="H10" t="s">
        <v>16</v>
      </c>
      <c r="I10" t="s">
        <v>17</v>
      </c>
      <c r="J10" s="1">
        <v>41025</v>
      </c>
      <c r="L10" t="e">
        <f>[1]!DXLOOKUP(J19,J:J,Lookup!D:D)</f>
        <v>#N/A</v>
      </c>
    </row>
    <row r="11" spans="1:12" x14ac:dyDescent="0.35">
      <c r="A11" t="s">
        <v>36</v>
      </c>
      <c r="B11" t="s">
        <v>35</v>
      </c>
      <c r="C11">
        <v>26</v>
      </c>
      <c r="D11">
        <v>75.569999999999993</v>
      </c>
      <c r="E11">
        <v>0.03</v>
      </c>
      <c r="F11" t="s">
        <v>10</v>
      </c>
      <c r="G11">
        <v>28.24</v>
      </c>
      <c r="H11" t="s">
        <v>37</v>
      </c>
      <c r="I11" t="s">
        <v>29</v>
      </c>
      <c r="J11" s="1">
        <v>39936</v>
      </c>
      <c r="L11">
        <f>[1]!DXLOOKUP(A2,A:A,Table132[[#Headers],[Sales]])</f>
        <v>6.93</v>
      </c>
    </row>
    <row r="12" spans="1:12" x14ac:dyDescent="0.35">
      <c r="A12" t="s">
        <v>30</v>
      </c>
      <c r="B12" t="s">
        <v>14</v>
      </c>
      <c r="C12">
        <v>28</v>
      </c>
      <c r="D12">
        <v>51.53</v>
      </c>
      <c r="E12">
        <v>0.03</v>
      </c>
      <c r="F12" t="s">
        <v>31</v>
      </c>
      <c r="G12">
        <v>0.35</v>
      </c>
      <c r="H12" t="s">
        <v>21</v>
      </c>
      <c r="I12" t="s">
        <v>17</v>
      </c>
      <c r="J12" s="1">
        <v>40307</v>
      </c>
    </row>
    <row r="13" spans="1:12" x14ac:dyDescent="0.35">
      <c r="A13" t="s">
        <v>39</v>
      </c>
      <c r="B13" t="s">
        <v>18</v>
      </c>
      <c r="C13">
        <v>29</v>
      </c>
      <c r="D13">
        <v>575.11</v>
      </c>
      <c r="E13">
        <v>0.02</v>
      </c>
      <c r="F13" t="s">
        <v>10</v>
      </c>
      <c r="G13">
        <v>71.75</v>
      </c>
      <c r="H13" t="s">
        <v>21</v>
      </c>
      <c r="I13" t="s">
        <v>17</v>
      </c>
      <c r="J13" s="1">
        <v>39938</v>
      </c>
      <c r="L13" t="str">
        <f>[1]!DXLOOKUP(H11,H:H,A:A)</f>
        <v>Craig Yedwab</v>
      </c>
    </row>
    <row r="14" spans="1:12" x14ac:dyDescent="0.35">
      <c r="A14" t="s">
        <v>22</v>
      </c>
      <c r="B14" t="s">
        <v>14</v>
      </c>
      <c r="C14">
        <v>30</v>
      </c>
      <c r="D14">
        <v>288.56</v>
      </c>
      <c r="E14">
        <v>0.03</v>
      </c>
      <c r="F14" t="s">
        <v>10</v>
      </c>
      <c r="G14">
        <v>60.72</v>
      </c>
      <c r="H14" t="s">
        <v>16</v>
      </c>
      <c r="I14" t="s">
        <v>17</v>
      </c>
      <c r="J14" s="1">
        <v>39562</v>
      </c>
    </row>
    <row r="15" spans="1:12" x14ac:dyDescent="0.35">
      <c r="A15" t="s">
        <v>26</v>
      </c>
      <c r="B15" t="s">
        <v>23</v>
      </c>
      <c r="C15">
        <v>32</v>
      </c>
      <c r="D15">
        <v>3812.73</v>
      </c>
      <c r="E15">
        <v>0.02</v>
      </c>
      <c r="F15" t="s">
        <v>10</v>
      </c>
      <c r="G15">
        <v>1470.3</v>
      </c>
      <c r="H15" t="s">
        <v>27</v>
      </c>
      <c r="I15" t="s">
        <v>17</v>
      </c>
      <c r="J15" s="1">
        <v>39934</v>
      </c>
    </row>
    <row r="16" spans="1:12" x14ac:dyDescent="0.35">
      <c r="A16" t="s">
        <v>34</v>
      </c>
      <c r="B16" t="s">
        <v>18</v>
      </c>
      <c r="C16">
        <v>37</v>
      </c>
      <c r="D16">
        <v>4158.1234999999997</v>
      </c>
      <c r="E16">
        <v>0.01</v>
      </c>
      <c r="F16" t="s">
        <v>10</v>
      </c>
      <c r="G16">
        <v>1228.8900000000001</v>
      </c>
      <c r="H16" t="s">
        <v>21</v>
      </c>
      <c r="I16" t="s">
        <v>25</v>
      </c>
      <c r="J16" s="1">
        <v>40663</v>
      </c>
    </row>
    <row r="17" spans="1:12" x14ac:dyDescent="0.35">
      <c r="A17" t="s">
        <v>28</v>
      </c>
      <c r="B17" t="s">
        <v>9</v>
      </c>
      <c r="C17">
        <v>41</v>
      </c>
      <c r="D17">
        <v>108.15</v>
      </c>
      <c r="E17">
        <v>0.09</v>
      </c>
      <c r="F17" t="s">
        <v>10</v>
      </c>
      <c r="G17">
        <v>7.57</v>
      </c>
      <c r="H17" t="s">
        <v>16</v>
      </c>
      <c r="I17" t="s">
        <v>29</v>
      </c>
      <c r="J17" s="1">
        <v>39937</v>
      </c>
      <c r="L17" t="str">
        <f>[1]!DXLOOKUP(D16,D:D,A:A)</f>
        <v>Keith Dawkins</v>
      </c>
    </row>
    <row r="18" spans="1:12" x14ac:dyDescent="0.35">
      <c r="A18" t="s">
        <v>30</v>
      </c>
      <c r="B18" t="s">
        <v>14</v>
      </c>
      <c r="C18">
        <v>42</v>
      </c>
      <c r="D18">
        <v>1186.06</v>
      </c>
      <c r="E18">
        <v>0.09</v>
      </c>
      <c r="F18" t="s">
        <v>10</v>
      </c>
      <c r="G18">
        <v>511.69</v>
      </c>
      <c r="H18" t="s">
        <v>21</v>
      </c>
      <c r="I18" t="s">
        <v>17</v>
      </c>
      <c r="J18" s="1">
        <v>40671</v>
      </c>
    </row>
    <row r="19" spans="1:12" x14ac:dyDescent="0.35">
      <c r="A19" t="s">
        <v>24</v>
      </c>
      <c r="B19" t="s">
        <v>23</v>
      </c>
      <c r="C19">
        <v>46</v>
      </c>
      <c r="D19">
        <v>2484.7455</v>
      </c>
      <c r="E19">
        <v>0.1</v>
      </c>
      <c r="F19" t="s">
        <v>10</v>
      </c>
      <c r="G19">
        <v>657.48</v>
      </c>
      <c r="H19" t="s">
        <v>16</v>
      </c>
      <c r="I19" t="s">
        <v>25</v>
      </c>
      <c r="J19" s="1">
        <v>39940</v>
      </c>
    </row>
    <row r="20" spans="1:12" x14ac:dyDescent="0.35">
      <c r="A20" t="s">
        <v>32</v>
      </c>
      <c r="B20" t="s">
        <v>9</v>
      </c>
      <c r="C20">
        <v>46</v>
      </c>
      <c r="D20">
        <v>7804.53</v>
      </c>
      <c r="E20">
        <v>0.05</v>
      </c>
      <c r="F20" t="s">
        <v>10</v>
      </c>
      <c r="G20">
        <v>2057.17</v>
      </c>
      <c r="H20" t="s">
        <v>33</v>
      </c>
      <c r="I20" t="s">
        <v>25</v>
      </c>
      <c r="J20" s="1">
        <v>40887</v>
      </c>
    </row>
    <row r="21" spans="1:12" x14ac:dyDescent="0.35">
      <c r="A21" t="s">
        <v>32</v>
      </c>
      <c r="B21" t="s">
        <v>9</v>
      </c>
      <c r="C21">
        <v>48</v>
      </c>
      <c r="D21">
        <v>90.05</v>
      </c>
      <c r="E21">
        <v>0.03</v>
      </c>
      <c r="F21" t="s">
        <v>10</v>
      </c>
      <c r="G21">
        <v>-107</v>
      </c>
      <c r="H21" t="s">
        <v>33</v>
      </c>
      <c r="I21" t="s">
        <v>25</v>
      </c>
      <c r="J21" s="1">
        <v>40828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K5" sqref="K5"/>
    </sheetView>
  </sheetViews>
  <sheetFormatPr defaultRowHeight="14.5" x14ac:dyDescent="0.35"/>
  <sheetData>
    <row r="1" spans="1:9" x14ac:dyDescent="0.35">
      <c r="A1" s="2" t="s">
        <v>40</v>
      </c>
    </row>
    <row r="2" spans="1:9" x14ac:dyDescent="0.35">
      <c r="A2" t="s">
        <v>41</v>
      </c>
      <c r="I2" t="str">
        <f>VLOOKUP(Lookup!A5,Table132[#All],9,FALSE)</f>
        <v>Small Business</v>
      </c>
    </row>
    <row r="3" spans="1:9" x14ac:dyDescent="0.35">
      <c r="A3" t="s">
        <v>50</v>
      </c>
      <c r="I3">
        <f>VLOOKUP(Lookup!A19,Lookup!A:J,4,FALSE)</f>
        <v>2484.7455</v>
      </c>
    </row>
    <row r="4" spans="1:9" x14ac:dyDescent="0.35">
      <c r="A4" t="s">
        <v>42</v>
      </c>
      <c r="I4" t="str">
        <f>[1]!DXLOOKUP('Pivot Table'!D16,'Pivot Table'!D:D,'Pivot Table'!A:A)</f>
        <v>Keith Dawkins</v>
      </c>
    </row>
    <row r="5" spans="1:9" x14ac:dyDescent="0.35">
      <c r="A5" t="s">
        <v>43</v>
      </c>
      <c r="I5" t="str">
        <f>[1]!DXLOOKUP('Pivot Table'!H11,'Pivot Table'!H:H,'Pivot Table'!A:A)</f>
        <v>Craig Yedwab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sqref="A1:J21"/>
    </sheetView>
  </sheetViews>
  <sheetFormatPr defaultRowHeight="14.5" x14ac:dyDescent="0.35"/>
  <cols>
    <col min="1" max="1" width="19.08984375" bestFit="1" customWidth="1"/>
    <col min="2" max="2" width="11.90625" bestFit="1" customWidth="1"/>
    <col min="3" max="3" width="13.08984375" bestFit="1" customWidth="1"/>
    <col min="4" max="4" width="9.6328125" bestFit="1" customWidth="1"/>
    <col min="5" max="5" width="7.81640625" bestFit="1" customWidth="1"/>
    <col min="6" max="6" width="11.90625" bestFit="1" customWidth="1"/>
    <col min="7" max="7" width="8.26953125" bestFit="1" customWidth="1"/>
    <col min="8" max="8" width="7.453125" bestFit="1" customWidth="1"/>
    <col min="9" max="9" width="16.1796875" bestFit="1" customWidth="1"/>
    <col min="10" max="10" width="10.453125" bestFit="1" customWidth="1"/>
  </cols>
  <sheetData>
    <row r="1" spans="1:10" x14ac:dyDescent="0.3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44</v>
      </c>
    </row>
    <row r="2" spans="1:10" x14ac:dyDescent="0.35">
      <c r="A2" t="s">
        <v>15</v>
      </c>
      <c r="B2" t="s">
        <v>14</v>
      </c>
      <c r="C2">
        <v>2</v>
      </c>
      <c r="D2">
        <v>6.93</v>
      </c>
      <c r="E2">
        <v>0.01</v>
      </c>
      <c r="F2" t="s">
        <v>10</v>
      </c>
      <c r="G2">
        <v>-4.6399999999999997</v>
      </c>
      <c r="H2" t="s">
        <v>16</v>
      </c>
      <c r="I2" t="s">
        <v>17</v>
      </c>
      <c r="J2" s="1">
        <v>39935</v>
      </c>
    </row>
    <row r="3" spans="1:10" x14ac:dyDescent="0.35">
      <c r="A3" t="s">
        <v>39</v>
      </c>
      <c r="B3" t="s">
        <v>18</v>
      </c>
      <c r="C3">
        <v>3</v>
      </c>
      <c r="D3">
        <v>461.89</v>
      </c>
      <c r="E3">
        <v>0.05</v>
      </c>
      <c r="F3" t="s">
        <v>31</v>
      </c>
      <c r="G3">
        <v>-309.82</v>
      </c>
      <c r="H3" t="s">
        <v>21</v>
      </c>
      <c r="I3" t="s">
        <v>17</v>
      </c>
      <c r="J3" s="1">
        <v>39939</v>
      </c>
    </row>
    <row r="4" spans="1:10" x14ac:dyDescent="0.35">
      <c r="A4" t="s">
        <v>38</v>
      </c>
      <c r="B4" t="s">
        <v>9</v>
      </c>
      <c r="C4">
        <v>4</v>
      </c>
      <c r="D4">
        <v>32.72</v>
      </c>
      <c r="E4">
        <v>0.09</v>
      </c>
      <c r="F4" t="s">
        <v>10</v>
      </c>
      <c r="G4">
        <v>-22.59</v>
      </c>
      <c r="H4" t="s">
        <v>27</v>
      </c>
      <c r="I4" t="s">
        <v>17</v>
      </c>
      <c r="J4" s="1">
        <v>41068</v>
      </c>
    </row>
    <row r="5" spans="1:10" x14ac:dyDescent="0.35">
      <c r="A5" t="s">
        <v>11</v>
      </c>
      <c r="B5" t="s">
        <v>9</v>
      </c>
      <c r="C5">
        <v>6</v>
      </c>
      <c r="D5">
        <v>261.54000000000002</v>
      </c>
      <c r="E5">
        <v>0.04</v>
      </c>
      <c r="F5" t="s">
        <v>10</v>
      </c>
      <c r="G5">
        <v>-213.25</v>
      </c>
      <c r="H5" t="s">
        <v>12</v>
      </c>
      <c r="I5" t="s">
        <v>13</v>
      </c>
      <c r="J5" s="1">
        <v>39928</v>
      </c>
    </row>
    <row r="6" spans="1:10" x14ac:dyDescent="0.35">
      <c r="A6" t="s">
        <v>22</v>
      </c>
      <c r="B6" t="s">
        <v>14</v>
      </c>
      <c r="C6">
        <v>14</v>
      </c>
      <c r="D6">
        <v>1892.848</v>
      </c>
      <c r="E6">
        <v>0.01</v>
      </c>
      <c r="F6" t="s">
        <v>10</v>
      </c>
      <c r="G6">
        <v>48.99</v>
      </c>
      <c r="H6" t="s">
        <v>16</v>
      </c>
      <c r="I6" t="s">
        <v>17</v>
      </c>
      <c r="J6" s="1">
        <v>39926</v>
      </c>
    </row>
    <row r="7" spans="1:10" x14ac:dyDescent="0.35">
      <c r="A7" t="s">
        <v>19</v>
      </c>
      <c r="B7" t="s">
        <v>18</v>
      </c>
      <c r="C7">
        <v>15</v>
      </c>
      <c r="D7">
        <v>140.56</v>
      </c>
      <c r="E7">
        <v>0.04</v>
      </c>
      <c r="F7" t="s">
        <v>10</v>
      </c>
      <c r="G7">
        <v>-128.38</v>
      </c>
      <c r="H7" t="s">
        <v>21</v>
      </c>
      <c r="I7" t="s">
        <v>17</v>
      </c>
      <c r="J7" s="1">
        <v>39932</v>
      </c>
    </row>
    <row r="8" spans="1:10" x14ac:dyDescent="0.35">
      <c r="A8" t="s">
        <v>19</v>
      </c>
      <c r="B8" t="s">
        <v>18</v>
      </c>
      <c r="C8">
        <v>23</v>
      </c>
      <c r="D8">
        <v>160.23349999999999</v>
      </c>
      <c r="E8">
        <v>0.04</v>
      </c>
      <c r="F8" t="s">
        <v>10</v>
      </c>
      <c r="G8">
        <v>-85.13</v>
      </c>
      <c r="H8" t="s">
        <v>16</v>
      </c>
      <c r="I8" t="s">
        <v>17</v>
      </c>
      <c r="J8" s="1">
        <v>39931</v>
      </c>
    </row>
    <row r="9" spans="1:10" x14ac:dyDescent="0.35">
      <c r="A9" t="s">
        <v>19</v>
      </c>
      <c r="B9" t="s">
        <v>18</v>
      </c>
      <c r="C9">
        <v>24</v>
      </c>
      <c r="D9">
        <v>1761.4</v>
      </c>
      <c r="E9">
        <v>0.09</v>
      </c>
      <c r="F9" t="s">
        <v>20</v>
      </c>
      <c r="G9">
        <v>-1748.56</v>
      </c>
      <c r="H9" t="s">
        <v>16</v>
      </c>
      <c r="I9" t="s">
        <v>17</v>
      </c>
      <c r="J9" s="1">
        <v>39930</v>
      </c>
    </row>
    <row r="10" spans="1:10" x14ac:dyDescent="0.35">
      <c r="A10" t="s">
        <v>19</v>
      </c>
      <c r="B10" t="s">
        <v>18</v>
      </c>
      <c r="C10">
        <v>26</v>
      </c>
      <c r="D10">
        <v>2808.08</v>
      </c>
      <c r="E10">
        <v>7.0000000000000007E-2</v>
      </c>
      <c r="F10" t="s">
        <v>10</v>
      </c>
      <c r="G10">
        <v>1054.82</v>
      </c>
      <c r="H10" t="s">
        <v>16</v>
      </c>
      <c r="I10" t="s">
        <v>17</v>
      </c>
      <c r="J10" s="1">
        <v>41025</v>
      </c>
    </row>
    <row r="11" spans="1:10" x14ac:dyDescent="0.35">
      <c r="A11" t="s">
        <v>36</v>
      </c>
      <c r="B11" t="s">
        <v>35</v>
      </c>
      <c r="C11">
        <v>26</v>
      </c>
      <c r="D11">
        <v>75.569999999999993</v>
      </c>
      <c r="E11">
        <v>0.03</v>
      </c>
      <c r="F11" t="s">
        <v>10</v>
      </c>
      <c r="G11">
        <v>28.24</v>
      </c>
      <c r="H11" t="s">
        <v>37</v>
      </c>
      <c r="I11" t="s">
        <v>29</v>
      </c>
      <c r="J11" s="1">
        <v>39936</v>
      </c>
    </row>
    <row r="12" spans="1:10" x14ac:dyDescent="0.35">
      <c r="A12" t="s">
        <v>30</v>
      </c>
      <c r="B12" t="s">
        <v>14</v>
      </c>
      <c r="C12">
        <v>28</v>
      </c>
      <c r="D12">
        <v>51.53</v>
      </c>
      <c r="E12">
        <v>0.03</v>
      </c>
      <c r="F12" t="s">
        <v>31</v>
      </c>
      <c r="G12">
        <v>0.35</v>
      </c>
      <c r="H12" t="s">
        <v>21</v>
      </c>
      <c r="I12" t="s">
        <v>17</v>
      </c>
      <c r="J12" s="1">
        <v>40307</v>
      </c>
    </row>
    <row r="13" spans="1:10" x14ac:dyDescent="0.35">
      <c r="A13" t="s">
        <v>39</v>
      </c>
      <c r="B13" t="s">
        <v>18</v>
      </c>
      <c r="C13">
        <v>29</v>
      </c>
      <c r="D13">
        <v>575.11</v>
      </c>
      <c r="E13">
        <v>0.02</v>
      </c>
      <c r="F13" t="s">
        <v>10</v>
      </c>
      <c r="G13">
        <v>71.75</v>
      </c>
      <c r="H13" t="s">
        <v>21</v>
      </c>
      <c r="I13" t="s">
        <v>17</v>
      </c>
      <c r="J13" s="1">
        <v>39938</v>
      </c>
    </row>
    <row r="14" spans="1:10" x14ac:dyDescent="0.35">
      <c r="A14" t="s">
        <v>22</v>
      </c>
      <c r="B14" t="s">
        <v>14</v>
      </c>
      <c r="C14">
        <v>30</v>
      </c>
      <c r="D14">
        <v>288.56</v>
      </c>
      <c r="E14">
        <v>0.03</v>
      </c>
      <c r="F14" t="s">
        <v>10</v>
      </c>
      <c r="G14">
        <v>60.72</v>
      </c>
      <c r="H14" t="s">
        <v>16</v>
      </c>
      <c r="I14" t="s">
        <v>17</v>
      </c>
      <c r="J14" s="1">
        <v>39562</v>
      </c>
    </row>
    <row r="15" spans="1:10" x14ac:dyDescent="0.35">
      <c r="A15" t="s">
        <v>26</v>
      </c>
      <c r="B15" t="s">
        <v>23</v>
      </c>
      <c r="C15">
        <v>32</v>
      </c>
      <c r="D15">
        <v>3812.73</v>
      </c>
      <c r="E15">
        <v>0.02</v>
      </c>
      <c r="F15" t="s">
        <v>10</v>
      </c>
      <c r="G15">
        <v>1470.3</v>
      </c>
      <c r="H15" t="s">
        <v>27</v>
      </c>
      <c r="I15" t="s">
        <v>17</v>
      </c>
      <c r="J15" s="1">
        <v>39934</v>
      </c>
    </row>
    <row r="16" spans="1:10" x14ac:dyDescent="0.35">
      <c r="A16" t="s">
        <v>34</v>
      </c>
      <c r="B16" t="s">
        <v>18</v>
      </c>
      <c r="C16">
        <v>37</v>
      </c>
      <c r="D16">
        <v>4158.1234999999997</v>
      </c>
      <c r="E16">
        <v>0.01</v>
      </c>
      <c r="F16" t="s">
        <v>10</v>
      </c>
      <c r="G16">
        <v>1228.8900000000001</v>
      </c>
      <c r="H16" t="s">
        <v>21</v>
      </c>
      <c r="I16" t="s">
        <v>25</v>
      </c>
      <c r="J16" s="1">
        <v>40663</v>
      </c>
    </row>
    <row r="17" spans="1:10" x14ac:dyDescent="0.35">
      <c r="A17" t="s">
        <v>28</v>
      </c>
      <c r="B17" t="s">
        <v>9</v>
      </c>
      <c r="C17">
        <v>41</v>
      </c>
      <c r="D17">
        <v>108.15</v>
      </c>
      <c r="E17">
        <v>0.09</v>
      </c>
      <c r="F17" t="s">
        <v>10</v>
      </c>
      <c r="G17">
        <v>7.57</v>
      </c>
      <c r="H17" t="s">
        <v>16</v>
      </c>
      <c r="I17" t="s">
        <v>29</v>
      </c>
      <c r="J17" s="1">
        <v>39937</v>
      </c>
    </row>
    <row r="18" spans="1:10" x14ac:dyDescent="0.35">
      <c r="A18" t="s">
        <v>30</v>
      </c>
      <c r="B18" t="s">
        <v>14</v>
      </c>
      <c r="C18">
        <v>42</v>
      </c>
      <c r="D18">
        <v>1186.06</v>
      </c>
      <c r="E18">
        <v>0.09</v>
      </c>
      <c r="F18" t="s">
        <v>10</v>
      </c>
      <c r="G18">
        <v>511.69</v>
      </c>
      <c r="H18" t="s">
        <v>21</v>
      </c>
      <c r="I18" t="s">
        <v>17</v>
      </c>
      <c r="J18" s="1">
        <v>40671</v>
      </c>
    </row>
    <row r="19" spans="1:10" x14ac:dyDescent="0.35">
      <c r="A19" t="s">
        <v>24</v>
      </c>
      <c r="B19" t="s">
        <v>23</v>
      </c>
      <c r="C19">
        <v>46</v>
      </c>
      <c r="D19">
        <v>2484.7455</v>
      </c>
      <c r="E19">
        <v>0.1</v>
      </c>
      <c r="F19" t="s">
        <v>10</v>
      </c>
      <c r="G19">
        <v>657.48</v>
      </c>
      <c r="H19" t="s">
        <v>16</v>
      </c>
      <c r="I19" t="s">
        <v>25</v>
      </c>
      <c r="J19" s="1">
        <v>39940</v>
      </c>
    </row>
    <row r="20" spans="1:10" x14ac:dyDescent="0.35">
      <c r="A20" t="s">
        <v>32</v>
      </c>
      <c r="B20" t="s">
        <v>9</v>
      </c>
      <c r="C20">
        <v>46</v>
      </c>
      <c r="D20">
        <v>7804.53</v>
      </c>
      <c r="E20">
        <v>0.05</v>
      </c>
      <c r="F20" t="s">
        <v>10</v>
      </c>
      <c r="G20">
        <v>2057.17</v>
      </c>
      <c r="H20" t="s">
        <v>33</v>
      </c>
      <c r="I20" t="s">
        <v>25</v>
      </c>
      <c r="J20" s="1">
        <v>40887</v>
      </c>
    </row>
    <row r="21" spans="1:10" x14ac:dyDescent="0.35">
      <c r="A21" t="s">
        <v>32</v>
      </c>
      <c r="B21" t="s">
        <v>9</v>
      </c>
      <c r="C21">
        <v>48</v>
      </c>
      <c r="D21">
        <v>90.05</v>
      </c>
      <c r="E21">
        <v>0.03</v>
      </c>
      <c r="F21" t="s">
        <v>10</v>
      </c>
      <c r="G21">
        <v>-107</v>
      </c>
      <c r="H21" t="s">
        <v>33</v>
      </c>
      <c r="I21" t="s">
        <v>25</v>
      </c>
      <c r="J21" s="1">
        <v>40828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8EC5-D1C4-4D1C-B793-97866DC0680F}">
  <dimension ref="A1:A6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s="3" t="s">
        <v>40</v>
      </c>
    </row>
    <row r="2" spans="1:1" x14ac:dyDescent="0.35">
      <c r="A2" t="s">
        <v>45</v>
      </c>
    </row>
    <row r="3" spans="1:1" x14ac:dyDescent="0.35">
      <c r="A3" t="s">
        <v>46</v>
      </c>
    </row>
    <row r="4" spans="1:1" x14ac:dyDescent="0.35">
      <c r="A4" t="s">
        <v>47</v>
      </c>
    </row>
    <row r="5" spans="1:1" x14ac:dyDescent="0.35">
      <c r="A5" t="s">
        <v>48</v>
      </c>
    </row>
    <row r="6" spans="1:1" x14ac:dyDescent="0.35">
      <c r="A6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833E8-9CAA-4B3A-A0F4-96055C0A7E0B}">
  <dimension ref="A1:B4"/>
  <sheetViews>
    <sheetView workbookViewId="0">
      <selection activeCell="A3" sqref="A3"/>
    </sheetView>
  </sheetViews>
  <sheetFormatPr defaultRowHeight="14.5" x14ac:dyDescent="0.35"/>
  <cols>
    <col min="1" max="1" width="20" bestFit="1" customWidth="1"/>
    <col min="2" max="2" width="12.36328125" bestFit="1" customWidth="1"/>
    <col min="3" max="3" width="20" bestFit="1" customWidth="1"/>
  </cols>
  <sheetData>
    <row r="1" spans="1:2" x14ac:dyDescent="0.35">
      <c r="A1" s="4" t="s">
        <v>6</v>
      </c>
      <c r="B1" t="s">
        <v>19</v>
      </c>
    </row>
    <row r="3" spans="1:2" x14ac:dyDescent="0.35">
      <c r="A3" t="s">
        <v>54</v>
      </c>
    </row>
    <row r="4" spans="1:2" x14ac:dyDescent="0.35">
      <c r="A4" s="6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C5CF-CDB0-4EA7-838E-FB37E5CF83AC}">
  <dimension ref="A3:B9"/>
  <sheetViews>
    <sheetView workbookViewId="0">
      <selection activeCell="A11" sqref="A11"/>
    </sheetView>
  </sheetViews>
  <sheetFormatPr defaultRowHeight="14.5" x14ac:dyDescent="0.35"/>
  <cols>
    <col min="1" max="1" width="12.36328125" bestFit="1" customWidth="1"/>
    <col min="2" max="2" width="11.26953125" bestFit="1" customWidth="1"/>
  </cols>
  <sheetData>
    <row r="3" spans="1:2" x14ac:dyDescent="0.35">
      <c r="A3" s="4" t="s">
        <v>52</v>
      </c>
      <c r="B3" t="s">
        <v>51</v>
      </c>
    </row>
    <row r="4" spans="1:2" x14ac:dyDescent="0.35">
      <c r="A4" s="5" t="s">
        <v>35</v>
      </c>
      <c r="B4" s="6">
        <v>75.569999999999993</v>
      </c>
    </row>
    <row r="5" spans="1:2" x14ac:dyDescent="0.35">
      <c r="A5" s="5" t="s">
        <v>14</v>
      </c>
      <c r="B5" s="6">
        <v>3425.9279999999999</v>
      </c>
    </row>
    <row r="6" spans="1:2" x14ac:dyDescent="0.35">
      <c r="A6" s="5" t="s">
        <v>23</v>
      </c>
      <c r="B6" s="6">
        <v>6297.4755000000005</v>
      </c>
    </row>
    <row r="7" spans="1:2" x14ac:dyDescent="0.35">
      <c r="A7" s="5" t="s">
        <v>9</v>
      </c>
      <c r="B7" s="6">
        <v>8296.99</v>
      </c>
    </row>
    <row r="8" spans="1:2" x14ac:dyDescent="0.35">
      <c r="A8" s="5" t="s">
        <v>18</v>
      </c>
      <c r="B8" s="6">
        <v>10065.397000000001</v>
      </c>
    </row>
    <row r="9" spans="1:2" x14ac:dyDescent="0.35">
      <c r="A9" s="5" t="s">
        <v>53</v>
      </c>
      <c r="B9" s="6">
        <v>28161.360500000003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61B3-DDFA-482B-BAA4-B0DD2EDC80A5}">
  <dimension ref="A3:B5"/>
  <sheetViews>
    <sheetView workbookViewId="0">
      <selection activeCell="C7" sqref="C7"/>
    </sheetView>
  </sheetViews>
  <sheetFormatPr defaultRowHeight="14.5" x14ac:dyDescent="0.35"/>
  <cols>
    <col min="1" max="1" width="12.36328125" bestFit="1" customWidth="1"/>
    <col min="2" max="2" width="11.26953125" bestFit="1" customWidth="1"/>
  </cols>
  <sheetData>
    <row r="3" spans="1:2" x14ac:dyDescent="0.35">
      <c r="A3" s="4" t="s">
        <v>52</v>
      </c>
      <c r="B3" t="s">
        <v>51</v>
      </c>
    </row>
    <row r="4" spans="1:2" x14ac:dyDescent="0.35">
      <c r="A4" s="5" t="s">
        <v>55</v>
      </c>
      <c r="B4">
        <v>11741.707</v>
      </c>
    </row>
    <row r="5" spans="1:2" x14ac:dyDescent="0.35">
      <c r="A5" s="5" t="s">
        <v>53</v>
      </c>
      <c r="B5">
        <v>11741.707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425A-4B89-4D58-9B3A-BA8ABC5131E9}">
  <dimension ref="A3:C7"/>
  <sheetViews>
    <sheetView workbookViewId="0">
      <selection activeCell="B5" sqref="B5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0.7265625" bestFit="1" customWidth="1"/>
    <col min="4" max="4" width="4.81640625" bestFit="1" customWidth="1"/>
    <col min="5" max="6" width="7.81640625" bestFit="1" customWidth="1"/>
    <col min="7" max="7" width="10.7265625" bestFit="1" customWidth="1"/>
  </cols>
  <sheetData>
    <row r="3" spans="1:3" x14ac:dyDescent="0.35">
      <c r="A3" s="4" t="s">
        <v>56</v>
      </c>
      <c r="B3" s="4" t="s">
        <v>57</v>
      </c>
    </row>
    <row r="4" spans="1:3" x14ac:dyDescent="0.35">
      <c r="A4" s="4" t="s">
        <v>52</v>
      </c>
      <c r="B4" t="s">
        <v>58</v>
      </c>
      <c r="C4" t="s">
        <v>53</v>
      </c>
    </row>
    <row r="5" spans="1:3" x14ac:dyDescent="0.35">
      <c r="A5" s="5" t="s">
        <v>27</v>
      </c>
      <c r="B5" s="6">
        <v>-22.59</v>
      </c>
      <c r="C5" s="6">
        <v>-22.59</v>
      </c>
    </row>
    <row r="6" spans="1:3" x14ac:dyDescent="0.35">
      <c r="A6" s="5" t="s">
        <v>16</v>
      </c>
      <c r="B6" s="6">
        <v>1054.82</v>
      </c>
      <c r="C6" s="6">
        <v>1054.82</v>
      </c>
    </row>
    <row r="7" spans="1:3" x14ac:dyDescent="0.35">
      <c r="A7" s="5" t="s">
        <v>53</v>
      </c>
      <c r="B7" s="6">
        <v>1032.23</v>
      </c>
      <c r="C7" s="6">
        <v>1032.23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7F6D-5DB2-424E-9DB8-14AFDC732E5F}">
  <dimension ref="A3:B8"/>
  <sheetViews>
    <sheetView tabSelected="1" workbookViewId="0">
      <selection activeCell="B5" sqref="B5"/>
    </sheetView>
  </sheetViews>
  <sheetFormatPr defaultRowHeight="14.5" x14ac:dyDescent="0.35"/>
  <cols>
    <col min="1" max="1" width="13" bestFit="1" customWidth="1"/>
    <col min="2" max="2" width="11.26953125" bestFit="1" customWidth="1"/>
  </cols>
  <sheetData>
    <row r="3" spans="1:2" x14ac:dyDescent="0.35">
      <c r="A3" s="4" t="s">
        <v>52</v>
      </c>
      <c r="B3" t="s">
        <v>51</v>
      </c>
    </row>
    <row r="4" spans="1:2" x14ac:dyDescent="0.35">
      <c r="A4" s="5" t="s">
        <v>29</v>
      </c>
      <c r="B4" s="6">
        <v>183.72</v>
      </c>
    </row>
    <row r="5" spans="1:2" x14ac:dyDescent="0.35">
      <c r="A5" s="5" t="s">
        <v>13</v>
      </c>
      <c r="B5" s="6">
        <v>261.54000000000002</v>
      </c>
    </row>
    <row r="6" spans="1:2" x14ac:dyDescent="0.35">
      <c r="A6" s="5" t="s">
        <v>17</v>
      </c>
      <c r="B6" s="6">
        <v>13178.6515</v>
      </c>
    </row>
    <row r="7" spans="1:2" x14ac:dyDescent="0.35">
      <c r="A7" s="5" t="s">
        <v>25</v>
      </c>
      <c r="B7" s="6">
        <v>14537.448999999999</v>
      </c>
    </row>
    <row r="8" spans="1:2" x14ac:dyDescent="0.35">
      <c r="A8" s="5" t="s">
        <v>53</v>
      </c>
      <c r="B8" s="6">
        <v>28161.360500000003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Lookup</vt:lpstr>
      <vt:lpstr>Lookup Assignment</vt:lpstr>
      <vt:lpstr>Pivot Table</vt:lpstr>
      <vt:lpstr>Pivot Assignment</vt:lpstr>
      <vt:lpstr>Qn1</vt:lpstr>
      <vt:lpstr>Qn2</vt:lpstr>
      <vt:lpstr>Qn3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KEN SARO-WIWA</cp:lastModifiedBy>
  <dcterms:created xsi:type="dcterms:W3CDTF">2023-01-12T16:09:45Z</dcterms:created>
  <dcterms:modified xsi:type="dcterms:W3CDTF">2023-09-27T12:29:33Z</dcterms:modified>
</cp:coreProperties>
</file>