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totype_BOM" sheetId="1" r:id="rId4"/>
    <sheet state="visible" name="Workshop_materials" sheetId="2" r:id="rId5"/>
    <sheet state="visible" name="Updated_Workshop_materials" sheetId="3" r:id="rId6"/>
    <sheet state="visible" name="Second Parts Order" sheetId="4" r:id="rId7"/>
  </sheets>
  <definedNames/>
  <calcPr/>
</workbook>
</file>

<file path=xl/sharedStrings.xml><?xml version="1.0" encoding="utf-8"?>
<sst xmlns="http://schemas.openxmlformats.org/spreadsheetml/2006/main" count="492" uniqueCount="180">
  <si>
    <t>Part</t>
  </si>
  <si>
    <t>Project</t>
  </si>
  <si>
    <t>Part Number</t>
  </si>
  <si>
    <t>Package</t>
  </si>
  <si>
    <t>Quantity</t>
  </si>
  <si>
    <t>Unit cost</t>
  </si>
  <si>
    <t>Parts Cost</t>
  </si>
  <si>
    <t>Bought</t>
  </si>
  <si>
    <t>Vendor</t>
  </si>
  <si>
    <t>Description</t>
  </si>
  <si>
    <t>Link</t>
  </si>
  <si>
    <t>Datasheet</t>
  </si>
  <si>
    <t>Notes</t>
  </si>
  <si>
    <t>Category</t>
  </si>
  <si>
    <t>Part No. (Manufacturer)</t>
  </si>
  <si>
    <t>Vendor No.</t>
  </si>
  <si>
    <t>spdt switch</t>
  </si>
  <si>
    <t>Unit Price</t>
  </si>
  <si>
    <t>Total Price</t>
  </si>
  <si>
    <t>Vendor Link</t>
  </si>
  <si>
    <t>OS102011MS2QN1C</t>
  </si>
  <si>
    <t>Other Suggestions</t>
  </si>
  <si>
    <t>Comments</t>
  </si>
  <si>
    <t>Workshops</t>
  </si>
  <si>
    <t>Other</t>
  </si>
  <si>
    <t>x</t>
  </si>
  <si>
    <t>Mouser</t>
  </si>
  <si>
    <t>575-1154731441003000</t>
  </si>
  <si>
    <t>spdt Switch</t>
  </si>
  <si>
    <t>Throughhole</t>
  </si>
  <si>
    <t>14 pin ATtiny Dip socket</t>
  </si>
  <si>
    <t>https://www.mouser.com/ProductDetail/CK/OS102011MS2QN1C?qs=sGAEpiMZZMtHXLepoqNyVUjyonLzFjf%2Flfm5GE00z3c%3D</t>
  </si>
  <si>
    <t>https://www.mouser.com/ProductDetail/Mill-Max/115-47-314-41-003000?qs=sGAEpiMZZMs%2FSh%2Fkjph1tkCPjfxlAKUmjag3KQIezII%3D</t>
  </si>
  <si>
    <t>https://www.mouser.com/datasheet/2/60/os-1382783.pdf</t>
  </si>
  <si>
    <t>Approved</t>
  </si>
  <si>
    <t>First Model on datasheet</t>
  </si>
  <si>
    <t>0.1uF Cap</t>
  </si>
  <si>
    <t>throughhole 2.5 lead width</t>
  </si>
  <si>
    <t>Switch/Button</t>
  </si>
  <si>
    <t>SPDT Throughhole</t>
  </si>
  <si>
    <t>SPDT Switch</t>
  </si>
  <si>
    <t>https://www.mouser.com/ProductDetail/Murata-Electronics/RDE5C1H104J2K1H03B?qs=sGAEpiMZZMt3KoXD5rJ2NwPv70zxIRBTWuPRuxNQXx9oynt7%2Fo2xBw%3D%3D</t>
  </si>
  <si>
    <t>0.33uF Cap</t>
  </si>
  <si>
    <t>https://www.mouser.com/ProductDetail/TDK/FG16X7R2A334KNT06?qs=sGAEpiMZZMt3KoXD5rJ2N5U4Cys%2FUpTlJmy%2FdsxytN4YX0Yzv8SxAA%3D%3D</t>
  </si>
  <si>
    <t>810-PS1420P02CT</t>
  </si>
  <si>
    <t>14mm Diam Throughhole</t>
  </si>
  <si>
    <t xml:space="preserve">Through-hole buzzer </t>
  </si>
  <si>
    <t>https://www.mouser.com/ProductDetail/TDK/PS1420P02CT?qs=sGAEpiMZZMsK322k1rNFfWfUBxrNgvBkn2VrXbs7S%252BA%3D</t>
  </si>
  <si>
    <t>https://www.mouser.com/datasheet/2/400/eadmlcc_halogenfree_fg_en-775693.pdf</t>
  </si>
  <si>
    <t>1K LED resistors</t>
  </si>
  <si>
    <t>Axial 3 mm</t>
  </si>
  <si>
    <t>Diode</t>
  </si>
  <si>
    <t>78-BAT86S-TAP</t>
  </si>
  <si>
    <t>Throughhole DO-35</t>
  </si>
  <si>
    <t>use resistors in the lab</t>
  </si>
  <si>
    <t>ATMega328 MCU</t>
  </si>
  <si>
    <t>(Dil28-3) 28 pin 28p3</t>
  </si>
  <si>
    <t>MCU</t>
  </si>
  <si>
    <t>https://www.mouser.com/ProductDetail/Microchip-Technology-Atmel/ATMEGA328-PU?qs=sGAEpiMZZMvqv2n3s2xjse40PngS4U1xGqyw1wXxu4U%3D</t>
  </si>
  <si>
    <t>Schottky Buzzer Diode</t>
  </si>
  <si>
    <t>https://www.mouser.com/ProductDetail/Vishay-Semiconductors/BAT86S-TAP?qs=sGAEpiMZZMtQ8nqTKtFS%2FHjlBB86Z6p2ETozVQ9fxlg%3D</t>
  </si>
  <si>
    <t>https://www.mouser.com/datasheet/2/268/Atmel-8271-8-bit-AVR-Microcontroller-ATmega48A-48P-1315288.pdf</t>
  </si>
  <si>
    <t>556-ATTINY84A-PU</t>
  </si>
  <si>
    <t>PDip 14</t>
  </si>
  <si>
    <t xml:space="preserve">ATtiny84 MCU </t>
  </si>
  <si>
    <t>https://www.mouser.com/ProductDetail/Microchip-Technology-Atmel/ATTINY84A-PU?qs=sGAEpiMZZMvqv2n3s2xjsUVXpvE2IBMz8RVJFJrXedA%3D</t>
  </si>
  <si>
    <t>Notes: How will we program atmega? with jtag?</t>
  </si>
  <si>
    <t>28 pin Dip socket</t>
  </si>
  <si>
    <t>556-ATMEGA328-PU</t>
  </si>
  <si>
    <t>Dip socket</t>
  </si>
  <si>
    <t>https://www.mouser.com/ProductDetail/TE-Connectivity/1-2199298-9?qs=fK8dlpkaUMumZ9haKKccEA%3D%3D&amp;gclid=CjwKCAjwtO7qBRBQEiwAl5WC21Xa4XQsMvsNjiRTCs5k-MRj1NWB1gLTCXZ-VpVg0wMywN8pgWHx_RoCUQoQAvD_BwE</t>
  </si>
  <si>
    <t>Capacitor</t>
  </si>
  <si>
    <t>K104K15X7RF53H5</t>
  </si>
  <si>
    <t>Radial</t>
  </si>
  <si>
    <t>594-K104K15X7RF53H5</t>
  </si>
  <si>
    <t>0.1uF cap</t>
  </si>
  <si>
    <t>https://www.mouser.com/ProductDetail/Vishay-BC-Components/K104K15X7RF53H5?qs=sGAEpiMZZMuMW9TJLBQkXpsARSeHIOPdD%2FiGrRofazY%3D</t>
  </si>
  <si>
    <t>FG18X7R1E105KRT00</t>
  </si>
  <si>
    <t>810-FG18X7R1E105KRT0</t>
  </si>
  <si>
    <t>1uF cap</t>
  </si>
  <si>
    <t>PS14 through-hole Buzzer</t>
  </si>
  <si>
    <t>14mm diam</t>
  </si>
  <si>
    <t>input 5V</t>
  </si>
  <si>
    <t>https://www.mouser.com/ProductDetail/TDK/FG18X7R1E105KRT00?qs=sGAEpiMZZMt3KoXD5rJ2N3%2FB4IwRhPfOHxuzLsooISnXweidzCyO0Q%3D%3D</t>
  </si>
  <si>
    <t>FG18X7R1H334KRT00</t>
  </si>
  <si>
    <t>810-FG18X7R1H334KRT0</t>
  </si>
  <si>
    <t>0.33uF cap</t>
  </si>
  <si>
    <t>https://www.mouser.com/datasheet/2/400/iezoelectronic_buzzer_ps_en-1131915.pdf</t>
  </si>
  <si>
    <t>https://www.mouser.com/ProductDetail/TDK/FG18X7R1H334KRT00?qs=sGAEpiMZZMt3KoXD5rJ2N3%2FB4IwRhPfODsnOBjSpG5xzTr7HiBEsFA%3D%3D</t>
  </si>
  <si>
    <t>buzzer transistor</t>
  </si>
  <si>
    <t>BS170</t>
  </si>
  <si>
    <t>TO-92 Throughhole</t>
  </si>
  <si>
    <t>Resistor</t>
  </si>
  <si>
    <t>CFR50SJT-52-1K</t>
  </si>
  <si>
    <t>Axial</t>
  </si>
  <si>
    <t>603-CFR50SJT-52-1K</t>
  </si>
  <si>
    <t>1K resistor</t>
  </si>
  <si>
    <t>Enhancement type FET</t>
  </si>
  <si>
    <t>https://www.mouser.com/ProductDetail/ON-Semiconductor-Fairchild/BS170?qs=sGAEpiMZZMvAvBNgSS9LqtjS45JSmrKs</t>
  </si>
  <si>
    <t>https://www.mouser.com/ProductDetail/Yageo/CFR50SJT-52-1K?qs=sGAEpiMZZMtlubZbdhIBIGLlr6zM66%2FaU%252BoUAzfTCww%3D</t>
  </si>
  <si>
    <t>https://www.onsemi.com/pub/Collateral/BS170-D.PDF</t>
  </si>
  <si>
    <t>3.5mm Axial Throughhole</t>
  </si>
  <si>
    <t>Prevents current from flying back</t>
  </si>
  <si>
    <t>PCB + shipping</t>
  </si>
  <si>
    <t>JLC PCB</t>
  </si>
  <si>
    <t>https://www.mouser.com/datasheet/2/427/bat86s-102067.pdf</t>
  </si>
  <si>
    <t>Battery mount</t>
  </si>
  <si>
    <t xml:space="preserve">20 MM </t>
  </si>
  <si>
    <t xml:space="preserve">Peak Voltage 100 V, 5 Amps </t>
  </si>
  <si>
    <t>5V 1A linear voltage regulator</t>
  </si>
  <si>
    <t>L7805CV</t>
  </si>
  <si>
    <t>1X03</t>
  </si>
  <si>
    <t>https://www.mouser.com/ProductDetail/Keystone-Electronics/3035?qs=sGAEpiMZZMtT9MhkajLHrs1FV4SyScbld3A8tqbpC8XPYG2zIC%2FEVA%3D%3D</t>
  </si>
  <si>
    <t>Steps down from 6V.. 2 batteries?</t>
  </si>
  <si>
    <t>https://www.mouser.com/ProductDetail/STMicroelectronics/L7805CV?qs=9NrABl3fj%2FqplZAHiYUxWg%3D%3D</t>
  </si>
  <si>
    <t>This one seems like its the best since the footprint you used is exactly this one (don't want to mess with it and its a good price)</t>
  </si>
  <si>
    <t>voltage regulator</t>
  </si>
  <si>
    <t>https://www.mouser.com/datasheet/2/389/l78-974043.pdf</t>
  </si>
  <si>
    <t>(For a 1A 5 volt regulator) this one is the cheapest on Mouser and on Digikey</t>
  </si>
  <si>
    <t>transistor FET</t>
  </si>
  <si>
    <t>20 mm Coin cell battery</t>
  </si>
  <si>
    <t>20 mm</t>
  </si>
  <si>
    <t>https://www.mouser.com/ProductDetail/ON-Semiconductor-Fairchild/BS170-D27Z?qs=sGAEpiMZZMshyDBzk1%2FWi%2FD7Em5shE8qsg6lkZ9sbihbcvCkQLaKUQ%3D%3D</t>
  </si>
  <si>
    <t>20 mm coin cell battery 3V</t>
  </si>
  <si>
    <t>https://www.mouser.com/ProductDetail/Murata-Electronics/CR2032X?qs=sGAEpiMZZMtEV04R3uo8Fm80tQFqZexYkbefuhd5IrEvWO1aCLnhtg%3D%3D</t>
  </si>
  <si>
    <t>This one seems to have the same characteristics as the other one, Same type different name? But a little cheaper. Something about straight vs forming leadframes</t>
  </si>
  <si>
    <t>47K Resistor</t>
  </si>
  <si>
    <t>axial through-hole</t>
  </si>
  <si>
    <t>DIGIKEY</t>
  </si>
  <si>
    <t>Preferably just need one battery... Not sure if system can run on 3 V.</t>
  </si>
  <si>
    <t>5 Blue Leds 5mm</t>
  </si>
  <si>
    <t>https://www.digikey.com/product-detail/en/stackpole-electronics-inc/RNMF14FAD47K0/RNMF14FAD47K0TB-ND/1683760</t>
  </si>
  <si>
    <t>https://www.mouser.com/ProductDetail/TE-Connectivity-Neohm/CFR50J47K?qs=sGAEpiMZZMtlubZbdhIBIBiJIqAHDdPF%2FJbI%252B3fIlbg%3D</t>
  </si>
  <si>
    <t>https://www.mouser.com/ProductDetail/TE-Connectivity-Neohm/CFR50J47K?qs=sGAEpiMZZMtlubZbdhIBIBiJIqAHDdPF%2FJbI%252B3fIlbg%3D    or   https://www.mouser.com/ProductDetail/TE-Connectivity-Neohm/CFR16J47K?qs=sGAEpiMZZMtlubZbdhIBIOCXMLkfQ6V9aBll7AJW0Ws%3D   The difference is the wattage</t>
  </si>
  <si>
    <t>I don't think we can do the one you put there is a minimum quantity of 5000. Here's the link for the small batch of this https://www.digikey.com/product-detail/en/stackpole-electronics-inc/RNMF14FAD47K0/RNMF14FAD47K0CT-ND/9770237</t>
  </si>
  <si>
    <t>1K Resistor</t>
  </si>
  <si>
    <t>https://www.mouser.com/ProductDetail/Cree-Inc/C503B-BCN-CV0Z0461?qs=sGAEpiMZZMtmwHDZQCdlqaMeoG0BP2Kz0UnGMFpNtcw%3D</t>
  </si>
  <si>
    <t>5 White Leds 5 mm</t>
  </si>
  <si>
    <t>https://www.mouser.com/ProductDetail/Vishay-Semiconductors/TLDR6400?qs=sGAEpiMZZMtmwHDZQCdlqW6Sela1l8ZmvefPPVL0S9w%3D</t>
  </si>
  <si>
    <t>https://www.mouser.com/ProductDetail/Ohmite/OL1025E-R52?qs=sGAEpiMZZMtlubZbdhIBIJMLE6vvLglcHfeXZV3IiKM%3D</t>
  </si>
  <si>
    <t>Red LED</t>
  </si>
  <si>
    <t>https://www.digikey.com/product-detail/en/cree-inc/C503B-RAN-CZ0C0AA2/C503B-RAN-CZ0C0AA2CT-ND/6561767</t>
  </si>
  <si>
    <t>I think you might have the pricing wrong for this one? I think you put the 100 roll price for 50. My link is one for the same price I think for that quantity. Both of the ones I found are carbon film if thats okay 1/2 W</t>
  </si>
  <si>
    <t>5 Red LEDs 5mm</t>
  </si>
  <si>
    <t>https://www.digikey.com/product-detail/en/cree-inc/C503B-RAN-CZ0C0AA2/C503B-RAN-CZ0C0AA2TB-ND/6561762</t>
  </si>
  <si>
    <t>2 Coin cell battery mount</t>
  </si>
  <si>
    <t>https://www.mouser.com/ProductDetail/Inolux/INL-3AR30?qs=sGAEpiMZZMtmwHDZQCdlqbscR44tme0qvuqvg%2FcD4n0ZmH963Lt%252Bxg%3D%3D</t>
  </si>
  <si>
    <t>might need to create eagle part</t>
  </si>
  <si>
    <t>I think this one might be cheaper. Theyre just LEDS but I'm not sure what the sort of disconnect between the lead wires means?  This is the link for the tape of yours though, Its about the same price as the whole reel price https://www.digikey.com/product-detail/en/cree-inc/C503B-RAN-CZ0C0AA2/C503B-RAN-CZ0C0AA2CT-ND/6561767</t>
  </si>
  <si>
    <t>ATtiny84</t>
  </si>
  <si>
    <t>coin cell battery</t>
  </si>
  <si>
    <t>20mm</t>
  </si>
  <si>
    <t>Digikey</t>
  </si>
  <si>
    <t>20 MM</t>
  </si>
  <si>
    <t>https://www.digikey.com/product-detail/en/CR2032/P189-ND/31939/?itemSeq=303694492</t>
  </si>
  <si>
    <t>https://www.mouser.com/datasheet/2/215/021-744792.pdf</t>
  </si>
  <si>
    <t>Key chain ring</t>
  </si>
  <si>
    <t>Amazon</t>
  </si>
  <si>
    <t>50 PACK</t>
  </si>
  <si>
    <t>https://www.amazon.com/Miayon-Connector-Keychain-Nickel-Plated/dp/B008RHRMKE?ref_=fsclp_pl_dp_1</t>
  </si>
  <si>
    <t>1uF Cap</t>
  </si>
  <si>
    <t>Total</t>
  </si>
  <si>
    <t>http://ww1.microchip.com/downloads/en/DeviceDoc/doc8006.pdf</t>
  </si>
  <si>
    <t>ATtiny 14 pin dip socket</t>
  </si>
  <si>
    <t>PCBway</t>
  </si>
  <si>
    <t>UNIT BOARD</t>
  </si>
  <si>
    <t>battery mount</t>
  </si>
  <si>
    <t>MCU DIP socket</t>
  </si>
  <si>
    <t>Linear Regulator</t>
  </si>
  <si>
    <t>Transistor</t>
  </si>
  <si>
    <t>Total Cost</t>
  </si>
  <si>
    <t>.33 uF cap</t>
  </si>
  <si>
    <t>0.1 uF cap</t>
  </si>
  <si>
    <t>Switch</t>
  </si>
  <si>
    <t>Buzzer</t>
  </si>
  <si>
    <t>RED LEDs</t>
  </si>
  <si>
    <t>coin cell batteries</t>
  </si>
  <si>
    <t>PCB</t>
  </si>
  <si>
    <t>PM Approval</t>
  </si>
  <si>
    <t>Totals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</si>
</sst>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00"/>
    <numFmt numFmtId="165" formatCode="&quot;$&quot;#,##0.00"/>
  </numFmts>
  <fonts count="23">
    <font>
      <sz val="10.0"/>
      <color rgb="FF000000"/>
      <name val="Arial"/>
    </font>
    <font>
      <color rgb="FFFFFFFF"/>
      <name val="Arial"/>
    </font>
    <font>
      <b/>
      <sz val="11.0"/>
      <color theme="1"/>
      <name val="Roboto"/>
    </font>
    <font>
      <color theme="1"/>
      <name val="Arial"/>
    </font>
    <font>
      <b/>
      <sz val="11.0"/>
      <color rgb="FF000000"/>
      <name val="Roboto"/>
    </font>
    <font>
      <b/>
      <color theme="1"/>
      <name val="Arial"/>
    </font>
    <font>
      <color rgb="FFA64D79"/>
      <name val="Arial"/>
    </font>
    <font>
      <color rgb="FF333333"/>
      <name val="Arial"/>
    </font>
    <font>
      <color rgb="FF000000"/>
      <name val="Arial"/>
    </font>
    <font>
      <b/>
      <u/>
      <color rgb="FF0000FF"/>
    </font>
    <font>
      <u/>
      <color rgb="FF1155CC"/>
      <name val="Arial"/>
    </font>
    <font>
      <u/>
      <color rgb="FF1155CC"/>
      <name val="Arial"/>
    </font>
    <font>
      <b/>
      <strike/>
      <color theme="1"/>
      <name val="Arial"/>
    </font>
    <font>
      <b/>
      <strike/>
      <color rgb="FF0000FF"/>
    </font>
    <font>
      <b/>
      <strike/>
      <color rgb="FF333333"/>
      <name val="Arial"/>
    </font>
    <font>
      <u/>
      <color rgb="FF1155CC"/>
      <name val="Arial"/>
    </font>
    <font>
      <u/>
      <color rgb="FF1155CC"/>
      <name val="Arial"/>
    </font>
    <font>
      <b/>
      <color rgb="FF000000"/>
      <name val="Roboto"/>
    </font>
    <font>
      <u/>
      <color rgb="FF0000FF"/>
    </font>
    <font>
      <u/>
      <color rgb="FF0000FF"/>
    </font>
    <font>
      <b/>
      <sz val="9.0"/>
      <color rgb="FF000000"/>
      <name val="Arial"/>
    </font>
    <font>
      <u/>
      <color rgb="FF1155CC"/>
      <name val="Arial"/>
    </font>
    <font>
      <strike/>
      <color theme="1"/>
      <name val="Arial"/>
    </font>
  </fonts>
  <fills count="6">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F3F3F3"/>
        <bgColor rgb="FFF3F3F3"/>
      </patternFill>
    </fill>
    <fill>
      <patternFill patternType="solid">
        <fgColor rgb="FFB7E1CD"/>
        <bgColor rgb="FFB7E1CD"/>
      </patternFill>
    </fill>
  </fills>
  <borders count="5">
    <border/>
    <border>
      <right style="thin">
        <color rgb="FF000000"/>
      </right>
    </border>
    <border>
      <left style="thin">
        <color rgb="FF000000"/>
      </left>
      <right style="thin">
        <color rgb="FF000000"/>
      </right>
    </border>
    <border>
      <left style="thin">
        <color rgb="FF000000"/>
      </left>
    </border>
    <border>
      <right/>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readingOrder="0" vertical="bottom"/>
    </xf>
    <xf borderId="1" fillId="3" fontId="2" numFmtId="0" xfId="0" applyAlignment="1" applyBorder="1" applyFill="1" applyFont="1">
      <alignment vertical="bottom"/>
    </xf>
    <xf borderId="0" fillId="3" fontId="2" numFmtId="0" xfId="0" applyAlignment="1" applyFont="1">
      <alignment vertical="bottom"/>
    </xf>
    <xf borderId="0" fillId="0" fontId="3" numFmtId="0" xfId="0" applyAlignment="1" applyFont="1">
      <alignment readingOrder="0"/>
    </xf>
    <xf borderId="0" fillId="3" fontId="2" numFmtId="3" xfId="0" applyAlignment="1" applyFont="1" applyNumberFormat="1">
      <alignment vertical="bottom"/>
    </xf>
    <xf borderId="0" fillId="3" fontId="2" numFmtId="3" xfId="0" applyAlignment="1" applyFont="1" applyNumberFormat="1">
      <alignment readingOrder="0" vertical="bottom"/>
    </xf>
    <xf borderId="0" fillId="3" fontId="2" numFmtId="164" xfId="0" applyAlignment="1" applyFont="1" applyNumberFormat="1">
      <alignment vertical="bottom"/>
    </xf>
    <xf borderId="0" fillId="3" fontId="2" numFmtId="0" xfId="0" applyAlignment="1" applyFont="1">
      <alignment vertical="bottom"/>
    </xf>
    <xf borderId="1" fillId="3" fontId="4" numFmtId="0" xfId="0" applyAlignment="1" applyBorder="1" applyFont="1">
      <alignment shrinkToFit="0" vertical="bottom" wrapText="0"/>
    </xf>
    <xf borderId="0" fillId="0" fontId="5" numFmtId="0" xfId="0" applyAlignment="1" applyFont="1">
      <alignment readingOrder="0"/>
    </xf>
    <xf borderId="1" fillId="3" fontId="2" numFmtId="0" xfId="0" applyAlignment="1" applyBorder="1" applyFont="1">
      <alignment readingOrder="0" vertical="bottom"/>
    </xf>
    <xf borderId="0" fillId="0" fontId="5" numFmtId="0" xfId="0" applyFont="1"/>
    <xf borderId="0" fillId="3" fontId="2" numFmtId="0" xfId="0" applyAlignment="1" applyFont="1">
      <alignment shrinkToFit="0" vertical="bottom" wrapText="0"/>
    </xf>
    <xf borderId="0" fillId="0" fontId="5" numFmtId="0" xfId="0" applyAlignment="1" applyFont="1">
      <alignment readingOrder="0" shrinkToFit="0" wrapText="0"/>
    </xf>
    <xf borderId="2" fillId="3" fontId="6" numFmtId="0" xfId="0" applyAlignment="1" applyBorder="1" applyFont="1">
      <alignment vertical="bottom"/>
    </xf>
    <xf borderId="0" fillId="3" fontId="3" numFmtId="0" xfId="0" applyAlignment="1" applyFont="1">
      <alignment vertical="bottom"/>
    </xf>
    <xf borderId="0" fillId="3" fontId="7" numFmtId="0" xfId="0" applyAlignment="1" applyFont="1">
      <alignment vertical="bottom"/>
    </xf>
    <xf borderId="0" fillId="0" fontId="3" numFmtId="0" xfId="0" applyAlignment="1" applyFont="1">
      <alignment vertical="bottom"/>
    </xf>
    <xf borderId="0" fillId="4" fontId="3" numFmtId="0" xfId="0" applyAlignment="1" applyFill="1" applyFont="1">
      <alignment vertical="bottom"/>
    </xf>
    <xf borderId="0" fillId="3" fontId="8" numFmtId="165" xfId="0" applyAlignment="1" applyFont="1" applyNumberFormat="1">
      <alignment horizontal="right" vertical="bottom"/>
    </xf>
    <xf borderId="0" fillId="4" fontId="8" numFmtId="165" xfId="0" applyAlignment="1" applyFont="1" applyNumberFormat="1">
      <alignment horizontal="right" vertical="bottom"/>
    </xf>
    <xf borderId="0" fillId="3" fontId="8" numFmtId="165" xfId="0" applyAlignment="1" applyFont="1" applyNumberFormat="1">
      <alignment horizontal="right" vertical="bottom"/>
    </xf>
    <xf borderId="0" fillId="0" fontId="9" numFmtId="0" xfId="0" applyAlignment="1" applyFont="1">
      <alignment readingOrder="0"/>
    </xf>
    <xf borderId="1" fillId="0" fontId="10" numFmtId="0" xfId="0" applyAlignment="1" applyBorder="1" applyFont="1">
      <alignment vertical="bottom"/>
    </xf>
    <xf borderId="1" fillId="5" fontId="3" numFmtId="0" xfId="0" applyAlignment="1" applyBorder="1" applyFill="1" applyFont="1">
      <alignment vertical="bottom"/>
    </xf>
    <xf borderId="0" fillId="3" fontId="3" numFmtId="0" xfId="0" applyAlignment="1" applyFont="1">
      <alignment vertical="bottom"/>
    </xf>
    <xf borderId="0" fillId="3" fontId="3" numFmtId="164" xfId="0" applyAlignment="1" applyFont="1" applyNumberFormat="1">
      <alignment horizontal="right" vertical="bottom"/>
    </xf>
    <xf borderId="0" fillId="3" fontId="3" numFmtId="164" xfId="0" applyAlignment="1" applyFont="1" applyNumberFormat="1">
      <alignment horizontal="right" vertical="bottom"/>
    </xf>
    <xf borderId="0" fillId="3" fontId="3" numFmtId="165" xfId="0" applyAlignment="1" applyFont="1" applyNumberFormat="1">
      <alignment horizontal="right" vertical="bottom"/>
    </xf>
    <xf borderId="3" fillId="3" fontId="6" numFmtId="0" xfId="0" applyAlignment="1" applyBorder="1" applyFont="1">
      <alignment vertical="bottom"/>
    </xf>
    <xf borderId="0" fillId="0" fontId="11" numFmtId="0" xfId="0" applyAlignment="1" applyFont="1">
      <alignment vertical="bottom"/>
    </xf>
    <xf borderId="0" fillId="0" fontId="3" numFmtId="0" xfId="0" applyFont="1"/>
    <xf borderId="0" fillId="3" fontId="3" numFmtId="165" xfId="0" applyAlignment="1" applyFont="1" applyNumberFormat="1">
      <alignment vertical="bottom"/>
    </xf>
    <xf borderId="0" fillId="0" fontId="12" numFmtId="0" xfId="0" applyAlignment="1" applyFont="1">
      <alignment readingOrder="0"/>
    </xf>
    <xf borderId="0" fillId="0" fontId="3" numFmtId="165" xfId="0" applyAlignment="1" applyFont="1" applyNumberFormat="1">
      <alignment vertical="bottom"/>
    </xf>
    <xf borderId="0" fillId="0" fontId="12" numFmtId="0" xfId="0" applyFont="1"/>
    <xf borderId="0" fillId="3" fontId="7" numFmtId="165" xfId="0" applyAlignment="1" applyFont="1" applyNumberFormat="1">
      <alignment vertical="bottom"/>
    </xf>
    <xf borderId="0" fillId="0" fontId="13" numFmtId="0" xfId="0" applyAlignment="1" applyFont="1">
      <alignment readingOrder="0"/>
    </xf>
    <xf borderId="0" fillId="3" fontId="14" numFmtId="0" xfId="0" applyAlignment="1" applyFont="1">
      <alignment readingOrder="0"/>
    </xf>
    <xf borderId="0" fillId="3" fontId="3" numFmtId="164" xfId="0" applyAlignment="1" applyFont="1" applyNumberFormat="1">
      <alignment horizontal="right" vertical="bottom"/>
    </xf>
    <xf borderId="0" fillId="3" fontId="7" numFmtId="164" xfId="0" applyAlignment="1" applyFont="1" applyNumberFormat="1">
      <alignment horizontal="right" vertical="bottom"/>
    </xf>
    <xf borderId="0" fillId="3" fontId="3" numFmtId="0" xfId="0" applyAlignment="1" applyFont="1">
      <alignment horizontal="right" vertical="bottom"/>
    </xf>
    <xf borderId="0" fillId="3" fontId="3" numFmtId="0" xfId="0" applyAlignment="1" applyFont="1">
      <alignment horizontal="right" vertical="bottom"/>
    </xf>
    <xf borderId="0" fillId="0" fontId="15" numFmtId="0" xfId="0" applyAlignment="1" applyFont="1">
      <alignment vertical="bottom"/>
    </xf>
    <xf borderId="0" fillId="3" fontId="5" numFmtId="165" xfId="0" applyAlignment="1" applyFont="1" applyNumberFormat="1">
      <alignment horizontal="right" readingOrder="0" vertical="bottom"/>
    </xf>
    <xf borderId="1" fillId="5" fontId="3" numFmtId="0" xfId="0" applyAlignment="1" applyBorder="1" applyFont="1">
      <alignment vertical="bottom"/>
    </xf>
    <xf borderId="0" fillId="0" fontId="5" numFmtId="165" xfId="0" applyFont="1" applyNumberFormat="1"/>
    <xf borderId="0" fillId="3" fontId="3" numFmtId="0" xfId="0" applyAlignment="1" applyFont="1">
      <alignment horizontal="right" vertical="bottom"/>
    </xf>
    <xf borderId="4" fillId="0" fontId="16" numFmtId="0" xfId="0" applyAlignment="1" applyBorder="1" applyFont="1">
      <alignment shrinkToFit="0" vertical="bottom" wrapText="0"/>
    </xf>
    <xf borderId="4" fillId="0" fontId="3" numFmtId="0" xfId="0" applyAlignment="1" applyBorder="1" applyFont="1">
      <alignment vertical="bottom"/>
    </xf>
    <xf borderId="0" fillId="3" fontId="5" numFmtId="0" xfId="0" applyAlignment="1" applyFont="1">
      <alignment readingOrder="0" vertical="bottom"/>
    </xf>
    <xf borderId="0" fillId="0" fontId="3" numFmtId="0" xfId="0" applyAlignment="1" applyFont="1">
      <alignment readingOrder="0" vertical="bottom"/>
    </xf>
    <xf borderId="0" fillId="3" fontId="3" numFmtId="0" xfId="0" applyAlignment="1" applyFont="1">
      <alignment readingOrder="0" vertical="bottom"/>
    </xf>
    <xf borderId="0" fillId="3" fontId="3" numFmtId="0" xfId="0" applyAlignment="1" applyFont="1">
      <alignment horizontal="right" readingOrder="0" vertical="bottom"/>
    </xf>
    <xf borderId="0" fillId="3" fontId="3" numFmtId="164" xfId="0" applyAlignment="1" applyFont="1" applyNumberFormat="1">
      <alignment horizontal="right" readingOrder="0" vertical="bottom"/>
    </xf>
    <xf borderId="0" fillId="3" fontId="17" numFmtId="0" xfId="0" applyAlignment="1" applyFont="1">
      <alignment readingOrder="0"/>
    </xf>
    <xf borderId="0" fillId="3" fontId="5" numFmtId="165" xfId="0" applyAlignment="1" applyFont="1" applyNumberFormat="1">
      <alignment horizontal="right" vertical="bottom"/>
    </xf>
    <xf borderId="0" fillId="0" fontId="5" numFmtId="165" xfId="0" applyAlignment="1" applyFont="1" applyNumberFormat="1">
      <alignment readingOrder="0"/>
    </xf>
    <xf borderId="0" fillId="0" fontId="5" numFmtId="165" xfId="0" applyFont="1" applyNumberFormat="1"/>
    <xf borderId="0" fillId="0" fontId="18" numFmtId="0" xfId="0" applyAlignment="1" applyFont="1">
      <alignment readingOrder="0" shrinkToFit="0" wrapText="0"/>
    </xf>
    <xf borderId="0" fillId="0" fontId="19" numFmtId="0" xfId="0" applyAlignment="1" applyFont="1">
      <alignment readingOrder="0"/>
    </xf>
    <xf borderId="0" fillId="0" fontId="3" numFmtId="0" xfId="0" applyAlignment="1" applyFont="1">
      <alignment readingOrder="0" shrinkToFit="0" wrapText="0"/>
    </xf>
    <xf borderId="0" fillId="0" fontId="5" numFmtId="0" xfId="0" applyAlignment="1" applyFont="1">
      <alignment readingOrder="0" vertical="bottom"/>
    </xf>
    <xf borderId="0" fillId="0" fontId="5" numFmtId="0" xfId="0" applyAlignment="1" applyFont="1">
      <alignment vertical="bottom"/>
    </xf>
    <xf borderId="0" fillId="0" fontId="20" numFmtId="165" xfId="0" applyAlignment="1" applyFont="1" applyNumberFormat="1">
      <alignment horizontal="right" vertical="bottom"/>
    </xf>
    <xf borderId="0" fillId="0" fontId="21" numFmtId="0" xfId="0" applyAlignment="1" applyFont="1">
      <alignment shrinkToFit="0" vertical="bottom" wrapText="0"/>
    </xf>
    <xf borderId="0" fillId="0" fontId="3" numFmtId="165" xfId="0" applyFont="1" applyNumberFormat="1"/>
    <xf borderId="0" fillId="0" fontId="22" numFmtId="0" xfId="0" applyAlignment="1" applyFont="1">
      <alignment readingOrder="0"/>
    </xf>
    <xf borderId="0" fillId="0" fontId="22" numFmtId="0" xfId="0" applyFont="1"/>
  </cellXfs>
  <cellStyles count="1">
    <cellStyle xfId="0" name="Normal" builtinId="0"/>
  </cellStyles>
  <dxfs count="3">
    <dxf>
      <font/>
      <fill>
        <patternFill patternType="none"/>
      </fill>
      <border/>
    </dxf>
    <dxf>
      <font/>
      <fill>
        <patternFill patternType="solid">
          <fgColor rgb="FFF3F3F3"/>
          <bgColor rgb="FFF3F3F3"/>
        </patternFill>
      </fill>
      <border/>
    </dxf>
    <dxf>
      <font/>
      <fill>
        <patternFill patternType="solid">
          <fgColor rgb="FFFFFFFF"/>
          <bgColor rgb="FFFFFFFF"/>
        </patternFill>
      </fill>
      <border/>
    </dxf>
  </dxfs>
  <tableStyles count="2">
    <tableStyle count="2" pivot="0" name="Updated_Workshop_materials-style">
      <tableStyleElement dxfId="1" type="firstRowStripe"/>
      <tableStyleElement dxfId="2" type="secondRowStripe"/>
    </tableStyle>
    <tableStyle count="2" pivot="0" name="Workshop_materials-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H2:J2" displayName="Table_2" id="2">
  <tableColumns count="3">
    <tableColumn name="Column1" id="1"/>
    <tableColumn name="Column2" id="2"/>
    <tableColumn name="Column3" id="3"/>
  </tableColumns>
  <tableStyleInfo name="Workshop_materials-style" showColumnStripes="0" showFirstColumn="1" showLastColumn="1" showRowStripes="1"/>
</table>
</file>

<file path=xl/tables/table2.xml><?xml version="1.0" encoding="utf-8"?>
<table xmlns="http://schemas.openxmlformats.org/spreadsheetml/2006/main" headerRowCount="0" ref="H2:J2" displayName="Table_1" id="1">
  <tableColumns count="3">
    <tableColumn name="Column1" id="1"/>
    <tableColumn name="Column2" id="2"/>
    <tableColumn name="Column3" id="3"/>
  </tableColumns>
  <tableStyleInfo name="Updated_Workshop_material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mouser.com/ProductDetail/Vishay-Semiconductors/TLDR6400?qs=sGAEpiMZZMtmwHDZQCdlqW6Sela1l8ZmvefPPVL0S9w%3D" TargetMode="External"/><Relationship Id="rId22" Type="http://schemas.openxmlformats.org/officeDocument/2006/relationships/hyperlink" Target="https://www.mouser.com/ProductDetail/Microchip-Technology-Atmel/ATTINY84A-PU?qs=sGAEpiMZZMvqv2n3s2xjsUVXpvE2IBMz8RVJFJrXedA%3D" TargetMode="External"/><Relationship Id="rId21" Type="http://schemas.openxmlformats.org/officeDocument/2006/relationships/hyperlink" Target="https://www.mouser.com/ProductDetail/Keystone-Electronics/3035?qs=sGAEpiMZZMtT9MhkajLHrs1FV4SyScbld3A8tqbpC8XPYG2zIC%2FEVA%3D%3D" TargetMode="External"/><Relationship Id="rId24" Type="http://schemas.openxmlformats.org/officeDocument/2006/relationships/hyperlink" Target="https://www.mouser.com/ProductDetail/TDK/FG18X7R1E105KRT00?qs=sGAEpiMZZMt3KoXD5rJ2N3%2FB4IwRhPfOHxuzLsooISnXweidzCyO0Q%3D%3D" TargetMode="External"/><Relationship Id="rId23" Type="http://schemas.openxmlformats.org/officeDocument/2006/relationships/hyperlink" Target="https://www.mouser.com/datasheet/2/215/021-744792.pdf" TargetMode="External"/><Relationship Id="rId1" Type="http://schemas.openxmlformats.org/officeDocument/2006/relationships/hyperlink" Target="https://www.mouser.com/ProductDetail/CK/OS102011MS2QN1C?qs=sGAEpiMZZMtHXLepoqNyVUjyonLzFjf%2Flfm5GE00z3c%3D" TargetMode="External"/><Relationship Id="rId2" Type="http://schemas.openxmlformats.org/officeDocument/2006/relationships/hyperlink" Target="https://www.mouser.com/datasheet/2/60/os-1382783.pdf" TargetMode="External"/><Relationship Id="rId3" Type="http://schemas.openxmlformats.org/officeDocument/2006/relationships/hyperlink" Target="https://www.mouser.com/ProductDetail/Murata-Electronics/RDE5C1H104J2K1H03B?qs=sGAEpiMZZMt3KoXD5rJ2NwPv70zxIRBTWuPRuxNQXx9oynt7%2Fo2xBw%3D%3D" TargetMode="External"/><Relationship Id="rId4" Type="http://schemas.openxmlformats.org/officeDocument/2006/relationships/hyperlink" Target="https://www.mouser.com/ProductDetail/TDK/FG16X7R2A334KNT06?qs=sGAEpiMZZMt3KoXD5rJ2N5U4Cys%2FUpTlJmy%2FdsxytN4YX0Yzv8SxAA%3D%3D" TargetMode="External"/><Relationship Id="rId9" Type="http://schemas.openxmlformats.org/officeDocument/2006/relationships/hyperlink" Target="https://www.mouser.com/datasheet/2/268/Atmel-8271-8-bit-AVR-Microcontroller-ATmega48A-48P-1315288.pdf" TargetMode="External"/><Relationship Id="rId26" Type="http://schemas.openxmlformats.org/officeDocument/2006/relationships/hyperlink" Target="https://www.mouser.com/ProductDetail/Mill-Max/115-47-314-41-003000?qs=sGAEpiMZZMs%2FSh%2Fkjph1tkCPjfxlAKUmjag3KQIezII%3D" TargetMode="External"/><Relationship Id="rId25" Type="http://schemas.openxmlformats.org/officeDocument/2006/relationships/hyperlink" Target="http://ww1.microchip.com/downloads/en/DeviceDoc/doc8006.pdf" TargetMode="External"/><Relationship Id="rId27" Type="http://schemas.openxmlformats.org/officeDocument/2006/relationships/drawing" Target="../drawings/drawing1.xml"/><Relationship Id="rId5" Type="http://schemas.openxmlformats.org/officeDocument/2006/relationships/hyperlink" Target="https://www.mouser.com/datasheet/2/400/eadmlcc_halogenfree_fg_en-775693.pdf" TargetMode="External"/><Relationship Id="rId6" Type="http://schemas.openxmlformats.org/officeDocument/2006/relationships/hyperlink" Target="https://www.mouser.com/ProductDetail/Microchip-Technology-Atmel/ATMEGA328-PU?qs=sGAEpiMZZMvqv2n3s2xjse40PngS4U1xGqyw1wXxu4U%3D" TargetMode="External"/><Relationship Id="rId7" Type="http://schemas.openxmlformats.org/officeDocument/2006/relationships/hyperlink" Target="https://www.mouser.com/datasheet/2/268/Atmel-8271-8-bit-AVR-Microcontroller-ATmega48A-48P-1315288.pdf" TargetMode="External"/><Relationship Id="rId8" Type="http://schemas.openxmlformats.org/officeDocument/2006/relationships/hyperlink" Target="https://www.mouser.com/ProductDetail/TE-Connectivity/1-2199298-9?qs=fK8dlpkaUMumZ9haKKccEA%3D%3D&amp;gclid=CjwKCAjwtO7qBRBQEiwAl5WC21Xa4XQsMvsNjiRTCs5k-MRj1NWB1gLTCXZ-VpVg0wMywN8pgWHx_RoCUQoQAvD_BwE" TargetMode="External"/><Relationship Id="rId11" Type="http://schemas.openxmlformats.org/officeDocument/2006/relationships/hyperlink" Target="https://www.mouser.com/datasheet/2/400/iezoelectronic_buzzer_ps_en-1131915.pdf" TargetMode="External"/><Relationship Id="rId10" Type="http://schemas.openxmlformats.org/officeDocument/2006/relationships/hyperlink" Target="https://www.mouser.com/ProductDetail/TDK/PS1420P02CT?qs=sGAEpiMZZMsK322k1rNFfWfUBxrNgvBkn2VrXbs7S%252BA%3D" TargetMode="External"/><Relationship Id="rId13" Type="http://schemas.openxmlformats.org/officeDocument/2006/relationships/hyperlink" Target="https://www.onsemi.com/pub/Collateral/BS170-D.PDF" TargetMode="External"/><Relationship Id="rId12" Type="http://schemas.openxmlformats.org/officeDocument/2006/relationships/hyperlink" Target="https://www.mouser.com/ProductDetail/ON-Semiconductor-Fairchild/BS170?qs=sGAEpiMZZMvAvBNgSS9LqtjS45JSmrKs" TargetMode="External"/><Relationship Id="rId15" Type="http://schemas.openxmlformats.org/officeDocument/2006/relationships/hyperlink" Target="https://www.mouser.com/datasheet/2/427/bat86s-102067.pdf" TargetMode="External"/><Relationship Id="rId14" Type="http://schemas.openxmlformats.org/officeDocument/2006/relationships/hyperlink" Target="https://www.mouser.com/ProductDetail/Vishay-Semiconductors/BAT86S-TAP?qs=sGAEpiMZZMtQ8nqTKtFS%2FHjlBB86Z6p2ETozVQ9fxlg%3D" TargetMode="External"/><Relationship Id="rId17" Type="http://schemas.openxmlformats.org/officeDocument/2006/relationships/hyperlink" Target="https://www.mouser.com/datasheet/2/389/l78-974043.pdf" TargetMode="External"/><Relationship Id="rId16" Type="http://schemas.openxmlformats.org/officeDocument/2006/relationships/hyperlink" Target="https://www.mouser.com/ProductDetail/STMicroelectronics/L7805CV?qs=9NrABl3fj%2FqplZAHiYUxWg%3D%3D" TargetMode="External"/><Relationship Id="rId19" Type="http://schemas.openxmlformats.org/officeDocument/2006/relationships/hyperlink" Target="https://www.mouser.com/ProductDetail/Cree-Inc/C503B-BCN-CV0Z0461?qs=sGAEpiMZZMtmwHDZQCdlqaMeoG0BP2Kz0UnGMFpNtcw%3D" TargetMode="External"/><Relationship Id="rId18" Type="http://schemas.openxmlformats.org/officeDocument/2006/relationships/hyperlink" Target="https://www.mouser.com/ProductDetail/Murata-Electronics/CR2032X?qs=sGAEpiMZZMtEV04R3uo8Fm80tQFqZexYkbefuhd5IrEvWO1aCLnhtg%3D%3D" TargetMode="External"/></Relationships>
</file>

<file path=xl/worksheets/_rels/sheet2.xml.rels><?xml version="1.0" encoding="UTF-8" standalone="yes"?><Relationships xmlns="http://schemas.openxmlformats.org/package/2006/relationships"><Relationship Id="rId20" Type="http://schemas.openxmlformats.org/officeDocument/2006/relationships/drawing" Target="../drawings/drawing2.xml"/><Relationship Id="rId22" Type="http://schemas.openxmlformats.org/officeDocument/2006/relationships/table" Target="../tables/table1.xml"/><Relationship Id="rId1" Type="http://schemas.openxmlformats.org/officeDocument/2006/relationships/hyperlink" Target="https://www.mouser.com/ProductDetail/Mill-Max/115-47-314-41-003000?qs=sGAEpiMZZMs%2FSh%2Fkjph1tkCPjfxlAKUmjag3KQIezII%3D" TargetMode="External"/><Relationship Id="rId2" Type="http://schemas.openxmlformats.org/officeDocument/2006/relationships/hyperlink" Target="https://www.mouser.com/ProductDetail/CK/OS102011MS2QN1C?qs=sGAEpiMZZMtHXLepoqNyVUjyonLzFjf%2Flfm5GE00z3c%3D" TargetMode="External"/><Relationship Id="rId3" Type="http://schemas.openxmlformats.org/officeDocument/2006/relationships/hyperlink" Target="https://www.mouser.com/ProductDetail/TDK/PS1420P02CT?qs=sGAEpiMZZMsK322k1rNFfWfUBxrNgvBkn2VrXbs7S%252BA%3D" TargetMode="External"/><Relationship Id="rId4" Type="http://schemas.openxmlformats.org/officeDocument/2006/relationships/hyperlink" Target="https://www.mouser.com/ProductDetail/Vishay-Semiconductors/BAT86S-TAP?qs=sGAEpiMZZMtQ8nqTKtFS%2FHjlBB86Z6p2ETozVQ9fxlg%3D" TargetMode="External"/><Relationship Id="rId9" Type="http://schemas.openxmlformats.org/officeDocument/2006/relationships/hyperlink" Target="https://www.mouser.com/ProductDetail/Keystone-Electronics/3035?qs=sGAEpiMZZMtT9MhkajLHrs1FV4SyScbld3A8tqbpC8XPYG2zIC%2FEVA%3D%3D" TargetMode="External"/><Relationship Id="rId5" Type="http://schemas.openxmlformats.org/officeDocument/2006/relationships/hyperlink" Target="https://www.mouser.com/ProductDetail/Microchip-Technology-Atmel/ATTINY84A-PU?qs=sGAEpiMZZMvqv2n3s2xjsUVXpvE2IBMz8RVJFJrXedA%3D" TargetMode="External"/><Relationship Id="rId6" Type="http://schemas.openxmlformats.org/officeDocument/2006/relationships/hyperlink" Target="https://www.mouser.com/ProductDetail/Vishay-BC-Components/K104K15X7RF53H5?qs=sGAEpiMZZMuMW9TJLBQkXpsARSeHIOPdD%2FiGrRofazY%3D" TargetMode="External"/><Relationship Id="rId7" Type="http://schemas.openxmlformats.org/officeDocument/2006/relationships/hyperlink" Target="https://www.mouser.com/ProductDetail/TDK/FG18X7R1H334KRT00?qs=sGAEpiMZZMt3KoXD5rJ2N3%2FB4IwRhPfODsnOBjSpG5xzTr7HiBEsFA%3D%3D" TargetMode="External"/><Relationship Id="rId8" Type="http://schemas.openxmlformats.org/officeDocument/2006/relationships/hyperlink" Target="https://www.mouser.com/ProductDetail/Yageo/CFR50SJT-52-1K?qs=sGAEpiMZZMtlubZbdhIBIGLlr6zM66%2FaU%252BoUAzfTCww%3D" TargetMode="External"/><Relationship Id="rId11" Type="http://schemas.openxmlformats.org/officeDocument/2006/relationships/hyperlink" Target="https://www.mouser.com/ProductDetail/ON-Semiconductor-Fairchild/BS170?qs=sGAEpiMZZMvAvBNgSS9LqtjS45JSmrKs" TargetMode="External"/><Relationship Id="rId10" Type="http://schemas.openxmlformats.org/officeDocument/2006/relationships/hyperlink" Target="https://www.mouser.com/ProductDetail/STMicroelectronics/L7805CV?qs=9NrABl3fj%2FqplZAHiYUxWg%3D%3D" TargetMode="External"/><Relationship Id="rId13" Type="http://schemas.openxmlformats.org/officeDocument/2006/relationships/hyperlink" Target="https://www.digikey.com/product-detail/en/stackpole-electronics-inc/RNMF14FAD47K0/RNMF14FAD47K0TB-ND/1683760" TargetMode="External"/><Relationship Id="rId12" Type="http://schemas.openxmlformats.org/officeDocument/2006/relationships/hyperlink" Target="https://www.mouser.com/ProductDetail/ON-Semiconductor-Fairchild/BS170-D27Z?qs=sGAEpiMZZMshyDBzk1%2FWi%2FD7Em5shE8qsg6lkZ9sbihbcvCkQLaKUQ%3D%3D" TargetMode="External"/><Relationship Id="rId15" Type="http://schemas.openxmlformats.org/officeDocument/2006/relationships/hyperlink" Target="https://www.mouser.com/ProductDetail/Ohmite/OL1025E-R52?qs=sGAEpiMZZMtlubZbdhIBIJMLE6vvLglcHfeXZV3IiKM%3D" TargetMode="External"/><Relationship Id="rId14" Type="http://schemas.openxmlformats.org/officeDocument/2006/relationships/hyperlink" Target="https://www.mouser.com/ProductDetail/Yageo/CFR50SJT-52-1K?qs=sGAEpiMZZMtlubZbdhIBIGLlr6zM66%2FaU%252BoUAzfTCww%3D" TargetMode="External"/><Relationship Id="rId17" Type="http://schemas.openxmlformats.org/officeDocument/2006/relationships/hyperlink" Target="https://www.mouser.com/ProductDetail/Inolux/INL-3AR30?qs=sGAEpiMZZMtmwHDZQCdlqbscR44tme0qvuqvg%2FcD4n0ZmH963Lt%252Bxg%3D%3D" TargetMode="External"/><Relationship Id="rId16" Type="http://schemas.openxmlformats.org/officeDocument/2006/relationships/hyperlink" Target="https://www.digikey.com/product-detail/en/cree-inc/C503B-RAN-CZ0C0AA2/C503B-RAN-CZ0C0AA2TB-ND/6561762" TargetMode="External"/><Relationship Id="rId19" Type="http://schemas.openxmlformats.org/officeDocument/2006/relationships/hyperlink" Target="https://www.digikey.com/product-detail/en/CR2032/P189-ND/31939/?itemSeq=303694492" TargetMode="External"/><Relationship Id="rId18" Type="http://schemas.openxmlformats.org/officeDocument/2006/relationships/hyperlink" Target="https://www.mouser.com/ProductDetail/Murata-Electronics/CR2032X?qs=sGAEpiMZZMtEV04R3uo8Fm80tQFqZexYkbefuhd5IrEvWO1aCLnhtg%3D%3D" TargetMode="External"/></Relationships>
</file>

<file path=xl/worksheets/_rels/sheet3.xml.rels><?xml version="1.0" encoding="UTF-8" standalone="yes"?><Relationships xmlns="http://schemas.openxmlformats.org/package/2006/relationships"><Relationship Id="rId20" Type="http://schemas.openxmlformats.org/officeDocument/2006/relationships/table" Target="../tables/table2.xml"/><Relationship Id="rId1" Type="http://schemas.openxmlformats.org/officeDocument/2006/relationships/hyperlink" Target="https://www.mouser.com/ProductDetail/Mill-Max/115-47-314-41-003000?qs=sGAEpiMZZMs%2FSh%2Fkjph1tkCPjfxlAKUmjag3KQIezII%3D" TargetMode="External"/><Relationship Id="rId2" Type="http://schemas.openxmlformats.org/officeDocument/2006/relationships/hyperlink" Target="https://www.mouser.com/ProductDetail/CK/OS102011MS2QN1C?qs=sGAEpiMZZMtHXLepoqNyVUjyonLzFjf%2Flfm5GE00z3c%3D" TargetMode="External"/><Relationship Id="rId3" Type="http://schemas.openxmlformats.org/officeDocument/2006/relationships/hyperlink" Target="https://www.mouser.com/ProductDetail/TDK/PS1420P02CT?qs=sGAEpiMZZMsK322k1rNFfWfUBxrNgvBkn2VrXbs7S%252BA%3D" TargetMode="External"/><Relationship Id="rId4" Type="http://schemas.openxmlformats.org/officeDocument/2006/relationships/hyperlink" Target="https://www.mouser.com/ProductDetail/Vishay-Semiconductors/BAT86S-TAP?qs=sGAEpiMZZMtQ8nqTKtFS%2FHjlBB86Z6p2ETozVQ9fxlg%3D" TargetMode="External"/><Relationship Id="rId9" Type="http://schemas.openxmlformats.org/officeDocument/2006/relationships/hyperlink" Target="https://www.mouser.com/ProductDetail/Keystone-Electronics/3035?qs=sGAEpiMZZMtT9MhkajLHrs1FV4SyScbld3A8tqbpC8XPYG2zIC%2FEVA%3D%3D" TargetMode="External"/><Relationship Id="rId5" Type="http://schemas.openxmlformats.org/officeDocument/2006/relationships/hyperlink" Target="https://www.mouser.com/ProductDetail/Microchip-Technology-Atmel/ATTINY84A-PU?qs=sGAEpiMZZMvqv2n3s2xjsUVXpvE2IBMz8RVJFJrXedA%3D" TargetMode="External"/><Relationship Id="rId6" Type="http://schemas.openxmlformats.org/officeDocument/2006/relationships/hyperlink" Target="https://www.mouser.com/ProductDetail/Vishay-BC-Components/K104K15X7RF53H5?qs=sGAEpiMZZMuMW9TJLBQkXpsARSeHIOPdD%2FiGrRofazY%3D" TargetMode="External"/><Relationship Id="rId7" Type="http://schemas.openxmlformats.org/officeDocument/2006/relationships/hyperlink" Target="https://www.mouser.com/ProductDetail/TDK/FG18X7R1H334KRT00?qs=sGAEpiMZZMt3KoXD5rJ2N3%2FB4IwRhPfODsnOBjSpG5xzTr7HiBEsFA%3D%3D" TargetMode="External"/><Relationship Id="rId8" Type="http://schemas.openxmlformats.org/officeDocument/2006/relationships/hyperlink" Target="https://www.mouser.com/ProductDetail/Yageo/CFR50SJT-52-1K?qs=sGAEpiMZZMtlubZbdhIBIGLlr6zM66%2FaU%252BoUAzfTCww%3D" TargetMode="External"/><Relationship Id="rId11" Type="http://schemas.openxmlformats.org/officeDocument/2006/relationships/hyperlink" Target="https://www.mouser.com/ProductDetail/ON-Semiconductor-Fairchild/BS170?qs=sGAEpiMZZMvAvBNgSS9LqtjS45JSmrKs" TargetMode="External"/><Relationship Id="rId10" Type="http://schemas.openxmlformats.org/officeDocument/2006/relationships/hyperlink" Target="https://www.mouser.com/ProductDetail/STMicroelectronics/L7805CV?qs=9NrABl3fj%2FqplZAHiYUxWg%3D%3D" TargetMode="External"/><Relationship Id="rId13" Type="http://schemas.openxmlformats.org/officeDocument/2006/relationships/hyperlink" Target="https://www.mouser.com/ProductDetail/Yageo/CFR50SJT-52-1K?qs=sGAEpiMZZMtlubZbdhIBIGLlr6zM66%2FaU%252BoUAzfTCww%3D" TargetMode="External"/><Relationship Id="rId12" Type="http://schemas.openxmlformats.org/officeDocument/2006/relationships/hyperlink" Target="https://www.mouser.com/ProductDetail/TE-Connectivity-Neohm/CFR50J47K?qs=sGAEpiMZZMtlubZbdhIBIBiJIqAHDdPF%2FJbI%252B3fIlbg%3D" TargetMode="External"/><Relationship Id="rId15" Type="http://schemas.openxmlformats.org/officeDocument/2006/relationships/hyperlink" Target="https://www.mouser.com/ProductDetail/Inolux/INL-3AR30?qs=sGAEpiMZZMtmwHDZQCdlqbscR44tme0qvuqvg%2FcD4n0ZmH963Lt%252Bxg%3D%3D" TargetMode="External"/><Relationship Id="rId14" Type="http://schemas.openxmlformats.org/officeDocument/2006/relationships/hyperlink" Target="https://www.digikey.com/product-detail/en/cree-inc/C503B-RAN-CZ0C0AA2/C503B-RAN-CZ0C0AA2CT-ND/6561767" TargetMode="External"/><Relationship Id="rId17" Type="http://schemas.openxmlformats.org/officeDocument/2006/relationships/hyperlink" Target="https://www.amazon.com/Miayon-Connector-Keychain-Nickel-Plated/dp/B008RHRMKE?ref_=fsclp_pl_dp_1" TargetMode="External"/><Relationship Id="rId16" Type="http://schemas.openxmlformats.org/officeDocument/2006/relationships/hyperlink" Target="https://www.digikey.com/product-detail/en/CR2032/P189-ND/31939/?itemSeq=303694492" TargetMode="External"/><Relationship Id="rId1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mouser.com/ProductDetail/Keystone-Electronics/3035?qs=sGAEpiMZZMtT9MhkajLHrs1FV4SyScbld3A8tqbpC8XPYG2zIC%2FEVA%3D%3D" TargetMode="External"/><Relationship Id="rId2" Type="http://schemas.openxmlformats.org/officeDocument/2006/relationships/hyperlink" Target="https://www.mouser.com/ProductDetail/STMicroelectronics/L7805CV?qs=9NrABl3fj%2FqplZAHiYUxWg%3D%3D" TargetMode="External"/><Relationship Id="rId3" Type="http://schemas.openxmlformats.org/officeDocument/2006/relationships/hyperlink" Target="https://www.mouser.com/ProductDetail/ON-Semiconductor-Fairchild/BS170?qs=sGAEpiMZZMvAvBNgSS9LqtjS45JSmrKs" TargetMode="External"/><Relationship Id="rId4" Type="http://schemas.openxmlformats.org/officeDocument/2006/relationships/hyperlink" Target="https://www.mouser.com/ProductDetail/TE-Connectivity-Neohm/CFR50J47K?qs=sGAEpiMZZMtlubZbdhIBIBiJIqAHDdPF%2FJbI%252B3fIlbg%3D" TargetMode="External"/><Relationship Id="rId9" Type="http://schemas.openxmlformats.org/officeDocument/2006/relationships/drawing" Target="../drawings/drawing4.xml"/><Relationship Id="rId5" Type="http://schemas.openxmlformats.org/officeDocument/2006/relationships/hyperlink" Target="https://www.mouser.com/ProductDetail/Yageo/CFR50SJT-52-1K?qs=sGAEpiMZZMtlubZbdhIBIGLlr6zM66%2FaU%252BoUAzfTCww%3D" TargetMode="External"/><Relationship Id="rId6" Type="http://schemas.openxmlformats.org/officeDocument/2006/relationships/hyperlink" Target="https://www.digikey.com/product-detail/en/cree-inc/C503B-RAN-CZ0C0AA2/C503B-RAN-CZ0C0AA2CT-ND/6561767" TargetMode="External"/><Relationship Id="rId7" Type="http://schemas.openxmlformats.org/officeDocument/2006/relationships/hyperlink" Target="https://www.digikey.com/product-detail/en/CR2032/P189-ND/31939/?itemSeq=303694492" TargetMode="External"/><Relationship Id="rId8" Type="http://schemas.openxmlformats.org/officeDocument/2006/relationships/hyperlink" Target="https://www.amazon.com/Miayon-Connector-Keychain-Nickel-Plated/dp/B008RHRMKE?ref_=fsclp_pl_dp_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86"/>
    <col customWidth="1" min="7" max="7" width="8.57"/>
    <col customWidth="1" min="8" max="8" width="36.0"/>
    <col customWidth="1" min="9" max="9" width="22.86"/>
  </cols>
  <sheetData>
    <row r="1">
      <c r="A1" s="1" t="s">
        <v>0</v>
      </c>
      <c r="B1" s="1" t="s">
        <v>2</v>
      </c>
      <c r="C1" s="2" t="s">
        <v>3</v>
      </c>
      <c r="D1" s="2" t="s">
        <v>4</v>
      </c>
      <c r="E1" s="2" t="s">
        <v>5</v>
      </c>
      <c r="F1" s="2" t="s">
        <v>6</v>
      </c>
      <c r="G1" s="2" t="s">
        <v>7</v>
      </c>
      <c r="H1" s="2" t="s">
        <v>8</v>
      </c>
      <c r="I1" s="2" t="s">
        <v>9</v>
      </c>
      <c r="J1" s="1" t="s">
        <v>10</v>
      </c>
      <c r="K1" s="2" t="s">
        <v>11</v>
      </c>
      <c r="L1" s="5" t="s">
        <v>12</v>
      </c>
    </row>
    <row r="2">
      <c r="A2" s="11" t="s">
        <v>16</v>
      </c>
      <c r="B2" s="11" t="s">
        <v>20</v>
      </c>
      <c r="C2" s="13"/>
      <c r="D2" s="11">
        <v>2.0</v>
      </c>
      <c r="E2" s="11">
        <v>0.49</v>
      </c>
      <c r="F2" s="13">
        <f>E2*D2</f>
        <v>0.98</v>
      </c>
      <c r="G2" s="11" t="s">
        <v>25</v>
      </c>
      <c r="H2" s="11" t="s">
        <v>26</v>
      </c>
      <c r="I2" s="11" t="s">
        <v>28</v>
      </c>
      <c r="J2" s="24" t="s">
        <v>31</v>
      </c>
      <c r="K2" s="24" t="s">
        <v>33</v>
      </c>
      <c r="L2" s="11" t="s">
        <v>35</v>
      </c>
    </row>
    <row r="4">
      <c r="A4" s="11" t="s">
        <v>36</v>
      </c>
      <c r="B4" s="13"/>
      <c r="C4" s="11" t="s">
        <v>37</v>
      </c>
      <c r="D4" s="11">
        <v>2.0</v>
      </c>
      <c r="E4" s="11">
        <v>0.63</v>
      </c>
      <c r="F4" s="13">
        <f t="shared" ref="F4:F14" si="1">E4*D4</f>
        <v>1.26</v>
      </c>
      <c r="G4" s="11" t="s">
        <v>25</v>
      </c>
      <c r="H4" s="11" t="s">
        <v>26</v>
      </c>
      <c r="I4" s="11"/>
      <c r="J4" s="24" t="s">
        <v>41</v>
      </c>
      <c r="K4" s="13"/>
    </row>
    <row r="5">
      <c r="A5" s="11" t="s">
        <v>42</v>
      </c>
      <c r="B5" s="13"/>
      <c r="C5" s="11" t="s">
        <v>37</v>
      </c>
      <c r="D5" s="11">
        <v>1.0</v>
      </c>
      <c r="E5" s="11">
        <v>0.64</v>
      </c>
      <c r="F5" s="13">
        <f t="shared" si="1"/>
        <v>0.64</v>
      </c>
      <c r="G5" s="11" t="s">
        <v>25</v>
      </c>
      <c r="H5" s="11" t="s">
        <v>26</v>
      </c>
      <c r="I5" s="11"/>
      <c r="J5" s="24" t="s">
        <v>43</v>
      </c>
      <c r="K5" s="24" t="s">
        <v>48</v>
      </c>
    </row>
    <row r="6">
      <c r="A6" s="5" t="s">
        <v>49</v>
      </c>
      <c r="C6" s="5" t="s">
        <v>50</v>
      </c>
      <c r="D6" s="5">
        <v>8.0</v>
      </c>
      <c r="F6" s="33">
        <f t="shared" si="1"/>
        <v>0</v>
      </c>
      <c r="G6" s="5"/>
      <c r="H6" s="5"/>
      <c r="I6" s="5" t="s">
        <v>54</v>
      </c>
    </row>
    <row r="7">
      <c r="A7" s="35" t="s">
        <v>55</v>
      </c>
      <c r="B7" s="37"/>
      <c r="C7" s="35" t="s">
        <v>56</v>
      </c>
      <c r="D7" s="35">
        <v>1.0</v>
      </c>
      <c r="E7" s="35">
        <v>1.95</v>
      </c>
      <c r="F7" s="37">
        <f t="shared" si="1"/>
        <v>1.95</v>
      </c>
      <c r="G7" s="35" t="s">
        <v>25</v>
      </c>
      <c r="H7" s="35" t="s">
        <v>26</v>
      </c>
      <c r="I7" s="35" t="s">
        <v>57</v>
      </c>
      <c r="J7" s="39" t="s">
        <v>58</v>
      </c>
      <c r="K7" s="39" t="s">
        <v>61</v>
      </c>
      <c r="N7" s="5" t="s">
        <v>66</v>
      </c>
    </row>
    <row r="8">
      <c r="A8" s="35" t="s">
        <v>67</v>
      </c>
      <c r="B8" s="40" t="s">
        <v>68</v>
      </c>
      <c r="C8" s="37"/>
      <c r="D8" s="35">
        <v>2.0</v>
      </c>
      <c r="E8" s="35">
        <v>0.44</v>
      </c>
      <c r="F8" s="37">
        <f t="shared" si="1"/>
        <v>0.88</v>
      </c>
      <c r="G8" s="35" t="s">
        <v>25</v>
      </c>
      <c r="H8" s="35" t="s">
        <v>26</v>
      </c>
      <c r="I8" s="35" t="s">
        <v>69</v>
      </c>
      <c r="J8" s="39" t="s">
        <v>70</v>
      </c>
      <c r="K8" s="39" t="s">
        <v>61</v>
      </c>
    </row>
    <row r="9">
      <c r="A9" s="11" t="s">
        <v>80</v>
      </c>
      <c r="B9" s="13"/>
      <c r="C9" s="11" t="s">
        <v>81</v>
      </c>
      <c r="D9" s="11">
        <v>1.0</v>
      </c>
      <c r="E9" s="11">
        <v>0.72</v>
      </c>
      <c r="F9" s="13">
        <f t="shared" si="1"/>
        <v>0.72</v>
      </c>
      <c r="G9" s="11" t="s">
        <v>25</v>
      </c>
      <c r="H9" s="11" t="s">
        <v>26</v>
      </c>
      <c r="I9" s="11" t="s">
        <v>82</v>
      </c>
      <c r="J9" s="24" t="s">
        <v>47</v>
      </c>
      <c r="K9" s="24" t="s">
        <v>87</v>
      </c>
    </row>
    <row r="10">
      <c r="A10" s="11" t="s">
        <v>89</v>
      </c>
      <c r="B10" s="11" t="s">
        <v>90</v>
      </c>
      <c r="C10" s="11" t="s">
        <v>91</v>
      </c>
      <c r="D10" s="11">
        <v>2.0</v>
      </c>
      <c r="E10" s="46">
        <v>0.46</v>
      </c>
      <c r="F10" s="48">
        <f t="shared" si="1"/>
        <v>0.92</v>
      </c>
      <c r="G10" s="11" t="s">
        <v>25</v>
      </c>
      <c r="H10" s="11" t="s">
        <v>26</v>
      </c>
      <c r="I10" s="11" t="s">
        <v>97</v>
      </c>
      <c r="J10" s="24" t="s">
        <v>98</v>
      </c>
      <c r="K10" s="24" t="s">
        <v>100</v>
      </c>
    </row>
    <row r="11">
      <c r="A11" s="11" t="s">
        <v>59</v>
      </c>
      <c r="B11" s="13"/>
      <c r="C11" s="11" t="s">
        <v>101</v>
      </c>
      <c r="D11" s="11">
        <v>2.0</v>
      </c>
      <c r="E11" s="11">
        <v>0.41</v>
      </c>
      <c r="F11" s="13">
        <f t="shared" si="1"/>
        <v>0.82</v>
      </c>
      <c r="G11" s="11" t="s">
        <v>25</v>
      </c>
      <c r="H11" s="11" t="s">
        <v>26</v>
      </c>
      <c r="I11" s="11" t="s">
        <v>102</v>
      </c>
      <c r="J11" s="24" t="s">
        <v>60</v>
      </c>
      <c r="K11" s="24" t="s">
        <v>105</v>
      </c>
      <c r="L11" s="5" t="s">
        <v>108</v>
      </c>
    </row>
    <row r="12">
      <c r="A12" s="11" t="s">
        <v>109</v>
      </c>
      <c r="B12" s="57" t="s">
        <v>110</v>
      </c>
      <c r="C12" s="11" t="s">
        <v>111</v>
      </c>
      <c r="D12" s="11">
        <v>1.0</v>
      </c>
      <c r="E12" s="59">
        <v>0.49</v>
      </c>
      <c r="F12" s="60">
        <f t="shared" si="1"/>
        <v>0.49</v>
      </c>
      <c r="G12" s="11" t="s">
        <v>25</v>
      </c>
      <c r="H12" s="11" t="s">
        <v>26</v>
      </c>
      <c r="I12" s="11" t="s">
        <v>113</v>
      </c>
      <c r="J12" s="24" t="s">
        <v>114</v>
      </c>
      <c r="K12" s="62" t="s">
        <v>117</v>
      </c>
    </row>
    <row r="13">
      <c r="A13" s="11" t="s">
        <v>120</v>
      </c>
      <c r="B13" s="13"/>
      <c r="C13" s="11" t="s">
        <v>121</v>
      </c>
      <c r="D13" s="11">
        <v>3.0</v>
      </c>
      <c r="E13" s="59">
        <v>1.14</v>
      </c>
      <c r="F13" s="60">
        <f t="shared" si="1"/>
        <v>3.42</v>
      </c>
      <c r="G13" s="11" t="s">
        <v>25</v>
      </c>
      <c r="H13" s="11" t="s">
        <v>26</v>
      </c>
      <c r="I13" s="11" t="s">
        <v>123</v>
      </c>
      <c r="J13" s="24" t="s">
        <v>124</v>
      </c>
      <c r="K13" s="13"/>
      <c r="L13" s="11" t="s">
        <v>129</v>
      </c>
    </row>
    <row r="14">
      <c r="A14" s="64" t="s">
        <v>130</v>
      </c>
      <c r="B14" s="65"/>
      <c r="C14" s="13"/>
      <c r="D14" s="11">
        <v>5.0</v>
      </c>
      <c r="E14" s="66"/>
      <c r="F14" s="48">
        <f t="shared" si="1"/>
        <v>0</v>
      </c>
      <c r="G14" s="11" t="s">
        <v>25</v>
      </c>
      <c r="H14" s="11" t="s">
        <v>26</v>
      </c>
      <c r="I14" s="13"/>
      <c r="J14" s="24" t="s">
        <v>136</v>
      </c>
      <c r="K14" s="13"/>
      <c r="L14" s="13"/>
    </row>
    <row r="15">
      <c r="A15" s="11" t="s">
        <v>137</v>
      </c>
      <c r="B15" s="13"/>
      <c r="C15" s="13"/>
      <c r="D15" s="11">
        <v>5.0</v>
      </c>
      <c r="E15" s="13"/>
      <c r="F15" s="13"/>
      <c r="G15" s="11" t="s">
        <v>25</v>
      </c>
      <c r="H15" s="11"/>
      <c r="I15" s="13"/>
      <c r="J15" s="24" t="s">
        <v>138</v>
      </c>
      <c r="K15" s="13"/>
      <c r="L15" s="13"/>
    </row>
    <row r="16">
      <c r="A16" s="11" t="s">
        <v>143</v>
      </c>
      <c r="B16" s="13"/>
      <c r="C16" s="13"/>
      <c r="D16" s="11">
        <v>5.0</v>
      </c>
      <c r="E16" s="13"/>
      <c r="F16" s="13">
        <f t="shared" ref="F16:F21" si="2">E16*D16</f>
        <v>0</v>
      </c>
      <c r="G16" s="11" t="s">
        <v>25</v>
      </c>
      <c r="H16" s="11" t="s">
        <v>26</v>
      </c>
      <c r="I16" s="13"/>
      <c r="L16" s="13"/>
    </row>
    <row r="17">
      <c r="A17" s="5" t="s">
        <v>145</v>
      </c>
      <c r="D17" s="5">
        <v>1.0</v>
      </c>
      <c r="E17" s="5">
        <v>0.31</v>
      </c>
      <c r="F17" s="33">
        <f t="shared" si="2"/>
        <v>0.31</v>
      </c>
      <c r="H17" s="5" t="s">
        <v>26</v>
      </c>
      <c r="I17" s="5" t="s">
        <v>147</v>
      </c>
      <c r="J17" s="62" t="s">
        <v>112</v>
      </c>
      <c r="K17" s="13"/>
    </row>
    <row r="18">
      <c r="A18" s="5" t="s">
        <v>149</v>
      </c>
      <c r="C18" s="5" t="s">
        <v>29</v>
      </c>
      <c r="D18" s="5">
        <v>1.0</v>
      </c>
      <c r="E18" s="5">
        <v>1.19</v>
      </c>
      <c r="F18" s="33">
        <f t="shared" si="2"/>
        <v>1.19</v>
      </c>
      <c r="J18" s="62" t="s">
        <v>65</v>
      </c>
      <c r="K18" s="62" t="s">
        <v>155</v>
      </c>
    </row>
    <row r="19">
      <c r="A19" s="5" t="s">
        <v>160</v>
      </c>
      <c r="F19" s="33">
        <f t="shared" si="2"/>
        <v>0</v>
      </c>
      <c r="J19" s="62" t="s">
        <v>83</v>
      </c>
      <c r="K19" s="62" t="s">
        <v>162</v>
      </c>
    </row>
    <row r="20">
      <c r="A20" s="5" t="s">
        <v>163</v>
      </c>
      <c r="D20" s="5">
        <v>1.0</v>
      </c>
      <c r="E20" s="5">
        <v>0.8</v>
      </c>
      <c r="F20" s="33">
        <f t="shared" si="2"/>
        <v>0.8</v>
      </c>
      <c r="J20" s="62" t="s">
        <v>32</v>
      </c>
    </row>
    <row r="21">
      <c r="A21" s="11" t="s">
        <v>103</v>
      </c>
      <c r="B21" s="13"/>
      <c r="C21" s="13"/>
      <c r="D21" s="11">
        <v>5.0</v>
      </c>
      <c r="E21" s="13"/>
      <c r="F21" s="13">
        <f t="shared" si="2"/>
        <v>0</v>
      </c>
      <c r="G21" s="13"/>
      <c r="H21" s="11" t="s">
        <v>164</v>
      </c>
      <c r="I21" s="13"/>
      <c r="J21" s="13"/>
      <c r="K21" s="13"/>
    </row>
    <row r="23">
      <c r="A23" s="5" t="s">
        <v>165</v>
      </c>
      <c r="B23" s="5">
        <v>1.0</v>
      </c>
    </row>
    <row r="24">
      <c r="A24" s="5" t="s">
        <v>166</v>
      </c>
      <c r="B24" s="5">
        <v>1.0</v>
      </c>
    </row>
    <row r="25">
      <c r="A25" s="69" t="s">
        <v>167</v>
      </c>
      <c r="B25" s="69">
        <v>1.0</v>
      </c>
      <c r="C25" s="70"/>
    </row>
    <row r="26">
      <c r="A26" s="69" t="s">
        <v>57</v>
      </c>
      <c r="B26" s="69">
        <v>1.0</v>
      </c>
      <c r="C26" s="70"/>
    </row>
    <row r="27">
      <c r="A27" s="5" t="s">
        <v>168</v>
      </c>
      <c r="B27" s="5">
        <v>1.0</v>
      </c>
    </row>
    <row r="28">
      <c r="A28" s="5" t="s">
        <v>169</v>
      </c>
      <c r="B28" s="5">
        <v>1.0</v>
      </c>
    </row>
    <row r="29">
      <c r="A29" s="5" t="s">
        <v>126</v>
      </c>
      <c r="B29" s="5">
        <v>1.0</v>
      </c>
      <c r="F29" s="11" t="s">
        <v>170</v>
      </c>
    </row>
    <row r="30">
      <c r="A30" s="5" t="s">
        <v>96</v>
      </c>
      <c r="B30" s="5">
        <v>7.0</v>
      </c>
      <c r="F30" s="33">
        <f>SUM(F2:F28)</f>
        <v>14.38</v>
      </c>
      <c r="H30" s="5" t="s">
        <v>26</v>
      </c>
    </row>
    <row r="31">
      <c r="A31" s="69" t="s">
        <v>171</v>
      </c>
      <c r="B31" s="69">
        <v>1.0</v>
      </c>
    </row>
    <row r="32">
      <c r="A32" s="69" t="s">
        <v>172</v>
      </c>
      <c r="B32" s="69">
        <v>2.0</v>
      </c>
    </row>
    <row r="33">
      <c r="A33" s="69" t="s">
        <v>160</v>
      </c>
      <c r="B33" s="69">
        <v>1.0</v>
      </c>
    </row>
    <row r="34">
      <c r="A34" s="69" t="s">
        <v>173</v>
      </c>
      <c r="B34" s="69">
        <v>1.0</v>
      </c>
    </row>
    <row r="35">
      <c r="A35" s="69" t="s">
        <v>174</v>
      </c>
      <c r="B35" s="69">
        <v>1.0</v>
      </c>
    </row>
    <row r="36">
      <c r="A36" s="5" t="s">
        <v>175</v>
      </c>
      <c r="B36" s="5">
        <v>6.0</v>
      </c>
    </row>
    <row r="37">
      <c r="A37" s="5" t="s">
        <v>176</v>
      </c>
      <c r="B37" s="5">
        <v>2.0</v>
      </c>
    </row>
    <row r="38">
      <c r="A38" s="5" t="s">
        <v>177</v>
      </c>
      <c r="B38" s="5">
        <v>1.0</v>
      </c>
    </row>
  </sheetData>
  <hyperlinks>
    <hyperlink r:id="rId1" ref="J2"/>
    <hyperlink r:id="rId2" ref="K2"/>
    <hyperlink r:id="rId3" ref="J4"/>
    <hyperlink r:id="rId4" ref="J5"/>
    <hyperlink r:id="rId5" ref="K5"/>
    <hyperlink r:id="rId6" ref="J7"/>
    <hyperlink r:id="rId7" ref="K7"/>
    <hyperlink r:id="rId8" ref="J8"/>
    <hyperlink r:id="rId9" ref="K8"/>
    <hyperlink r:id="rId10" ref="J9"/>
    <hyperlink r:id="rId11" ref="K9"/>
    <hyperlink r:id="rId12" ref="J10"/>
    <hyperlink r:id="rId13" ref="K10"/>
    <hyperlink r:id="rId14" ref="J11"/>
    <hyperlink r:id="rId15" ref="K11"/>
    <hyperlink r:id="rId16" ref="J12"/>
    <hyperlink r:id="rId17" ref="K12"/>
    <hyperlink r:id="rId18" ref="J13"/>
    <hyperlink r:id="rId19" ref="J14"/>
    <hyperlink r:id="rId20" ref="J15"/>
    <hyperlink r:id="rId21" ref="J17"/>
    <hyperlink r:id="rId22" ref="J18"/>
    <hyperlink r:id="rId23" ref="K18"/>
    <hyperlink r:id="rId24" ref="J19"/>
    <hyperlink r:id="rId25" ref="K19"/>
    <hyperlink r:id="rId26" ref="J20"/>
  </hyperlinks>
  <drawing r:id="rId2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t="s">
        <v>1</v>
      </c>
      <c r="B1" s="4" t="s">
        <v>13</v>
      </c>
      <c r="C1" s="4" t="s">
        <v>14</v>
      </c>
      <c r="D1" s="4" t="s">
        <v>3</v>
      </c>
      <c r="E1" s="4" t="s">
        <v>8</v>
      </c>
      <c r="F1" s="4" t="s">
        <v>15</v>
      </c>
      <c r="G1" s="4" t="s">
        <v>9</v>
      </c>
      <c r="H1" s="6"/>
      <c r="I1" s="8" t="s">
        <v>17</v>
      </c>
      <c r="J1" s="9" t="s">
        <v>18</v>
      </c>
      <c r="K1" s="10" t="s">
        <v>19</v>
      </c>
      <c r="L1" s="12" t="s">
        <v>11</v>
      </c>
      <c r="M1" s="14"/>
      <c r="N1" s="15" t="s">
        <v>21</v>
      </c>
      <c r="O1" s="11" t="s">
        <v>22</v>
      </c>
    </row>
    <row r="2">
      <c r="A2" s="16" t="s">
        <v>23</v>
      </c>
      <c r="B2" s="17" t="s">
        <v>24</v>
      </c>
      <c r="C2" s="18" t="s">
        <v>27</v>
      </c>
      <c r="D2" s="19" t="s">
        <v>29</v>
      </c>
      <c r="E2" s="19" t="s">
        <v>26</v>
      </c>
      <c r="F2" s="18" t="s">
        <v>27</v>
      </c>
      <c r="G2" s="20" t="s">
        <v>30</v>
      </c>
      <c r="H2" s="21">
        <v>50.0</v>
      </c>
      <c r="I2" s="22">
        <v>0.652</v>
      </c>
      <c r="J2" s="23">
        <v>32.6</v>
      </c>
      <c r="K2" s="25" t="s">
        <v>32</v>
      </c>
      <c r="L2" s="26" t="s">
        <v>34</v>
      </c>
    </row>
    <row r="3">
      <c r="A3" s="16" t="s">
        <v>23</v>
      </c>
      <c r="B3" s="27" t="s">
        <v>38</v>
      </c>
      <c r="C3" s="19" t="s">
        <v>20</v>
      </c>
      <c r="D3" s="27" t="s">
        <v>39</v>
      </c>
      <c r="E3" s="19" t="s">
        <v>26</v>
      </c>
      <c r="F3" s="19" t="s">
        <v>20</v>
      </c>
      <c r="G3" s="27" t="s">
        <v>40</v>
      </c>
      <c r="H3" s="28">
        <v>50.0</v>
      </c>
      <c r="I3" s="29">
        <v>0.454</v>
      </c>
      <c r="J3" s="30">
        <f t="shared" ref="J3:J10" si="1">(H3*I3)</f>
        <v>22.7</v>
      </c>
      <c r="K3" s="25" t="s">
        <v>31</v>
      </c>
      <c r="L3" s="26" t="s">
        <v>34</v>
      </c>
    </row>
    <row r="4">
      <c r="A4" s="31" t="s">
        <v>23</v>
      </c>
      <c r="B4" s="27" t="s">
        <v>24</v>
      </c>
      <c r="C4" s="18" t="s">
        <v>44</v>
      </c>
      <c r="D4" s="27" t="s">
        <v>45</v>
      </c>
      <c r="E4" s="19" t="s">
        <v>26</v>
      </c>
      <c r="F4" s="18" t="s">
        <v>44</v>
      </c>
      <c r="G4" s="27" t="s">
        <v>46</v>
      </c>
      <c r="H4" s="28">
        <v>50.0</v>
      </c>
      <c r="I4" s="29">
        <v>0.524</v>
      </c>
      <c r="J4" s="30">
        <f t="shared" si="1"/>
        <v>26.2</v>
      </c>
      <c r="K4" s="32" t="s">
        <v>47</v>
      </c>
      <c r="L4" s="26" t="s">
        <v>34</v>
      </c>
    </row>
    <row r="5">
      <c r="A5" s="31" t="s">
        <v>23</v>
      </c>
      <c r="B5" s="27" t="s">
        <v>51</v>
      </c>
      <c r="C5" s="18" t="s">
        <v>52</v>
      </c>
      <c r="D5" s="34" t="s">
        <v>53</v>
      </c>
      <c r="E5" s="36" t="s">
        <v>26</v>
      </c>
      <c r="F5" s="38" t="s">
        <v>52</v>
      </c>
      <c r="G5" s="27" t="s">
        <v>59</v>
      </c>
      <c r="H5" s="28">
        <v>50.0</v>
      </c>
      <c r="I5" s="29">
        <v>0.269</v>
      </c>
      <c r="J5" s="30">
        <f t="shared" si="1"/>
        <v>13.45</v>
      </c>
      <c r="K5" s="32" t="s">
        <v>60</v>
      </c>
      <c r="L5" s="26" t="s">
        <v>34</v>
      </c>
    </row>
    <row r="6">
      <c r="A6" s="31" t="s">
        <v>23</v>
      </c>
      <c r="B6" s="27" t="s">
        <v>57</v>
      </c>
      <c r="C6" s="18" t="s">
        <v>62</v>
      </c>
      <c r="D6" s="27" t="s">
        <v>63</v>
      </c>
      <c r="E6" s="19" t="s">
        <v>26</v>
      </c>
      <c r="F6" s="18" t="s">
        <v>62</v>
      </c>
      <c r="G6" s="27" t="s">
        <v>64</v>
      </c>
      <c r="H6" s="28">
        <v>50.0</v>
      </c>
      <c r="I6" s="29">
        <v>1.1</v>
      </c>
      <c r="J6" s="30">
        <f t="shared" si="1"/>
        <v>55</v>
      </c>
      <c r="K6" s="25" t="s">
        <v>65</v>
      </c>
      <c r="L6" s="26" t="s">
        <v>34</v>
      </c>
    </row>
    <row r="7">
      <c r="A7" s="16" t="s">
        <v>23</v>
      </c>
      <c r="B7" s="27" t="s">
        <v>71</v>
      </c>
      <c r="C7" s="18" t="s">
        <v>72</v>
      </c>
      <c r="D7" s="27" t="s">
        <v>73</v>
      </c>
      <c r="E7" s="27" t="s">
        <v>26</v>
      </c>
      <c r="F7" s="18" t="s">
        <v>74</v>
      </c>
      <c r="G7" s="27" t="s">
        <v>75</v>
      </c>
      <c r="H7" s="41">
        <v>100.0</v>
      </c>
      <c r="I7" s="42">
        <v>0.044</v>
      </c>
      <c r="J7" s="30">
        <f t="shared" si="1"/>
        <v>4.4</v>
      </c>
      <c r="K7" s="32" t="s">
        <v>76</v>
      </c>
      <c r="L7" s="26" t="s">
        <v>34</v>
      </c>
    </row>
    <row r="8">
      <c r="A8" s="16" t="s">
        <v>23</v>
      </c>
      <c r="B8" s="27" t="s">
        <v>71</v>
      </c>
      <c r="C8" s="18" t="s">
        <v>77</v>
      </c>
      <c r="D8" s="27" t="s">
        <v>73</v>
      </c>
      <c r="E8" s="27" t="s">
        <v>26</v>
      </c>
      <c r="F8" s="18" t="s">
        <v>78</v>
      </c>
      <c r="G8" s="27" t="s">
        <v>79</v>
      </c>
      <c r="H8" s="43">
        <v>100.0</v>
      </c>
      <c r="I8" s="42">
        <v>0.098</v>
      </c>
      <c r="J8" s="30">
        <f t="shared" si="1"/>
        <v>9.8</v>
      </c>
      <c r="K8" s="19" t="s">
        <v>83</v>
      </c>
      <c r="L8" s="26" t="s">
        <v>34</v>
      </c>
    </row>
    <row r="9">
      <c r="A9" s="16" t="s">
        <v>23</v>
      </c>
      <c r="B9" s="17" t="s">
        <v>71</v>
      </c>
      <c r="C9" s="18" t="s">
        <v>84</v>
      </c>
      <c r="D9" s="27" t="s">
        <v>73</v>
      </c>
      <c r="E9" s="17" t="s">
        <v>26</v>
      </c>
      <c r="F9" s="18" t="s">
        <v>85</v>
      </c>
      <c r="G9" s="27" t="s">
        <v>86</v>
      </c>
      <c r="H9" s="44">
        <v>50.0</v>
      </c>
      <c r="I9" s="42">
        <v>0.196</v>
      </c>
      <c r="J9" s="30">
        <f t="shared" si="1"/>
        <v>9.8</v>
      </c>
      <c r="K9" s="45" t="s">
        <v>88</v>
      </c>
      <c r="L9" s="47" t="s">
        <v>34</v>
      </c>
    </row>
    <row r="10">
      <c r="A10" s="16" t="s">
        <v>23</v>
      </c>
      <c r="B10" s="27" t="s">
        <v>92</v>
      </c>
      <c r="C10" s="18" t="s">
        <v>93</v>
      </c>
      <c r="D10" s="27" t="s">
        <v>94</v>
      </c>
      <c r="E10" s="27" t="s">
        <v>26</v>
      </c>
      <c r="F10" s="18" t="s">
        <v>95</v>
      </c>
      <c r="G10" s="27" t="s">
        <v>96</v>
      </c>
      <c r="H10" s="43">
        <v>300.0</v>
      </c>
      <c r="I10" s="29">
        <v>0.018</v>
      </c>
      <c r="J10" s="30">
        <f t="shared" si="1"/>
        <v>5.4</v>
      </c>
      <c r="K10" s="32" t="s">
        <v>99</v>
      </c>
      <c r="L10" s="26" t="s">
        <v>34</v>
      </c>
    </row>
    <row r="11">
      <c r="A11" s="16"/>
      <c r="B11" s="27"/>
      <c r="C11" s="18"/>
      <c r="D11" s="27"/>
      <c r="E11" s="19"/>
      <c r="F11" s="18"/>
      <c r="G11" s="27"/>
      <c r="H11" s="49"/>
      <c r="I11" s="29"/>
      <c r="J11" s="30"/>
      <c r="K11" s="50"/>
      <c r="L11" s="51"/>
    </row>
    <row r="12">
      <c r="A12" s="16" t="s">
        <v>23</v>
      </c>
      <c r="B12" s="52" t="s">
        <v>103</v>
      </c>
      <c r="C12" s="18"/>
      <c r="D12" s="27"/>
      <c r="E12" s="53" t="s">
        <v>104</v>
      </c>
      <c r="F12" s="18"/>
      <c r="G12" s="54" t="s">
        <v>103</v>
      </c>
      <c r="H12" s="55">
        <v>50.0</v>
      </c>
      <c r="I12" s="29"/>
      <c r="J12" s="30"/>
      <c r="K12" s="50"/>
      <c r="L12" s="51"/>
    </row>
    <row r="13">
      <c r="A13" s="16" t="s">
        <v>23</v>
      </c>
      <c r="B13" s="52" t="s">
        <v>106</v>
      </c>
      <c r="C13" s="18"/>
      <c r="D13" s="54" t="s">
        <v>107</v>
      </c>
      <c r="E13" s="53" t="s">
        <v>26</v>
      </c>
      <c r="F13" s="18"/>
      <c r="G13" s="54" t="s">
        <v>106</v>
      </c>
      <c r="H13" s="55">
        <v>50.0</v>
      </c>
      <c r="I13" s="56">
        <v>0.226</v>
      </c>
      <c r="J13" s="58">
        <f t="shared" ref="J13:J19" si="2">H13*I13</f>
        <v>11.3</v>
      </c>
      <c r="K13" s="61" t="s">
        <v>112</v>
      </c>
      <c r="L13" s="51"/>
      <c r="O13" s="5" t="s">
        <v>115</v>
      </c>
    </row>
    <row r="14">
      <c r="A14" s="16" t="s">
        <v>23</v>
      </c>
      <c r="B14" s="54" t="s">
        <v>116</v>
      </c>
      <c r="C14" s="18"/>
      <c r="D14" s="5" t="s">
        <v>111</v>
      </c>
      <c r="E14" s="53" t="s">
        <v>26</v>
      </c>
      <c r="F14" s="18"/>
      <c r="G14" s="54" t="s">
        <v>116</v>
      </c>
      <c r="H14" s="55">
        <v>50.0</v>
      </c>
      <c r="I14" s="56">
        <v>0.411</v>
      </c>
      <c r="J14" s="30">
        <f t="shared" si="2"/>
        <v>20.55</v>
      </c>
      <c r="K14" s="61" t="s">
        <v>114</v>
      </c>
      <c r="L14" s="51"/>
      <c r="O14" s="5" t="s">
        <v>118</v>
      </c>
    </row>
    <row r="15">
      <c r="A15" s="16" t="s">
        <v>23</v>
      </c>
      <c r="B15" s="52" t="s">
        <v>119</v>
      </c>
      <c r="C15" s="18"/>
      <c r="D15" s="5" t="s">
        <v>91</v>
      </c>
      <c r="E15" s="53" t="s">
        <v>26</v>
      </c>
      <c r="F15" s="18"/>
      <c r="G15" s="54" t="s">
        <v>119</v>
      </c>
      <c r="H15" s="55">
        <v>50.0</v>
      </c>
      <c r="I15" s="56">
        <v>0.302</v>
      </c>
      <c r="J15" s="58">
        <f t="shared" si="2"/>
        <v>15.1</v>
      </c>
      <c r="K15" s="61" t="s">
        <v>98</v>
      </c>
      <c r="L15" s="51"/>
      <c r="N15" s="61" t="s">
        <v>122</v>
      </c>
      <c r="O15" s="5" t="s">
        <v>125</v>
      </c>
      <c r="W15" s="5">
        <v>0.24</v>
      </c>
    </row>
    <row r="16">
      <c r="A16" s="16" t="s">
        <v>23</v>
      </c>
      <c r="B16" s="52" t="s">
        <v>126</v>
      </c>
      <c r="C16" s="18"/>
      <c r="D16" s="54" t="s">
        <v>127</v>
      </c>
      <c r="E16" s="53" t="s">
        <v>128</v>
      </c>
      <c r="F16" s="18"/>
      <c r="G16" s="54" t="s">
        <v>126</v>
      </c>
      <c r="H16" s="55">
        <v>50.0</v>
      </c>
      <c r="I16" s="56">
        <v>0.0085</v>
      </c>
      <c r="J16" s="58">
        <f t="shared" si="2"/>
        <v>0.425</v>
      </c>
      <c r="K16" s="61" t="s">
        <v>131</v>
      </c>
      <c r="L16" s="51"/>
      <c r="N16" s="5" t="s">
        <v>133</v>
      </c>
      <c r="O16" s="5" t="s">
        <v>134</v>
      </c>
    </row>
    <row r="17">
      <c r="A17" s="16" t="s">
        <v>23</v>
      </c>
      <c r="B17" s="54" t="s">
        <v>135</v>
      </c>
      <c r="C17" s="18"/>
      <c r="D17" s="54" t="s">
        <v>127</v>
      </c>
      <c r="E17" s="53" t="s">
        <v>26</v>
      </c>
      <c r="F17" s="18"/>
      <c r="G17" s="54" t="s">
        <v>135</v>
      </c>
      <c r="H17" s="55">
        <v>50.0</v>
      </c>
      <c r="I17" s="29">
        <v>0.018</v>
      </c>
      <c r="J17" s="30">
        <f t="shared" si="2"/>
        <v>0.9</v>
      </c>
      <c r="K17" s="67" t="s">
        <v>99</v>
      </c>
      <c r="L17" s="51"/>
      <c r="N17" s="62" t="s">
        <v>139</v>
      </c>
      <c r="O17" s="5" t="s">
        <v>142</v>
      </c>
    </row>
    <row r="18">
      <c r="A18" s="16" t="s">
        <v>23</v>
      </c>
      <c r="B18" s="52" t="s">
        <v>140</v>
      </c>
      <c r="C18" s="18"/>
      <c r="D18" s="54" t="s">
        <v>127</v>
      </c>
      <c r="E18" s="53" t="s">
        <v>128</v>
      </c>
      <c r="F18" s="18"/>
      <c r="G18" s="54" t="s">
        <v>140</v>
      </c>
      <c r="H18" s="55">
        <v>300.0</v>
      </c>
      <c r="I18" s="56">
        <v>0.13</v>
      </c>
      <c r="J18" s="58">
        <f t="shared" si="2"/>
        <v>39</v>
      </c>
      <c r="K18" s="61" t="s">
        <v>144</v>
      </c>
      <c r="L18" s="51"/>
      <c r="N18" s="61" t="s">
        <v>146</v>
      </c>
      <c r="O18" s="5" t="s">
        <v>148</v>
      </c>
    </row>
    <row r="19">
      <c r="A19" s="16" t="s">
        <v>23</v>
      </c>
      <c r="B19" s="52" t="s">
        <v>150</v>
      </c>
      <c r="C19" s="18"/>
      <c r="D19" s="54" t="s">
        <v>153</v>
      </c>
      <c r="E19" s="53" t="s">
        <v>26</v>
      </c>
      <c r="F19" s="18"/>
      <c r="G19" s="54" t="s">
        <v>150</v>
      </c>
      <c r="H19" s="55">
        <v>100.0</v>
      </c>
      <c r="I19" s="56">
        <v>0.6</v>
      </c>
      <c r="J19" s="30">
        <f t="shared" si="2"/>
        <v>60</v>
      </c>
      <c r="K19" s="61" t="s">
        <v>124</v>
      </c>
      <c r="L19" s="51"/>
    </row>
    <row r="20">
      <c r="B20" s="11" t="s">
        <v>150</v>
      </c>
      <c r="D20" s="5" t="s">
        <v>151</v>
      </c>
      <c r="E20" s="5" t="s">
        <v>152</v>
      </c>
      <c r="H20" s="5">
        <v>100.0</v>
      </c>
      <c r="I20" s="5">
        <v>0.2411</v>
      </c>
      <c r="J20" s="48">
        <f>I20*H20</f>
        <v>24.11</v>
      </c>
      <c r="K20" s="61" t="s">
        <v>154</v>
      </c>
    </row>
    <row r="23">
      <c r="J23" s="5" t="s">
        <v>161</v>
      </c>
    </row>
    <row r="24">
      <c r="J24" s="68">
        <f>SUM(J13,J15,J16,J18,J20,J10,J9,J8,J7,J6,J5,J4,J3,J2)</f>
        <v>269.285</v>
      </c>
    </row>
  </sheetData>
  <hyperlinks>
    <hyperlink r:id="rId1" ref="K2"/>
    <hyperlink r:id="rId2" ref="K3"/>
    <hyperlink r:id="rId3" ref="K4"/>
    <hyperlink r:id="rId4" ref="K5"/>
    <hyperlink r:id="rId5" ref="K6"/>
    <hyperlink r:id="rId6" ref="K7"/>
    <hyperlink r:id="rId7" ref="K9"/>
    <hyperlink r:id="rId8" ref="K10"/>
    <hyperlink r:id="rId9" ref="K13"/>
    <hyperlink r:id="rId10" ref="K14"/>
    <hyperlink r:id="rId11" ref="K15"/>
    <hyperlink r:id="rId12" ref="N15"/>
    <hyperlink r:id="rId13" ref="K16"/>
    <hyperlink r:id="rId14" ref="K17"/>
    <hyperlink r:id="rId15" ref="N17"/>
    <hyperlink r:id="rId16" ref="K18"/>
    <hyperlink r:id="rId17" ref="N18"/>
    <hyperlink r:id="rId18" ref="K19"/>
    <hyperlink r:id="rId19" ref="K20"/>
  </hyperlinks>
  <drawing r:id="rId20"/>
  <tableParts count="1">
    <tablePart r:id="rId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t="s">
        <v>1</v>
      </c>
      <c r="B1" s="4" t="s">
        <v>13</v>
      </c>
      <c r="C1" s="4" t="s">
        <v>14</v>
      </c>
      <c r="D1" s="4" t="s">
        <v>3</v>
      </c>
      <c r="E1" s="4" t="s">
        <v>8</v>
      </c>
      <c r="F1" s="4" t="s">
        <v>15</v>
      </c>
      <c r="G1" s="4" t="s">
        <v>9</v>
      </c>
      <c r="H1" s="7" t="s">
        <v>4</v>
      </c>
      <c r="I1" s="8" t="s">
        <v>17</v>
      </c>
      <c r="J1" s="9" t="s">
        <v>18</v>
      </c>
      <c r="K1" s="10" t="s">
        <v>19</v>
      </c>
      <c r="L1" s="12" t="s">
        <v>11</v>
      </c>
      <c r="M1" s="14"/>
      <c r="N1" s="15" t="s">
        <v>21</v>
      </c>
      <c r="O1" s="11" t="s">
        <v>22</v>
      </c>
    </row>
    <row r="2">
      <c r="A2" s="16" t="s">
        <v>23</v>
      </c>
      <c r="B2" s="17" t="s">
        <v>24</v>
      </c>
      <c r="C2" s="18" t="s">
        <v>27</v>
      </c>
      <c r="D2" s="19" t="s">
        <v>29</v>
      </c>
      <c r="E2" s="19" t="s">
        <v>26</v>
      </c>
      <c r="F2" s="18" t="s">
        <v>27</v>
      </c>
      <c r="G2" s="20" t="s">
        <v>30</v>
      </c>
      <c r="H2" s="21">
        <v>50.0</v>
      </c>
      <c r="I2" s="22">
        <v>0.652</v>
      </c>
      <c r="J2" s="23">
        <v>32.6</v>
      </c>
      <c r="K2" s="25" t="s">
        <v>32</v>
      </c>
      <c r="L2" s="26" t="s">
        <v>34</v>
      </c>
    </row>
    <row r="3">
      <c r="A3" s="16" t="s">
        <v>23</v>
      </c>
      <c r="B3" s="27" t="s">
        <v>38</v>
      </c>
      <c r="C3" s="19" t="s">
        <v>20</v>
      </c>
      <c r="D3" s="27" t="s">
        <v>39</v>
      </c>
      <c r="E3" s="19" t="s">
        <v>26</v>
      </c>
      <c r="F3" s="19" t="s">
        <v>20</v>
      </c>
      <c r="G3" s="27" t="s">
        <v>40</v>
      </c>
      <c r="H3" s="28">
        <v>50.0</v>
      </c>
      <c r="I3" s="29">
        <v>0.454</v>
      </c>
      <c r="J3" s="30">
        <f t="shared" ref="J3:J10" si="1">(H3*I3)</f>
        <v>22.7</v>
      </c>
      <c r="K3" s="25" t="s">
        <v>31</v>
      </c>
      <c r="L3" s="26" t="s">
        <v>34</v>
      </c>
    </row>
    <row r="4">
      <c r="A4" s="31" t="s">
        <v>23</v>
      </c>
      <c r="B4" s="27" t="s">
        <v>24</v>
      </c>
      <c r="C4" s="18" t="s">
        <v>44</v>
      </c>
      <c r="D4" s="27" t="s">
        <v>45</v>
      </c>
      <c r="E4" s="19" t="s">
        <v>26</v>
      </c>
      <c r="F4" s="18" t="s">
        <v>44</v>
      </c>
      <c r="G4" s="27" t="s">
        <v>46</v>
      </c>
      <c r="H4" s="28">
        <v>50.0</v>
      </c>
      <c r="I4" s="29">
        <v>0.524</v>
      </c>
      <c r="J4" s="30">
        <f t="shared" si="1"/>
        <v>26.2</v>
      </c>
      <c r="K4" s="32" t="s">
        <v>47</v>
      </c>
      <c r="L4" s="26" t="s">
        <v>34</v>
      </c>
    </row>
    <row r="5">
      <c r="A5" s="31" t="s">
        <v>23</v>
      </c>
      <c r="B5" s="27" t="s">
        <v>51</v>
      </c>
      <c r="C5" s="18" t="s">
        <v>52</v>
      </c>
      <c r="D5" s="34" t="s">
        <v>53</v>
      </c>
      <c r="E5" s="36" t="s">
        <v>26</v>
      </c>
      <c r="F5" s="38" t="s">
        <v>52</v>
      </c>
      <c r="G5" s="27" t="s">
        <v>59</v>
      </c>
      <c r="H5" s="28">
        <v>50.0</v>
      </c>
      <c r="I5" s="29">
        <v>0.269</v>
      </c>
      <c r="J5" s="30">
        <f t="shared" si="1"/>
        <v>13.45</v>
      </c>
      <c r="K5" s="32" t="s">
        <v>60</v>
      </c>
      <c r="L5" s="26" t="s">
        <v>34</v>
      </c>
    </row>
    <row r="6">
      <c r="A6" s="31" t="s">
        <v>23</v>
      </c>
      <c r="B6" s="27" t="s">
        <v>57</v>
      </c>
      <c r="C6" s="18" t="s">
        <v>62</v>
      </c>
      <c r="D6" s="27" t="s">
        <v>63</v>
      </c>
      <c r="E6" s="19" t="s">
        <v>26</v>
      </c>
      <c r="F6" s="18" t="s">
        <v>62</v>
      </c>
      <c r="G6" s="27" t="s">
        <v>64</v>
      </c>
      <c r="H6" s="28">
        <v>50.0</v>
      </c>
      <c r="I6" s="29">
        <v>1.1</v>
      </c>
      <c r="J6" s="30">
        <f t="shared" si="1"/>
        <v>55</v>
      </c>
      <c r="K6" s="25" t="s">
        <v>65</v>
      </c>
      <c r="L6" s="26" t="s">
        <v>34</v>
      </c>
    </row>
    <row r="7">
      <c r="A7" s="16" t="s">
        <v>23</v>
      </c>
      <c r="B7" s="27" t="s">
        <v>71</v>
      </c>
      <c r="C7" s="18" t="s">
        <v>72</v>
      </c>
      <c r="D7" s="27" t="s">
        <v>73</v>
      </c>
      <c r="E7" s="27" t="s">
        <v>26</v>
      </c>
      <c r="F7" s="18" t="s">
        <v>74</v>
      </c>
      <c r="G7" s="27" t="s">
        <v>75</v>
      </c>
      <c r="H7" s="41">
        <v>100.0</v>
      </c>
      <c r="I7" s="42">
        <v>0.044</v>
      </c>
      <c r="J7" s="30">
        <f t="shared" si="1"/>
        <v>4.4</v>
      </c>
      <c r="K7" s="32" t="s">
        <v>76</v>
      </c>
      <c r="L7" s="26" t="s">
        <v>34</v>
      </c>
    </row>
    <row r="8">
      <c r="A8" s="16" t="s">
        <v>23</v>
      </c>
      <c r="B8" s="27" t="s">
        <v>71</v>
      </c>
      <c r="C8" s="18" t="s">
        <v>77</v>
      </c>
      <c r="D8" s="27" t="s">
        <v>73</v>
      </c>
      <c r="E8" s="27" t="s">
        <v>26</v>
      </c>
      <c r="F8" s="18" t="s">
        <v>78</v>
      </c>
      <c r="G8" s="27" t="s">
        <v>79</v>
      </c>
      <c r="H8" s="43">
        <v>100.0</v>
      </c>
      <c r="I8" s="42">
        <v>0.098</v>
      </c>
      <c r="J8" s="30">
        <f t="shared" si="1"/>
        <v>9.8</v>
      </c>
      <c r="K8" s="19" t="s">
        <v>83</v>
      </c>
      <c r="L8" s="26" t="s">
        <v>34</v>
      </c>
    </row>
    <row r="9">
      <c r="A9" s="16" t="s">
        <v>23</v>
      </c>
      <c r="B9" s="17" t="s">
        <v>71</v>
      </c>
      <c r="C9" s="18" t="s">
        <v>84</v>
      </c>
      <c r="D9" s="27" t="s">
        <v>73</v>
      </c>
      <c r="E9" s="17" t="s">
        <v>26</v>
      </c>
      <c r="F9" s="18" t="s">
        <v>85</v>
      </c>
      <c r="G9" s="27" t="s">
        <v>86</v>
      </c>
      <c r="H9" s="44">
        <v>50.0</v>
      </c>
      <c r="I9" s="42">
        <v>0.196</v>
      </c>
      <c r="J9" s="30">
        <f t="shared" si="1"/>
        <v>9.8</v>
      </c>
      <c r="K9" s="45" t="s">
        <v>88</v>
      </c>
      <c r="L9" s="47" t="s">
        <v>34</v>
      </c>
    </row>
    <row r="10">
      <c r="A10" s="16" t="s">
        <v>23</v>
      </c>
      <c r="B10" s="27" t="s">
        <v>92</v>
      </c>
      <c r="C10" s="18" t="s">
        <v>93</v>
      </c>
      <c r="D10" s="27" t="s">
        <v>94</v>
      </c>
      <c r="E10" s="27" t="s">
        <v>26</v>
      </c>
      <c r="F10" s="18" t="s">
        <v>95</v>
      </c>
      <c r="G10" s="27" t="s">
        <v>96</v>
      </c>
      <c r="H10" s="43">
        <v>300.0</v>
      </c>
      <c r="I10" s="29">
        <v>0.018</v>
      </c>
      <c r="J10" s="30">
        <f t="shared" si="1"/>
        <v>5.4</v>
      </c>
      <c r="K10" s="32" t="s">
        <v>99</v>
      </c>
      <c r="L10" s="26" t="s">
        <v>34</v>
      </c>
    </row>
    <row r="11">
      <c r="A11" s="16"/>
      <c r="B11" s="27"/>
      <c r="C11" s="18"/>
      <c r="D11" s="27"/>
      <c r="E11" s="19"/>
      <c r="F11" s="18"/>
      <c r="G11" s="27"/>
      <c r="H11" s="49"/>
      <c r="I11" s="29"/>
      <c r="J11" s="30"/>
      <c r="K11" s="50"/>
      <c r="L11" s="51"/>
    </row>
    <row r="12">
      <c r="A12" s="16" t="s">
        <v>23</v>
      </c>
      <c r="B12" s="52" t="s">
        <v>103</v>
      </c>
      <c r="C12" s="18"/>
      <c r="D12" s="27"/>
      <c r="E12" s="53" t="s">
        <v>104</v>
      </c>
      <c r="F12" s="18"/>
      <c r="G12" s="54" t="s">
        <v>103</v>
      </c>
      <c r="H12" s="55">
        <v>50.0</v>
      </c>
      <c r="I12" s="29"/>
      <c r="J12" s="30"/>
      <c r="K12" s="50"/>
      <c r="L12" s="51"/>
    </row>
    <row r="13">
      <c r="A13" s="16" t="s">
        <v>23</v>
      </c>
      <c r="B13" s="52" t="s">
        <v>106</v>
      </c>
      <c r="C13" s="18"/>
      <c r="D13" s="54" t="s">
        <v>107</v>
      </c>
      <c r="E13" s="53" t="s">
        <v>26</v>
      </c>
      <c r="F13" s="18"/>
      <c r="G13" s="54" t="s">
        <v>106</v>
      </c>
      <c r="H13" s="55">
        <v>50.0</v>
      </c>
      <c r="I13" s="56">
        <v>0.226</v>
      </c>
      <c r="J13" s="58">
        <f t="shared" ref="J13:J18" si="2">H13*I13</f>
        <v>11.3</v>
      </c>
      <c r="K13" s="61" t="s">
        <v>112</v>
      </c>
      <c r="L13" s="51"/>
    </row>
    <row r="14">
      <c r="A14" s="16" t="s">
        <v>23</v>
      </c>
      <c r="B14" s="54" t="s">
        <v>116</v>
      </c>
      <c r="C14" s="18"/>
      <c r="D14" s="5" t="s">
        <v>111</v>
      </c>
      <c r="E14" s="53" t="s">
        <v>26</v>
      </c>
      <c r="F14" s="18"/>
      <c r="G14" s="54" t="s">
        <v>116</v>
      </c>
      <c r="H14" s="55">
        <v>50.0</v>
      </c>
      <c r="I14" s="56">
        <v>0.411</v>
      </c>
      <c r="J14" s="30">
        <f t="shared" si="2"/>
        <v>20.55</v>
      </c>
      <c r="K14" s="61" t="s">
        <v>114</v>
      </c>
      <c r="L14" s="51"/>
    </row>
    <row r="15">
      <c r="A15" s="16" t="s">
        <v>23</v>
      </c>
      <c r="B15" s="52" t="s">
        <v>119</v>
      </c>
      <c r="C15" s="18"/>
      <c r="D15" s="5" t="s">
        <v>91</v>
      </c>
      <c r="E15" s="53" t="s">
        <v>26</v>
      </c>
      <c r="F15" s="18"/>
      <c r="G15" s="54" t="s">
        <v>119</v>
      </c>
      <c r="H15" s="55">
        <v>50.0</v>
      </c>
      <c r="I15" s="56">
        <v>0.302</v>
      </c>
      <c r="J15" s="58">
        <f t="shared" si="2"/>
        <v>15.1</v>
      </c>
      <c r="K15" s="61" t="s">
        <v>98</v>
      </c>
      <c r="L15" s="51"/>
      <c r="N15" s="63"/>
    </row>
    <row r="16">
      <c r="A16" s="16" t="s">
        <v>23</v>
      </c>
      <c r="B16" s="52" t="s">
        <v>126</v>
      </c>
      <c r="C16" s="18"/>
      <c r="D16" s="54" t="s">
        <v>127</v>
      </c>
      <c r="E16" s="53" t="s">
        <v>128</v>
      </c>
      <c r="F16" s="18"/>
      <c r="G16" s="54" t="s">
        <v>126</v>
      </c>
      <c r="H16" s="55">
        <v>50.0</v>
      </c>
      <c r="I16" s="56">
        <v>0.003</v>
      </c>
      <c r="J16" s="58">
        <f t="shared" si="2"/>
        <v>0.15</v>
      </c>
      <c r="K16" s="62" t="s">
        <v>132</v>
      </c>
      <c r="L16" s="51"/>
    </row>
    <row r="17">
      <c r="A17" s="16" t="s">
        <v>23</v>
      </c>
      <c r="B17" s="54" t="s">
        <v>135</v>
      </c>
      <c r="C17" s="18"/>
      <c r="D17" s="54" t="s">
        <v>127</v>
      </c>
      <c r="E17" s="53" t="s">
        <v>26</v>
      </c>
      <c r="F17" s="18"/>
      <c r="G17" s="54" t="s">
        <v>135</v>
      </c>
      <c r="H17" s="55">
        <v>50.0</v>
      </c>
      <c r="I17" s="56">
        <v>0.016</v>
      </c>
      <c r="J17" s="30">
        <f t="shared" si="2"/>
        <v>0.8</v>
      </c>
      <c r="K17" s="67" t="s">
        <v>99</v>
      </c>
      <c r="L17" s="51"/>
    </row>
    <row r="18">
      <c r="A18" s="16" t="s">
        <v>23</v>
      </c>
      <c r="B18" s="52" t="s">
        <v>140</v>
      </c>
      <c r="C18" s="18"/>
      <c r="D18" s="54" t="s">
        <v>127</v>
      </c>
      <c r="E18" s="53" t="s">
        <v>128</v>
      </c>
      <c r="F18" s="18"/>
      <c r="G18" s="54" t="s">
        <v>140</v>
      </c>
      <c r="H18" s="55">
        <v>300.0</v>
      </c>
      <c r="I18" s="56">
        <v>0.15</v>
      </c>
      <c r="J18" s="58">
        <f t="shared" si="2"/>
        <v>45</v>
      </c>
      <c r="K18" s="62" t="s">
        <v>141</v>
      </c>
      <c r="L18" s="51"/>
      <c r="N18" s="61" t="s">
        <v>146</v>
      </c>
      <c r="O18" s="5" t="s">
        <v>148</v>
      </c>
    </row>
    <row r="19">
      <c r="A19" s="16" t="s">
        <v>23</v>
      </c>
      <c r="B19" s="11" t="s">
        <v>150</v>
      </c>
      <c r="D19" s="5" t="s">
        <v>151</v>
      </c>
      <c r="E19" s="5" t="s">
        <v>152</v>
      </c>
      <c r="H19" s="5">
        <v>100.0</v>
      </c>
      <c r="I19" s="5">
        <v>0.2411</v>
      </c>
      <c r="J19" s="48">
        <f>I19*H19</f>
        <v>24.11</v>
      </c>
      <c r="K19" s="61" t="s">
        <v>154</v>
      </c>
      <c r="L19" s="51"/>
    </row>
    <row r="20">
      <c r="A20" s="16" t="s">
        <v>23</v>
      </c>
      <c r="B20" s="5" t="s">
        <v>156</v>
      </c>
      <c r="E20" s="5" t="s">
        <v>157</v>
      </c>
      <c r="G20" s="5" t="s">
        <v>158</v>
      </c>
      <c r="H20" s="5">
        <v>1.0</v>
      </c>
      <c r="I20" s="5">
        <v>4.19</v>
      </c>
      <c r="J20" s="5">
        <v>4.19</v>
      </c>
      <c r="K20" s="62" t="s">
        <v>159</v>
      </c>
    </row>
    <row r="23">
      <c r="J23" s="5" t="s">
        <v>161</v>
      </c>
    </row>
    <row r="24">
      <c r="J24" s="68">
        <f>SUM(J13:J19,J10,J2:J9,J20)</f>
        <v>300.55</v>
      </c>
    </row>
  </sheetData>
  <hyperlinks>
    <hyperlink r:id="rId1" ref="K2"/>
    <hyperlink r:id="rId2" ref="K3"/>
    <hyperlink r:id="rId3" ref="K4"/>
    <hyperlink r:id="rId4" ref="K5"/>
    <hyperlink r:id="rId5" ref="K6"/>
    <hyperlink r:id="rId6" ref="K7"/>
    <hyperlink r:id="rId7" ref="K9"/>
    <hyperlink r:id="rId8" ref="K10"/>
    <hyperlink r:id="rId9" ref="K13"/>
    <hyperlink r:id="rId10" ref="K14"/>
    <hyperlink r:id="rId11" ref="K15"/>
    <hyperlink r:id="rId12" ref="K16"/>
    <hyperlink r:id="rId13" ref="K17"/>
    <hyperlink r:id="rId14" ref="K18"/>
    <hyperlink r:id="rId15" ref="N18"/>
    <hyperlink r:id="rId16" ref="K19"/>
    <hyperlink r:id="rId17" ref="K20"/>
  </hyperlinks>
  <drawing r:id="rId18"/>
  <tableParts count="1">
    <tablePart r:id="rId2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t="s">
        <v>1</v>
      </c>
      <c r="B1" s="4" t="s">
        <v>13</v>
      </c>
      <c r="C1" s="4" t="s">
        <v>14</v>
      </c>
      <c r="D1" s="4" t="s">
        <v>3</v>
      </c>
      <c r="E1" s="4" t="s">
        <v>8</v>
      </c>
      <c r="F1" s="4" t="s">
        <v>15</v>
      </c>
      <c r="G1" s="4" t="s">
        <v>9</v>
      </c>
      <c r="H1" s="7" t="s">
        <v>4</v>
      </c>
      <c r="I1" s="8" t="s">
        <v>17</v>
      </c>
      <c r="J1" s="9" t="s">
        <v>18</v>
      </c>
      <c r="K1" s="10" t="s">
        <v>19</v>
      </c>
      <c r="L1" s="12" t="s">
        <v>178</v>
      </c>
    </row>
    <row r="2">
      <c r="A2" s="16" t="s">
        <v>23</v>
      </c>
      <c r="B2" s="54" t="s">
        <v>106</v>
      </c>
      <c r="C2" s="18"/>
      <c r="D2" s="54" t="s">
        <v>107</v>
      </c>
      <c r="E2" s="53" t="s">
        <v>26</v>
      </c>
      <c r="F2" s="18"/>
      <c r="G2" s="54" t="s">
        <v>106</v>
      </c>
      <c r="H2" s="55">
        <v>50.0</v>
      </c>
      <c r="I2" s="56">
        <v>0.226</v>
      </c>
      <c r="J2" s="30">
        <f t="shared" ref="J2:J7" si="1">H2*I2</f>
        <v>11.3</v>
      </c>
      <c r="K2" s="61" t="s">
        <v>112</v>
      </c>
    </row>
    <row r="3">
      <c r="A3" s="16" t="s">
        <v>23</v>
      </c>
      <c r="B3" s="54" t="s">
        <v>116</v>
      </c>
      <c r="C3" s="18"/>
      <c r="D3" s="5" t="s">
        <v>111</v>
      </c>
      <c r="E3" s="53" t="s">
        <v>26</v>
      </c>
      <c r="F3" s="18"/>
      <c r="G3" s="54" t="s">
        <v>116</v>
      </c>
      <c r="H3" s="55">
        <v>50.0</v>
      </c>
      <c r="I3" s="56">
        <v>0.411</v>
      </c>
      <c r="J3" s="30">
        <f t="shared" si="1"/>
        <v>20.55</v>
      </c>
      <c r="K3" s="61" t="s">
        <v>114</v>
      </c>
    </row>
    <row r="4">
      <c r="A4" s="16" t="s">
        <v>23</v>
      </c>
      <c r="B4" s="54" t="s">
        <v>119</v>
      </c>
      <c r="C4" s="18"/>
      <c r="D4" s="5" t="s">
        <v>91</v>
      </c>
      <c r="E4" s="53" t="s">
        <v>26</v>
      </c>
      <c r="F4" s="18"/>
      <c r="G4" s="54" t="s">
        <v>119</v>
      </c>
      <c r="H4" s="55">
        <v>50.0</v>
      </c>
      <c r="I4" s="56">
        <v>0.302</v>
      </c>
      <c r="J4" s="30">
        <f t="shared" si="1"/>
        <v>15.1</v>
      </c>
      <c r="K4" s="61" t="s">
        <v>98</v>
      </c>
    </row>
    <row r="5">
      <c r="A5" s="16" t="s">
        <v>23</v>
      </c>
      <c r="B5" s="54" t="s">
        <v>126</v>
      </c>
      <c r="C5" s="18"/>
      <c r="D5" s="54" t="s">
        <v>127</v>
      </c>
      <c r="E5" s="53" t="s">
        <v>128</v>
      </c>
      <c r="F5" s="18"/>
      <c r="G5" s="54" t="s">
        <v>126</v>
      </c>
      <c r="H5" s="55">
        <v>50.0</v>
      </c>
      <c r="I5" s="56">
        <v>0.003</v>
      </c>
      <c r="J5" s="30">
        <f t="shared" si="1"/>
        <v>0.15</v>
      </c>
      <c r="K5" s="62" t="s">
        <v>132</v>
      </c>
    </row>
    <row r="6">
      <c r="A6" s="16" t="s">
        <v>23</v>
      </c>
      <c r="B6" s="54" t="s">
        <v>135</v>
      </c>
      <c r="C6" s="18"/>
      <c r="D6" s="54" t="s">
        <v>127</v>
      </c>
      <c r="E6" s="53" t="s">
        <v>26</v>
      </c>
      <c r="F6" s="18"/>
      <c r="G6" s="54" t="s">
        <v>135</v>
      </c>
      <c r="H6" s="55">
        <v>50.0</v>
      </c>
      <c r="I6" s="56">
        <v>0.016</v>
      </c>
      <c r="J6" s="30">
        <f t="shared" si="1"/>
        <v>0.8</v>
      </c>
      <c r="K6" s="67" t="s">
        <v>99</v>
      </c>
    </row>
    <row r="7">
      <c r="A7" s="16" t="s">
        <v>23</v>
      </c>
      <c r="B7" s="54" t="s">
        <v>140</v>
      </c>
      <c r="C7" s="18"/>
      <c r="D7" s="54" t="s">
        <v>127</v>
      </c>
      <c r="E7" s="53" t="s">
        <v>128</v>
      </c>
      <c r="F7" s="18"/>
      <c r="G7" s="54" t="s">
        <v>140</v>
      </c>
      <c r="H7" s="55">
        <v>300.0</v>
      </c>
      <c r="I7" s="56">
        <v>0.15</v>
      </c>
      <c r="J7" s="30">
        <f t="shared" si="1"/>
        <v>45</v>
      </c>
      <c r="K7" s="62" t="s">
        <v>141</v>
      </c>
    </row>
    <row r="8">
      <c r="A8" s="16" t="s">
        <v>23</v>
      </c>
      <c r="B8" s="5" t="s">
        <v>150</v>
      </c>
      <c r="D8" s="5" t="s">
        <v>151</v>
      </c>
      <c r="E8" s="5" t="s">
        <v>152</v>
      </c>
      <c r="H8" s="5">
        <v>100.0</v>
      </c>
      <c r="I8" s="5">
        <v>0.2411</v>
      </c>
      <c r="J8" s="68">
        <f>I8*H8</f>
        <v>24.11</v>
      </c>
      <c r="K8" s="61" t="s">
        <v>154</v>
      </c>
    </row>
    <row r="9">
      <c r="A9" s="16" t="s">
        <v>23</v>
      </c>
      <c r="B9" s="5" t="s">
        <v>156</v>
      </c>
      <c r="E9" s="5" t="s">
        <v>157</v>
      </c>
      <c r="G9" s="5" t="s">
        <v>158</v>
      </c>
      <c r="H9" s="5">
        <v>1.0</v>
      </c>
      <c r="I9" s="5">
        <v>4.19</v>
      </c>
      <c r="J9" s="5">
        <v>4.19</v>
      </c>
      <c r="K9" s="62" t="s">
        <v>159</v>
      </c>
    </row>
    <row r="12">
      <c r="J12" s="5" t="s">
        <v>179</v>
      </c>
    </row>
    <row r="13">
      <c r="J13" s="68">
        <f>Sum(J2:J9)</f>
        <v>121.2</v>
      </c>
    </row>
  </sheetData>
  <hyperlinks>
    <hyperlink r:id="rId1" ref="K2"/>
    <hyperlink r:id="rId2" ref="K3"/>
    <hyperlink r:id="rId3" ref="K4"/>
    <hyperlink r:id="rId4" ref="K5"/>
    <hyperlink r:id="rId5" ref="K6"/>
    <hyperlink r:id="rId6" ref="K7"/>
    <hyperlink r:id="rId7" ref="K8"/>
    <hyperlink r:id="rId8" ref="K9"/>
  </hyperlinks>
  <drawing r:id="rId9"/>
</worksheet>
</file>