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showInkAnnotation="0" defaultThemeVersion="166925"/>
  <mc:AlternateContent xmlns:mc="http://schemas.openxmlformats.org/markup-compatibility/2006">
    <mc:Choice Requires="x15">
      <x15ac:absPath xmlns:x15ac="http://schemas.microsoft.com/office/spreadsheetml/2010/11/ac" url="Z:\_listOfkinder\"/>
    </mc:Choice>
  </mc:AlternateContent>
  <xr:revisionPtr revIDLastSave="0" documentId="13_ncr:1_{FF516E94-FB3B-4C43-BD7C-2A867CD8A8E2}" xr6:coauthVersionLast="47" xr6:coauthVersionMax="47" xr10:uidLastSave="{00000000-0000-0000-0000-000000000000}"/>
  <bookViews>
    <workbookView xWindow="-28380" yWindow="-1875" windowWidth="19905" windowHeight="18465" activeTab="2" xr2:uid="{00000000-000D-0000-FFFF-FFFF00000000}"/>
  </bookViews>
  <sheets>
    <sheet name="sort1" sheetId="8" r:id="rId1"/>
    <sheet name="main1" sheetId="4" r:id="rId2"/>
    <sheet name="main1_" sheetId="5" r:id="rId3"/>
    <sheet name="list1" sheetId="2" r:id="rId4"/>
    <sheet name="list1_" sheetId="6" r:id="rId5"/>
    <sheet name="costs" sheetId="7" r:id="rId6"/>
    <sheet name="1" sheetId="1" r:id="rId7"/>
  </sheets>
  <calcPr calcId="191029"/>
</workbook>
</file>

<file path=xl/calcChain.xml><?xml version="1.0" encoding="utf-8"?>
<calcChain xmlns="http://schemas.openxmlformats.org/spreadsheetml/2006/main">
  <c r="D24" i="7" l="1"/>
  <c r="C24" i="7"/>
  <c r="B24" i="7"/>
  <c r="H19" i="7"/>
  <c r="I19" i="7" s="1"/>
  <c r="G19" i="7"/>
  <c r="D19" i="7"/>
  <c r="C19" i="7"/>
  <c r="B19" i="7"/>
  <c r="H18" i="7"/>
  <c r="I18" i="7" s="1"/>
  <c r="G18" i="7"/>
  <c r="D18" i="7"/>
  <c r="C18" i="7"/>
  <c r="B18" i="7"/>
  <c r="H17" i="7"/>
  <c r="G17" i="7"/>
  <c r="I17" i="7" s="1"/>
  <c r="D17" i="7"/>
  <c r="C17" i="7"/>
  <c r="B17" i="7"/>
  <c r="I16" i="7"/>
  <c r="H16" i="7"/>
  <c r="G16" i="7"/>
  <c r="D16" i="7"/>
  <c r="C16" i="7"/>
  <c r="B16" i="7"/>
  <c r="I15" i="7"/>
  <c r="H15" i="7"/>
  <c r="G15" i="7"/>
  <c r="D15" i="7"/>
  <c r="C15" i="7"/>
  <c r="B15" i="7"/>
  <c r="H14" i="7"/>
  <c r="G14" i="7"/>
  <c r="D14" i="7"/>
  <c r="C14" i="7"/>
  <c r="B14" i="7"/>
  <c r="I14" i="7" s="1"/>
  <c r="H13" i="7"/>
  <c r="G13" i="7"/>
  <c r="D13" i="7"/>
  <c r="I13" i="7" s="1"/>
  <c r="C13" i="7"/>
  <c r="B13" i="7"/>
  <c r="H12" i="7"/>
  <c r="I12" i="7" s="1"/>
  <c r="G12" i="7"/>
  <c r="D12" i="7"/>
  <c r="C12" i="7"/>
  <c r="B12" i="7"/>
  <c r="H11" i="7"/>
  <c r="G11" i="7"/>
  <c r="D11" i="7"/>
  <c r="C11" i="7"/>
  <c r="B11" i="7"/>
  <c r="H5" i="7"/>
  <c r="G5" i="7"/>
  <c r="L45" i="6"/>
  <c r="K45" i="6"/>
  <c r="L45" i="2"/>
  <c r="K45" i="2"/>
  <c r="D5" i="7"/>
  <c r="C5" i="7"/>
  <c r="B5" i="7"/>
  <c r="L44" i="6"/>
  <c r="K44" i="6"/>
  <c r="K43" i="6"/>
  <c r="L44" i="2"/>
  <c r="K44" i="2"/>
  <c r="K43" i="2"/>
  <c r="D37" i="5"/>
  <c r="D35" i="5"/>
  <c r="D33" i="5"/>
  <c r="D31" i="5"/>
  <c r="D29" i="5"/>
  <c r="D27" i="5"/>
  <c r="D25" i="5"/>
  <c r="L38" i="6"/>
  <c r="L36" i="6"/>
  <c r="L34" i="6"/>
  <c r="L32" i="6"/>
  <c r="L30" i="6"/>
  <c r="L28" i="6"/>
  <c r="L26" i="6"/>
  <c r="C16" i="1"/>
  <c r="C15" i="1"/>
  <c r="E15" i="1"/>
  <c r="C10" i="1"/>
  <c r="C13" i="1"/>
  <c r="E13" i="1"/>
  <c r="E10" i="1"/>
  <c r="E4" i="1"/>
  <c r="J6" i="2"/>
  <c r="C4" i="1"/>
  <c r="E3" i="1"/>
  <c r="E2" i="1"/>
  <c r="B2" i="1"/>
  <c r="C3" i="1"/>
  <c r="D2" i="1"/>
  <c r="C2" i="1"/>
  <c r="I2" i="5"/>
  <c r="G2" i="5"/>
  <c r="F2" i="5"/>
  <c r="E2" i="5"/>
  <c r="G1" i="5"/>
  <c r="E1" i="5"/>
  <c r="I2" i="4"/>
  <c r="G2" i="4"/>
  <c r="F2" i="4"/>
  <c r="E2" i="4"/>
  <c r="G1" i="4"/>
  <c r="E1" i="4"/>
  <c r="K38" i="6"/>
  <c r="J38" i="6"/>
  <c r="F38" i="5" s="1"/>
  <c r="J37" i="6"/>
  <c r="F37" i="5" s="1"/>
  <c r="K36" i="6"/>
  <c r="J36" i="6"/>
  <c r="K35" i="6" s="1"/>
  <c r="J35" i="6"/>
  <c r="K34" i="6"/>
  <c r="J34" i="6"/>
  <c r="F34" i="5" s="1"/>
  <c r="K33" i="6"/>
  <c r="J33" i="6"/>
  <c r="K32" i="6"/>
  <c r="H32" i="5" s="1"/>
  <c r="J32" i="6"/>
  <c r="F32" i="5" s="1"/>
  <c r="J31" i="6"/>
  <c r="F31" i="5" s="1"/>
  <c r="K30" i="6"/>
  <c r="J30" i="6"/>
  <c r="K29" i="6"/>
  <c r="J29" i="6"/>
  <c r="K28" i="6"/>
  <c r="H28" i="5" s="1"/>
  <c r="J28" i="6"/>
  <c r="F28" i="5" s="1"/>
  <c r="J27" i="6"/>
  <c r="F27" i="5" s="1"/>
  <c r="K26" i="6"/>
  <c r="J26" i="6"/>
  <c r="J25" i="6"/>
  <c r="F25" i="5" s="1"/>
  <c r="K24" i="6"/>
  <c r="J24" i="6"/>
  <c r="F24" i="5" s="1"/>
  <c r="J23" i="6"/>
  <c r="H38" i="5"/>
  <c r="B38" i="5"/>
  <c r="J37" i="5"/>
  <c r="I37" i="5"/>
  <c r="C37" i="5"/>
  <c r="B37" i="5"/>
  <c r="H36" i="5"/>
  <c r="F36" i="5"/>
  <c r="B36" i="5"/>
  <c r="J35" i="5"/>
  <c r="I35" i="5"/>
  <c r="F35" i="5"/>
  <c r="C35" i="5"/>
  <c r="B35" i="5"/>
  <c r="H34" i="5"/>
  <c r="B34" i="5"/>
  <c r="J33" i="5"/>
  <c r="I33" i="5"/>
  <c r="F33" i="5"/>
  <c r="C33" i="5"/>
  <c r="B33" i="5"/>
  <c r="B32" i="5"/>
  <c r="J31" i="5"/>
  <c r="I31" i="5"/>
  <c r="C31" i="5"/>
  <c r="B31" i="5"/>
  <c r="H30" i="5"/>
  <c r="F30" i="5"/>
  <c r="B30" i="5"/>
  <c r="J29" i="5"/>
  <c r="I29" i="5"/>
  <c r="F29" i="5"/>
  <c r="C29" i="5"/>
  <c r="B29" i="5"/>
  <c r="B28" i="5"/>
  <c r="J27" i="5"/>
  <c r="I27" i="5"/>
  <c r="C27" i="5"/>
  <c r="B27" i="5"/>
  <c r="H26" i="5"/>
  <c r="F26" i="5"/>
  <c r="B26" i="5"/>
  <c r="J25" i="5"/>
  <c r="I25" i="5"/>
  <c r="C25" i="5"/>
  <c r="B25" i="5"/>
  <c r="H24" i="5"/>
  <c r="B24" i="5"/>
  <c r="J23" i="5"/>
  <c r="I23" i="5"/>
  <c r="F23" i="5"/>
  <c r="C23" i="5"/>
  <c r="B23" i="5"/>
  <c r="H22" i="5"/>
  <c r="F22" i="5"/>
  <c r="B22" i="5"/>
  <c r="J21" i="5"/>
  <c r="I21" i="5"/>
  <c r="F21" i="5"/>
  <c r="C21" i="5"/>
  <c r="B21" i="5"/>
  <c r="H20" i="5"/>
  <c r="F20" i="5"/>
  <c r="B20" i="5"/>
  <c r="J19" i="5"/>
  <c r="I19" i="5"/>
  <c r="F19" i="5"/>
  <c r="C19" i="5"/>
  <c r="B19" i="5"/>
  <c r="H18" i="5"/>
  <c r="F18" i="5"/>
  <c r="B18" i="5"/>
  <c r="J17" i="5"/>
  <c r="I17" i="5"/>
  <c r="F17" i="5"/>
  <c r="C17" i="5"/>
  <c r="B17" i="5"/>
  <c r="H16" i="5"/>
  <c r="F16" i="5"/>
  <c r="B16" i="5"/>
  <c r="J15" i="5"/>
  <c r="I15" i="5"/>
  <c r="F15" i="5"/>
  <c r="C15" i="5"/>
  <c r="B15" i="5"/>
  <c r="H14" i="5"/>
  <c r="F14" i="5"/>
  <c r="B14" i="5"/>
  <c r="J13" i="5"/>
  <c r="I13" i="5"/>
  <c r="F13" i="5"/>
  <c r="C13" i="5"/>
  <c r="B13" i="5"/>
  <c r="H12" i="5"/>
  <c r="F12" i="5"/>
  <c r="B12" i="5"/>
  <c r="J11" i="5"/>
  <c r="I11" i="5"/>
  <c r="F11" i="5"/>
  <c r="C11" i="5"/>
  <c r="B11" i="5"/>
  <c r="F10" i="5"/>
  <c r="B10" i="5"/>
  <c r="J9" i="5"/>
  <c r="I9" i="5"/>
  <c r="F9" i="5"/>
  <c r="C9" i="5"/>
  <c r="B9" i="5"/>
  <c r="H8" i="5"/>
  <c r="F8" i="5"/>
  <c r="B8" i="5"/>
  <c r="J7" i="5"/>
  <c r="I7" i="5"/>
  <c r="F7" i="5"/>
  <c r="C7" i="5"/>
  <c r="B7" i="5"/>
  <c r="H6" i="5"/>
  <c r="F6" i="5"/>
  <c r="F5" i="5"/>
  <c r="B6" i="5"/>
  <c r="C5" i="5"/>
  <c r="B5" i="5"/>
  <c r="J5" i="5"/>
  <c r="I5" i="5"/>
  <c r="H41" i="6"/>
  <c r="G41" i="6"/>
  <c r="F41" i="6"/>
  <c r="E41" i="6"/>
  <c r="D41" i="6"/>
  <c r="K22" i="6"/>
  <c r="J22" i="6"/>
  <c r="J21" i="6"/>
  <c r="K20" i="6"/>
  <c r="J20" i="6"/>
  <c r="J19" i="6"/>
  <c r="K18" i="6"/>
  <c r="J18" i="6"/>
  <c r="J17" i="6"/>
  <c r="K16" i="6"/>
  <c r="J16" i="6"/>
  <c r="J15" i="6"/>
  <c r="K14" i="6"/>
  <c r="J14" i="6"/>
  <c r="J13" i="6"/>
  <c r="K12" i="6"/>
  <c r="J12" i="6"/>
  <c r="J11" i="6"/>
  <c r="K10" i="6"/>
  <c r="H10" i="5" s="1"/>
  <c r="J10" i="6"/>
  <c r="J9" i="6"/>
  <c r="K8" i="6"/>
  <c r="J8" i="6"/>
  <c r="J7" i="6"/>
  <c r="K6" i="6"/>
  <c r="J6" i="6"/>
  <c r="J5" i="6"/>
  <c r="C37" i="4"/>
  <c r="C35" i="4"/>
  <c r="C33" i="4"/>
  <c r="C31" i="4"/>
  <c r="C29" i="4"/>
  <c r="C27" i="4"/>
  <c r="C25" i="4"/>
  <c r="C23" i="4"/>
  <c r="C21" i="4"/>
  <c r="C19" i="4"/>
  <c r="C17" i="4"/>
  <c r="C15" i="4"/>
  <c r="C13" i="4"/>
  <c r="C11" i="4"/>
  <c r="C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C7" i="4"/>
  <c r="C5" i="4"/>
  <c r="B5" i="4"/>
  <c r="B8" i="4"/>
  <c r="B7" i="4"/>
  <c r="K23" i="6" l="1"/>
  <c r="L24" i="6" s="1"/>
  <c r="D23" i="5" s="1"/>
  <c r="K19" i="6"/>
  <c r="L20" i="6" s="1"/>
  <c r="D19" i="5" s="1"/>
  <c r="K11" i="6"/>
  <c r="L12" i="6" s="1"/>
  <c r="D11" i="5" s="1"/>
  <c r="K13" i="6"/>
  <c r="L14" i="6" s="1"/>
  <c r="D13" i="5" s="1"/>
  <c r="K7" i="6"/>
  <c r="L8" i="6" s="1"/>
  <c r="D7" i="5" s="1"/>
  <c r="K15" i="6"/>
  <c r="L16" i="6" s="1"/>
  <c r="D15" i="5" s="1"/>
  <c r="K17" i="6"/>
  <c r="L18" i="6" s="1"/>
  <c r="D17" i="5" s="1"/>
  <c r="K37" i="6"/>
  <c r="K31" i="6"/>
  <c r="K27" i="6"/>
  <c r="K25" i="6"/>
  <c r="K9" i="6"/>
  <c r="L10" i="6" s="1"/>
  <c r="D9" i="5" s="1"/>
  <c r="K21" i="6"/>
  <c r="L22" i="6" s="1"/>
  <c r="D21" i="5" s="1"/>
  <c r="K5" i="6"/>
  <c r="L6" i="6" s="1"/>
  <c r="B6" i="4"/>
  <c r="D5" i="5" l="1"/>
  <c r="L39" i="6"/>
  <c r="H41" i="2"/>
  <c r="G41" i="2"/>
  <c r="F41" i="2"/>
  <c r="E41" i="2"/>
  <c r="D41" i="2"/>
  <c r="V24" i="7"/>
  <c r="U24" i="7"/>
  <c r="T24" i="7"/>
  <c r="S24" i="7"/>
  <c r="R24" i="7"/>
  <c r="Q24" i="7"/>
  <c r="P24" i="7"/>
  <c r="W22" i="7"/>
  <c r="I10" i="7" s="1"/>
  <c r="W21" i="7"/>
  <c r="I9" i="7" s="1"/>
  <c r="W20" i="7"/>
  <c r="W19" i="7"/>
  <c r="I7" i="7" s="1"/>
  <c r="W18" i="7"/>
  <c r="W17" i="7"/>
  <c r="M20" i="7"/>
  <c r="P9" i="7" s="1"/>
  <c r="P6" i="7"/>
  <c r="H24" i="7"/>
  <c r="G24" i="7"/>
  <c r="F24" i="7"/>
  <c r="E24" i="7"/>
  <c r="I6" i="7"/>
  <c r="R6" i="7" l="1"/>
  <c r="T6" i="7" s="1"/>
  <c r="W23" i="7"/>
  <c r="I11" i="7" s="1"/>
  <c r="I8" i="7"/>
  <c r="P10" i="7"/>
  <c r="R10" i="7" s="1"/>
  <c r="T10" i="7" s="1"/>
  <c r="R9" i="7"/>
  <c r="T9" i="7" s="1"/>
  <c r="P7" i="7"/>
  <c r="R7" i="7" s="1"/>
  <c r="T7" i="7" s="1"/>
  <c r="P8" i="7"/>
  <c r="R8" i="7" l="1"/>
  <c r="T8" i="7" s="1"/>
  <c r="J37" i="4" l="1"/>
  <c r="J35" i="4"/>
  <c r="J33" i="4"/>
  <c r="J31" i="4"/>
  <c r="J29" i="4"/>
  <c r="J27" i="4"/>
  <c r="J23" i="4"/>
  <c r="J25" i="4"/>
  <c r="J21" i="4"/>
  <c r="J19" i="4"/>
  <c r="J17" i="4"/>
  <c r="J15" i="4"/>
  <c r="J13" i="4"/>
  <c r="J11" i="4"/>
  <c r="J9" i="4"/>
  <c r="I37" i="4"/>
  <c r="I35" i="4"/>
  <c r="I33" i="4"/>
  <c r="I31" i="4"/>
  <c r="I29" i="4"/>
  <c r="I27" i="4"/>
  <c r="I25" i="4"/>
  <c r="I23" i="4"/>
  <c r="I21" i="4"/>
  <c r="I19" i="4"/>
  <c r="I17" i="4"/>
  <c r="I15" i="4"/>
  <c r="I13" i="4"/>
  <c r="I11" i="4"/>
  <c r="I9" i="4"/>
  <c r="J7" i="4"/>
  <c r="I7" i="4"/>
  <c r="J5" i="4"/>
  <c r="I5" i="4"/>
  <c r="K38" i="2"/>
  <c r="J38" i="2"/>
  <c r="F38" i="4" s="1"/>
  <c r="J37" i="2"/>
  <c r="F37" i="4" s="1"/>
  <c r="K36" i="2"/>
  <c r="H36" i="4" s="1"/>
  <c r="J36" i="2"/>
  <c r="F36" i="4" s="1"/>
  <c r="J35" i="2"/>
  <c r="F35" i="4" s="1"/>
  <c r="K35" i="2" l="1"/>
  <c r="L36" i="2" s="1"/>
  <c r="D35" i="4" s="1"/>
  <c r="K37" i="2"/>
  <c r="L38" i="2" s="1"/>
  <c r="D37" i="4" s="1"/>
  <c r="H38" i="4"/>
  <c r="K34" i="2"/>
  <c r="H34" i="4" s="1"/>
  <c r="J34" i="2"/>
  <c r="F34" i="4" s="1"/>
  <c r="J33" i="2"/>
  <c r="F33" i="4" s="1"/>
  <c r="K32" i="2"/>
  <c r="H32" i="4" s="1"/>
  <c r="J32" i="2"/>
  <c r="F32" i="4" s="1"/>
  <c r="J31" i="2"/>
  <c r="F31" i="4" s="1"/>
  <c r="K30" i="2"/>
  <c r="H30" i="4" s="1"/>
  <c r="J30" i="2"/>
  <c r="F30" i="4" s="1"/>
  <c r="J29" i="2"/>
  <c r="F29" i="4" s="1"/>
  <c r="K28" i="2"/>
  <c r="H28" i="4" s="1"/>
  <c r="J28" i="2"/>
  <c r="F28" i="4" s="1"/>
  <c r="J27" i="2"/>
  <c r="F27" i="4" s="1"/>
  <c r="K26" i="2"/>
  <c r="H26" i="4" s="1"/>
  <c r="J26" i="2"/>
  <c r="F26" i="4" s="1"/>
  <c r="J25" i="2"/>
  <c r="F25" i="4" s="1"/>
  <c r="K24" i="2"/>
  <c r="H24" i="4" s="1"/>
  <c r="J24" i="2"/>
  <c r="F24" i="4" s="1"/>
  <c r="J23" i="2"/>
  <c r="F23" i="4" s="1"/>
  <c r="K22" i="2"/>
  <c r="H22" i="4" s="1"/>
  <c r="J22" i="2"/>
  <c r="F22" i="4" s="1"/>
  <c r="J21" i="2"/>
  <c r="F21" i="4" s="1"/>
  <c r="K20" i="2"/>
  <c r="H20" i="4" s="1"/>
  <c r="J20" i="2"/>
  <c r="F20" i="4" s="1"/>
  <c r="J19" i="2"/>
  <c r="F19" i="4" s="1"/>
  <c r="K18" i="2"/>
  <c r="H18" i="4" s="1"/>
  <c r="J18" i="2"/>
  <c r="F18" i="4" s="1"/>
  <c r="J17" i="2"/>
  <c r="F17" i="4" s="1"/>
  <c r="K16" i="2"/>
  <c r="H16" i="4" s="1"/>
  <c r="J16" i="2"/>
  <c r="F16" i="4" s="1"/>
  <c r="J15" i="2"/>
  <c r="F15" i="4" s="1"/>
  <c r="K14" i="2"/>
  <c r="H14" i="4" s="1"/>
  <c r="J14" i="2"/>
  <c r="F14" i="4" s="1"/>
  <c r="J13" i="2"/>
  <c r="F13" i="4" s="1"/>
  <c r="K12" i="2"/>
  <c r="H12" i="4" s="1"/>
  <c r="J12" i="2"/>
  <c r="F12" i="4" s="1"/>
  <c r="J11" i="2"/>
  <c r="F11" i="4" s="1"/>
  <c r="K10" i="2"/>
  <c r="H10" i="4" s="1"/>
  <c r="J10" i="2"/>
  <c r="F10" i="4" s="1"/>
  <c r="J9" i="2"/>
  <c r="F9" i="4" s="1"/>
  <c r="K8" i="2"/>
  <c r="H8" i="4" s="1"/>
  <c r="J8" i="2"/>
  <c r="F8" i="4" s="1"/>
  <c r="J7" i="2"/>
  <c r="F7" i="4" s="1"/>
  <c r="K6" i="2"/>
  <c r="H6" i="4" s="1"/>
  <c r="F6" i="4"/>
  <c r="J5" i="2"/>
  <c r="K5" i="2" l="1"/>
  <c r="L6" i="2" s="1"/>
  <c r="F5" i="4"/>
  <c r="K19" i="2"/>
  <c r="L20" i="2" s="1"/>
  <c r="D19" i="4" s="1"/>
  <c r="K27" i="2"/>
  <c r="L28" i="2" s="1"/>
  <c r="D27" i="4" s="1"/>
  <c r="K11" i="2"/>
  <c r="L12" i="2" s="1"/>
  <c r="D11" i="4" s="1"/>
  <c r="K21" i="2"/>
  <c r="L22" i="2" s="1"/>
  <c r="D21" i="4" s="1"/>
  <c r="K29" i="2"/>
  <c r="L30" i="2" s="1"/>
  <c r="D29" i="4" s="1"/>
  <c r="K13" i="2"/>
  <c r="L14" i="2" s="1"/>
  <c r="D13" i="4" s="1"/>
  <c r="K23" i="2"/>
  <c r="L24" i="2" s="1"/>
  <c r="D23" i="4" s="1"/>
  <c r="K31" i="2"/>
  <c r="L32" i="2" s="1"/>
  <c r="D31" i="4" s="1"/>
  <c r="K15" i="2"/>
  <c r="L16" i="2" s="1"/>
  <c r="D15" i="4" s="1"/>
  <c r="K7" i="2"/>
  <c r="L8" i="2" s="1"/>
  <c r="D7" i="4" s="1"/>
  <c r="K17" i="2"/>
  <c r="L18" i="2" s="1"/>
  <c r="D17" i="4" s="1"/>
  <c r="K25" i="2"/>
  <c r="L26" i="2" s="1"/>
  <c r="D25" i="4" s="1"/>
  <c r="K33" i="2"/>
  <c r="L34" i="2" s="1"/>
  <c r="D33" i="4" s="1"/>
  <c r="K9" i="2"/>
  <c r="L10" i="2" s="1"/>
  <c r="D9" i="4" s="1"/>
  <c r="D5" i="4" l="1"/>
  <c r="L39" i="2"/>
  <c r="J41" i="2" s="1"/>
  <c r="E16" i="1"/>
  <c r="M21" i="7"/>
  <c r="P5" i="7"/>
  <c r="J41" i="6" l="1"/>
  <c r="I5" i="7"/>
  <c r="R5" i="7"/>
  <c r="T5" i="7" s="1"/>
  <c r="T11" i="7" s="1"/>
  <c r="I23" i="7"/>
  <c r="W10" i="7" l="1"/>
  <c r="P33" i="7"/>
</calcChain>
</file>

<file path=xl/sharedStrings.xml><?xml version="1.0" encoding="utf-8"?>
<sst xmlns="http://schemas.openxmlformats.org/spreadsheetml/2006/main" count="464" uniqueCount="143">
  <si>
    <t>10х15</t>
  </si>
  <si>
    <t>13х20</t>
  </si>
  <si>
    <t>20x30</t>
  </si>
  <si>
    <t>ціна всього</t>
  </si>
  <si>
    <t>свято</t>
  </si>
  <si>
    <t>1 вересня</t>
  </si>
  <si>
    <t>група (клас)</t>
  </si>
  <si>
    <t>ТБЛ</t>
  </si>
  <si>
    <t>сад (школа)</t>
  </si>
  <si>
    <t>11Б</t>
  </si>
  <si>
    <t>№</t>
  </si>
  <si>
    <t>фото через пробіл</t>
  </si>
  <si>
    <t>DVD</t>
  </si>
  <si>
    <t>DVD box</t>
  </si>
  <si>
    <t>всіх10х15</t>
  </si>
  <si>
    <t>20х30</t>
  </si>
  <si>
    <t>всіх13х20</t>
  </si>
  <si>
    <t>всіх20х30</t>
  </si>
  <si>
    <t>розмір</t>
  </si>
  <si>
    <t>Прізвище та Ім'я, телефон</t>
  </si>
  <si>
    <t>кількість фото</t>
  </si>
  <si>
    <t>ц і н а</t>
  </si>
  <si>
    <t>2622  2872  2900  3125  3207  3209  3598  3615 31 32 50 76 84 100 115 114 152 168 169 322 324 351 352 353 357 358 359 360 361 362  05  12  24  30  49  79  85  113  354</t>
  </si>
  <si>
    <t>2710  2745  3010  3182  3187  3188  3395  3409  3413  3450  3455  3574  3633 09 14  27  29  40  87  90  105  102  129  199  200</t>
  </si>
  <si>
    <t>3031  3050  3132  3459  3462  3508 3508  3508  3502  3505  3505  3505  3563  3571  3458  3028</t>
  </si>
  <si>
    <t>2661  2696  2739  3125  3195  3197  06  16</t>
  </si>
  <si>
    <t>2638  2643  2663  3037  3042  3089  3131  3243  3244  3652  3655  3657 01  12  24   55  130   288   290   304</t>
  </si>
  <si>
    <t xml:space="preserve">3037  3360  3360  3363  3363  3366  3366  3366  3368  3368  3368 </t>
  </si>
  <si>
    <t>3169  3170 121  123  124  125  127  341  342</t>
  </si>
  <si>
    <t>2627 2628 2639 2633 2640 2646 2661 2645 2647 2652 2660 2665 2710 2723 2748 2772 2866 2871 2905 2981 2986 2983 2979 2980  3011 3003 3010 3000 3022 3046 3054 3074 3084 3085 3098 3099 3108 3109 3110 3123 3309 3305 3356 3354 3591 3623 3624 3668 3669 3626 20 24 50 89 98 136 137 182 185 183 186 187 188 189 297 296 299 320 321 319 334 335 336 337 338</t>
  </si>
  <si>
    <t>05</t>
  </si>
  <si>
    <t>2618 2723 2850 289 2927  3129 3190 3192 3290 3410 3620 01 08 29 106 206 208</t>
  </si>
  <si>
    <t>3217 3130  06  12  76  131  135  242  245  240</t>
  </si>
  <si>
    <t>сума</t>
  </si>
  <si>
    <t>и т о г о</t>
  </si>
  <si>
    <t>фото</t>
  </si>
  <si>
    <t>10x15</t>
  </si>
  <si>
    <t>13x20</t>
  </si>
  <si>
    <t>диск без коробки</t>
  </si>
  <si>
    <t>диск з коробкою</t>
  </si>
  <si>
    <t>зйомка відео</t>
  </si>
  <si>
    <t>зйомка фото</t>
  </si>
  <si>
    <t>оренда приміщення</t>
  </si>
  <si>
    <t>пробніки</t>
  </si>
  <si>
    <t>друк фото мій</t>
  </si>
  <si>
    <t>витрати</t>
  </si>
  <si>
    <t>5 садочок 9 група</t>
  </si>
  <si>
    <t>група</t>
  </si>
  <si>
    <t>замовлення без працівників</t>
  </si>
  <si>
    <t>фото без рамки</t>
  </si>
  <si>
    <t>фото з рамкою</t>
  </si>
  <si>
    <t>диски</t>
  </si>
  <si>
    <t>без коробки</t>
  </si>
  <si>
    <t>з коробкою</t>
  </si>
  <si>
    <t>четверта</t>
  </si>
  <si>
    <t>п'ята</t>
  </si>
  <si>
    <t>шоста</t>
  </si>
  <si>
    <t>сума збору всього</t>
  </si>
  <si>
    <t>всього(шт.)</t>
  </si>
  <si>
    <t>сума чиста</t>
  </si>
  <si>
    <t>20% всього</t>
  </si>
  <si>
    <t>замовлення працівників</t>
  </si>
  <si>
    <t>!!!для розрахунку завести данні в сірих клітинках!!!</t>
  </si>
  <si>
    <t xml:space="preserve"> сума моя = сума збору всього-друк фото мій-20%саду-відеозйомка-оренда-пробніки-диски</t>
  </si>
  <si>
    <t>вартість друку</t>
  </si>
  <si>
    <t>за один диск</t>
  </si>
  <si>
    <t>коробка</t>
  </si>
  <si>
    <t>бокс</t>
  </si>
  <si>
    <t>бумага</t>
  </si>
  <si>
    <t>краска</t>
  </si>
  <si>
    <t>вартість замовлення</t>
  </si>
  <si>
    <t>вартість для працівників</t>
  </si>
  <si>
    <t>витрати на пробнікі 1 лист</t>
  </si>
  <si>
    <t>вартість друку Хмельницький</t>
  </si>
  <si>
    <t>без</t>
  </si>
  <si>
    <t>без рамки</t>
  </si>
  <si>
    <t>рамки</t>
  </si>
  <si>
    <t>всього листів</t>
  </si>
  <si>
    <t>з</t>
  </si>
  <si>
    <t>з рамкою</t>
  </si>
  <si>
    <t>ітого</t>
  </si>
  <si>
    <t>вартість друку Тернопіль</t>
  </si>
  <si>
    <t>рамкою</t>
  </si>
  <si>
    <t>диск</t>
  </si>
  <si>
    <t>диск без коробки мій</t>
  </si>
  <si>
    <t>диск з коробкою мій</t>
  </si>
  <si>
    <t>моя сума</t>
  </si>
  <si>
    <t>0962824141</t>
  </si>
  <si>
    <t>DVD+</t>
  </si>
  <si>
    <t>Вульчин</t>
  </si>
  <si>
    <t>Анастасія</t>
  </si>
  <si>
    <t>Коровін</t>
  </si>
  <si>
    <t>Даніла</t>
  </si>
  <si>
    <t>0673803495</t>
  </si>
  <si>
    <t>Дубенюк</t>
  </si>
  <si>
    <t>Даня</t>
  </si>
  <si>
    <t>0677283234</t>
  </si>
  <si>
    <t>Костянтин</t>
  </si>
  <si>
    <t>Бунецький</t>
  </si>
  <si>
    <t xml:space="preserve"> 0972254040</t>
  </si>
  <si>
    <t>0681134059</t>
  </si>
  <si>
    <t>Благий</t>
  </si>
  <si>
    <t>Владiслав</t>
  </si>
  <si>
    <t>0984211091</t>
  </si>
  <si>
    <t>Кавій</t>
  </si>
  <si>
    <t>Єва</t>
  </si>
  <si>
    <t>0982621407</t>
  </si>
  <si>
    <t>Марущак</t>
  </si>
  <si>
    <t>Анжеліка</t>
  </si>
  <si>
    <t>0979643187</t>
  </si>
  <si>
    <t>Бицик</t>
  </si>
  <si>
    <t>Артьом</t>
  </si>
  <si>
    <t>Павленко</t>
  </si>
  <si>
    <t>Владислав</t>
  </si>
  <si>
    <t>0674527678</t>
  </si>
  <si>
    <t xml:space="preserve"> 0686393485</t>
  </si>
  <si>
    <t>Малявська</t>
  </si>
  <si>
    <t>Тетяна</t>
  </si>
  <si>
    <t>Прізвище</t>
  </si>
  <si>
    <t>Імя</t>
  </si>
  <si>
    <t>по батькові</t>
  </si>
  <si>
    <t>перша</t>
  </si>
  <si>
    <t>друга</t>
  </si>
  <si>
    <t>третя</t>
  </si>
  <si>
    <t>всього</t>
  </si>
  <si>
    <t>dvd</t>
  </si>
  <si>
    <t>dvd+</t>
  </si>
  <si>
    <t>10х15 = 20грн.    13х20 = 30грн.    20х30 = 45грн.    DVD = 100грн.    DVD+box = 120грн.</t>
  </si>
  <si>
    <t>категорія</t>
  </si>
  <si>
    <t>дитина працівника</t>
  </si>
  <si>
    <t>вихователі</t>
  </si>
  <si>
    <t>сьома</t>
  </si>
  <si>
    <t>восьма</t>
  </si>
  <si>
    <t>девята</t>
  </si>
  <si>
    <t>десята</t>
  </si>
  <si>
    <t>одиннадцята</t>
  </si>
  <si>
    <t>дванадцята</t>
  </si>
  <si>
    <t>тринадцята</t>
  </si>
  <si>
    <t>чотирнадцята</t>
  </si>
  <si>
    <t>пятнадцята</t>
  </si>
  <si>
    <t>всього фото</t>
  </si>
  <si>
    <t>дисків</t>
  </si>
  <si>
    <t>Прізвище, Імя, телефон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</si>
</sst>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204"/>
      <scheme val="minor"/>
    </font>
    <font>
      <sz val="11"/>
      <color theme="1"/>
      <name val="Calibri"/>
      <family val="2"/>
      <charset val="204"/>
      <scheme val="minor"/>
    </font>
    <font>
      <sz val="11"/>
      <color rgb="FF006100"/>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sz val="18"/>
      <color theme="1"/>
      <name val="Calibri"/>
      <family val="2"/>
      <charset val="204"/>
      <scheme val="minor"/>
    </font>
    <font>
      <sz val="14"/>
      <color theme="1"/>
      <name val="Calibri"/>
      <family val="2"/>
      <charset val="204"/>
      <scheme val="minor"/>
    </font>
    <font>
      <sz val="16"/>
      <color theme="1"/>
      <name val="Calibri"/>
      <family val="2"/>
      <charset val="204"/>
      <scheme val="minor"/>
    </font>
    <font>
      <sz val="12"/>
      <color rgb="FFFF0000"/>
      <name val="Calibri"/>
      <family val="2"/>
      <charset val="1"/>
      <scheme val="minor"/>
    </font>
    <font>
      <sz val="22"/>
      <color theme="1"/>
      <name val="Calibri"/>
      <family val="2"/>
      <charset val="204"/>
      <scheme val="minor"/>
    </font>
    <font>
      <sz val="11"/>
      <color rgb="FF9C0006"/>
      <name val="Calibri"/>
      <family val="2"/>
      <charset val="1"/>
      <scheme val="minor"/>
    </font>
    <font>
      <sz val="12"/>
      <name val="Calibri"/>
      <family val="2"/>
      <charset val="204"/>
    </font>
    <font>
      <sz val="12"/>
      <color rgb="FF000000"/>
      <name val="Calibri"/>
      <family val="2"/>
      <charset val="204"/>
    </font>
    <font>
      <sz val="18"/>
      <color rgb="FFFF0000"/>
      <name val="Calibri"/>
      <family val="2"/>
      <charset val="204"/>
    </font>
    <font>
      <b/>
      <sz val="16"/>
      <color rgb="FFFF0000"/>
      <name val="Calibri"/>
      <family val="2"/>
      <charset val="204"/>
    </font>
    <font>
      <sz val="10"/>
      <color rgb="FF006100"/>
      <name val="Calibri"/>
      <family val="2"/>
      <scheme val="minor"/>
    </font>
    <font>
      <sz val="12"/>
      <color theme="1"/>
      <name val="Calibri"/>
      <family val="2"/>
      <charset val="204"/>
      <scheme val="minor"/>
    </font>
    <font>
      <sz val="20"/>
      <color theme="1"/>
      <name val="Calibri"/>
      <family val="2"/>
      <charset val="204"/>
      <scheme val="minor"/>
    </font>
    <font>
      <sz val="16"/>
      <name val="Calibri"/>
      <family val="2"/>
      <charset val="204"/>
    </font>
  </fonts>
  <fills count="32">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66FFFF"/>
        <bgColor indexed="64"/>
      </patternFill>
    </fill>
    <fill>
      <patternFill patternType="solid">
        <fgColor rgb="FFFFC7CE"/>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7" tint="0.59999389629810485"/>
        <bgColor indexed="64"/>
      </patternFill>
    </fill>
  </fills>
  <borders count="9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rgb="FF3F3F3F"/>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rgb="FFB2B2B2"/>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rgb="FFB2B2B2"/>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style="medium">
        <color rgb="FF000000"/>
      </bottom>
      <diagonal/>
    </border>
    <border>
      <left style="medium">
        <color rgb="FF000000"/>
      </left>
      <right style="medium">
        <color indexed="64"/>
      </right>
      <top style="medium">
        <color indexed="64"/>
      </top>
      <bottom style="medium">
        <color rgb="FF000000"/>
      </bottom>
      <diagonal/>
    </border>
    <border>
      <left style="medium">
        <color auto="1"/>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auto="1"/>
      </left>
      <right style="medium">
        <color rgb="FF000000"/>
      </right>
      <top/>
      <bottom style="medium">
        <color auto="1"/>
      </bottom>
      <diagonal/>
    </border>
    <border>
      <left style="medium">
        <color rgb="FF000000"/>
      </left>
      <right style="medium">
        <color rgb="FF000000"/>
      </right>
      <top/>
      <bottom style="medium">
        <color auto="1"/>
      </bottom>
      <diagonal/>
    </border>
    <border>
      <left style="medium">
        <color rgb="FF000000"/>
      </left>
      <right style="medium">
        <color indexed="64"/>
      </right>
      <top/>
      <bottom style="medium">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style="medium">
        <color auto="1"/>
      </bottom>
      <diagonal/>
    </border>
    <border>
      <left/>
      <right style="medium">
        <color rgb="FF000000"/>
      </right>
      <top/>
      <bottom style="medium">
        <color auto="1"/>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bottom style="thin">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rgb="FF000000"/>
      </left>
      <right/>
      <top style="thin">
        <color rgb="FF000000"/>
      </top>
      <bottom style="thin">
        <color rgb="FF000000"/>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rgb="FF000000"/>
      </left>
      <right/>
      <top style="thin">
        <color rgb="FF000000"/>
      </top>
      <bottom style="medium">
        <color indexed="64"/>
      </bottom>
      <diagonal/>
    </border>
    <border>
      <left style="medium">
        <color auto="1"/>
      </left>
      <right/>
      <top style="medium">
        <color auto="1"/>
      </top>
      <bottom style="medium">
        <color rgb="FF000000"/>
      </bottom>
      <diagonal/>
    </border>
    <border>
      <left/>
      <right/>
      <top style="medium">
        <color rgb="FF000000"/>
      </top>
      <bottom style="medium">
        <color rgb="FF000000"/>
      </bottom>
      <diagonal/>
    </border>
    <border>
      <left style="medium">
        <color auto="1"/>
      </left>
      <right/>
      <top style="medium">
        <color rgb="FF000000"/>
      </top>
      <bottom/>
      <diagonal/>
    </border>
    <border>
      <left/>
      <right style="medium">
        <color rgb="FF000000"/>
      </right>
      <top/>
      <bottom/>
      <diagonal/>
    </border>
    <border>
      <left/>
      <right/>
      <top style="medium">
        <color rgb="FF000000"/>
      </top>
      <bottom/>
      <diagonal/>
    </border>
    <border>
      <left/>
      <right/>
      <top/>
      <bottom style="medium">
        <color rgb="FF000000"/>
      </bottom>
      <diagonal/>
    </border>
    <border>
      <left style="medium">
        <color indexed="64"/>
      </left>
      <right style="thin">
        <color rgb="FF000000"/>
      </right>
      <top style="medium">
        <color indexed="64"/>
      </top>
      <bottom style="medium">
        <color indexed="64"/>
      </bottom>
      <diagonal/>
    </border>
    <border>
      <left style="medium">
        <color rgb="FF000000"/>
      </left>
      <right/>
      <top/>
      <bottom/>
      <diagonal/>
    </border>
    <border>
      <left style="medium">
        <color indexed="64"/>
      </left>
      <right style="thin">
        <color rgb="FF000000"/>
      </right>
      <top style="medium">
        <color indexed="64"/>
      </top>
      <bottom/>
      <diagonal/>
    </border>
    <border>
      <left/>
      <right style="thin">
        <color rgb="FF000000"/>
      </right>
      <top/>
      <bottom style="medium">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auto="1"/>
      </top>
      <bottom style="thin">
        <color rgb="FF000000"/>
      </bottom>
      <diagonal/>
    </border>
    <border>
      <left/>
      <right style="medium">
        <color indexed="64"/>
      </right>
      <top style="medium">
        <color indexed="64"/>
      </top>
      <bottom style="thin">
        <color rgb="FF000000"/>
      </bottom>
      <diagonal/>
    </border>
    <border>
      <left style="medium">
        <color indexed="64"/>
      </left>
      <right style="medium">
        <color indexed="64"/>
      </right>
      <top style="medium">
        <color indexed="64"/>
      </top>
      <bottom style="thin">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indexed="64"/>
      </right>
      <top style="thin">
        <color rgb="FF000000"/>
      </top>
      <bottom style="medium">
        <color indexed="64"/>
      </bottom>
      <diagonal/>
    </border>
    <border>
      <left style="medium">
        <color indexed="64"/>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medium">
        <color indexed="64"/>
      </right>
      <top style="thin">
        <color indexed="64"/>
      </top>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5" fillId="5" borderId="2" applyNumberFormat="0" applyAlignment="0" applyProtection="0"/>
    <xf numFmtId="0" fontId="1" fillId="6" borderId="3" applyNumberFormat="0" applyFont="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1" fillId="23" borderId="0" applyNumberFormat="0" applyBorder="0" applyAlignment="0" applyProtection="0"/>
  </cellStyleXfs>
  <cellXfs count="411">
    <xf numFmtId="0" fontId="0" fillId="0" borderId="0" xfId="0"/>
    <xf numFmtId="0" fontId="0" fillId="0" borderId="0" xfId="0" applyAlignment="1">
      <alignment horizontal="center" vertical="center"/>
    </xf>
    <xf numFmtId="0" fontId="1" fillId="9" borderId="6" xfId="8" applyBorder="1" applyAlignment="1">
      <alignment horizontal="center" vertical="center"/>
    </xf>
    <xf numFmtId="0" fontId="5" fillId="5" borderId="11" xfId="4" applyBorder="1" applyAlignment="1">
      <alignment horizontal="center" vertical="center"/>
    </xf>
    <xf numFmtId="0" fontId="0" fillId="18" borderId="22" xfId="0" applyFill="1" applyBorder="1" applyAlignment="1">
      <alignment horizontal="center" vertical="center"/>
    </xf>
    <xf numFmtId="0" fontId="0" fillId="19" borderId="26" xfId="0" applyFill="1" applyBorder="1" applyAlignment="1">
      <alignment horizontal="center" vertical="center"/>
    </xf>
    <xf numFmtId="0" fontId="0" fillId="0" borderId="0" xfId="0" applyAlignment="1">
      <alignment wrapText="1"/>
    </xf>
    <xf numFmtId="0" fontId="0" fillId="14" borderId="4" xfId="0" applyFill="1" applyBorder="1" applyAlignment="1">
      <alignment horizontal="center" vertical="center"/>
    </xf>
    <xf numFmtId="0" fontId="0" fillId="14" borderId="4" xfId="0" applyFill="1" applyBorder="1" applyAlignment="1">
      <alignment horizontal="center" vertical="center" wrapText="1"/>
    </xf>
    <xf numFmtId="0" fontId="0" fillId="14" borderId="12" xfId="0" applyFill="1" applyBorder="1" applyAlignment="1">
      <alignment horizontal="center" vertical="center" wrapText="1"/>
    </xf>
    <xf numFmtId="0" fontId="0" fillId="13" borderId="4" xfId="0" applyFill="1" applyBorder="1" applyAlignment="1">
      <alignment horizontal="center" vertical="center"/>
    </xf>
    <xf numFmtId="0" fontId="7" fillId="18" borderId="22" xfId="0" applyFont="1" applyFill="1" applyBorder="1" applyAlignment="1">
      <alignment horizontal="center" vertical="center"/>
    </xf>
    <xf numFmtId="0" fontId="7" fillId="19" borderId="26" xfId="0" applyFont="1" applyFill="1" applyBorder="1" applyAlignment="1">
      <alignment horizontal="center" vertical="center"/>
    </xf>
    <xf numFmtId="0" fontId="7" fillId="20" borderId="28" xfId="0" applyFont="1" applyFill="1" applyBorder="1" applyAlignment="1">
      <alignment horizontal="center" vertical="center"/>
    </xf>
    <xf numFmtId="0" fontId="7" fillId="19" borderId="27" xfId="0" applyNumberFormat="1" applyFont="1" applyFill="1" applyBorder="1" applyAlignment="1">
      <alignment horizontal="center" vertical="center"/>
    </xf>
    <xf numFmtId="0" fontId="7" fillId="20" borderId="29" xfId="0" applyNumberFormat="1" applyFont="1" applyFill="1" applyBorder="1" applyAlignment="1">
      <alignment horizontal="center" vertical="center"/>
    </xf>
    <xf numFmtId="0" fontId="7" fillId="13" borderId="4" xfId="0" applyFont="1" applyFill="1" applyBorder="1" applyAlignment="1">
      <alignment horizontal="center" vertical="center" wrapText="1"/>
    </xf>
    <xf numFmtId="49" fontId="0" fillId="19" borderId="27" xfId="0" applyNumberFormat="1" applyFill="1" applyBorder="1" applyAlignment="1">
      <alignment horizontal="left" vertical="top" wrapText="1"/>
    </xf>
    <xf numFmtId="49" fontId="0" fillId="20" borderId="29" xfId="0" applyNumberFormat="1" applyFill="1" applyBorder="1" applyAlignment="1">
      <alignment horizontal="left" vertical="top" wrapText="1"/>
    </xf>
    <xf numFmtId="49" fontId="0" fillId="20" borderId="28" xfId="0" applyNumberFormat="1" applyFill="1" applyBorder="1" applyAlignment="1">
      <alignment horizontal="left" vertical="top" wrapText="1"/>
    </xf>
    <xf numFmtId="0" fontId="0" fillId="13" borderId="22" xfId="0" applyNumberFormat="1" applyFill="1" applyBorder="1" applyAlignment="1">
      <alignment horizontal="left" vertical="center"/>
    </xf>
    <xf numFmtId="0" fontId="0" fillId="13" borderId="26" xfId="0" applyNumberFormat="1" applyFill="1" applyBorder="1" applyAlignment="1">
      <alignment horizontal="left" vertical="center"/>
    </xf>
    <xf numFmtId="0" fontId="0" fillId="13" borderId="30" xfId="0" applyNumberFormat="1" applyFill="1" applyBorder="1" applyAlignment="1">
      <alignment horizontal="left" vertical="center"/>
    </xf>
    <xf numFmtId="0" fontId="0" fillId="14" borderId="22" xfId="0" applyNumberFormat="1" applyFill="1" applyBorder="1" applyAlignment="1">
      <alignment horizontal="left" vertical="center"/>
    </xf>
    <xf numFmtId="0" fontId="0" fillId="14" borderId="26" xfId="0" applyNumberFormat="1" applyFill="1" applyBorder="1" applyAlignment="1">
      <alignment horizontal="left" vertical="center"/>
    </xf>
    <xf numFmtId="0" fontId="0" fillId="14" borderId="30" xfId="0" applyNumberFormat="1" applyFill="1" applyBorder="1" applyAlignment="1">
      <alignment horizontal="left" vertical="center"/>
    </xf>
    <xf numFmtId="0" fontId="0" fillId="0" borderId="22" xfId="0" applyNumberFormat="1" applyBorder="1" applyAlignment="1">
      <alignment horizontal="left" vertical="center"/>
    </xf>
    <xf numFmtId="0" fontId="0" fillId="0" borderId="26" xfId="0" applyNumberFormat="1" applyBorder="1" applyAlignment="1">
      <alignment horizontal="left" vertical="center"/>
    </xf>
    <xf numFmtId="0" fontId="0" fillId="0" borderId="30" xfId="0" applyNumberFormat="1" applyBorder="1" applyAlignment="1">
      <alignment horizontal="left" vertical="center"/>
    </xf>
    <xf numFmtId="0" fontId="0" fillId="13" borderId="25" xfId="0" applyNumberFormat="1" applyFill="1" applyBorder="1" applyAlignment="1">
      <alignment horizontal="right" vertical="center"/>
    </xf>
    <xf numFmtId="0" fontId="0" fillId="14" borderId="25" xfId="0" applyNumberFormat="1" applyFill="1" applyBorder="1" applyAlignment="1">
      <alignment horizontal="right" vertical="center"/>
    </xf>
    <xf numFmtId="0" fontId="0" fillId="0" borderId="33" xfId="0" applyFont="1" applyBorder="1" applyAlignment="1">
      <alignment horizontal="center" vertical="center"/>
    </xf>
    <xf numFmtId="0" fontId="0" fillId="0" borderId="34" xfId="0" applyFont="1" applyBorder="1"/>
    <xf numFmtId="0" fontId="0" fillId="0" borderId="36" xfId="0" applyFont="1" applyBorder="1" applyAlignment="1">
      <alignment horizontal="center" vertical="center"/>
    </xf>
    <xf numFmtId="0" fontId="0" fillId="0" borderId="37" xfId="0" applyFont="1" applyBorder="1"/>
    <xf numFmtId="0" fontId="0" fillId="0" borderId="39" xfId="0" applyFont="1" applyBorder="1" applyAlignment="1">
      <alignment horizontal="center" vertical="center"/>
    </xf>
    <xf numFmtId="0" fontId="0" fillId="0" borderId="40" xfId="0" applyFont="1" applyBorder="1"/>
    <xf numFmtId="0" fontId="0" fillId="0" borderId="43" xfId="0" applyFont="1" applyBorder="1"/>
    <xf numFmtId="0" fontId="0" fillId="0" borderId="36" xfId="0" applyFont="1" applyBorder="1"/>
    <xf numFmtId="0" fontId="0" fillId="21" borderId="48" xfId="0" applyFont="1" applyFill="1" applyBorder="1" applyAlignment="1"/>
    <xf numFmtId="0" fontId="0" fillId="21" borderId="13" xfId="0" applyFont="1" applyFill="1" applyBorder="1" applyAlignment="1"/>
    <xf numFmtId="0" fontId="12" fillId="0" borderId="4" xfId="0" applyFont="1" applyBorder="1" applyAlignment="1"/>
    <xf numFmtId="0" fontId="0" fillId="0" borderId="13" xfId="0" applyFont="1" applyBorder="1" applyAlignment="1">
      <alignment horizontal="right" vertical="center"/>
    </xf>
    <xf numFmtId="0" fontId="0" fillId="0" borderId="0" xfId="0" applyFont="1" applyAlignment="1"/>
    <xf numFmtId="0" fontId="0" fillId="0" borderId="0" xfId="0" applyFont="1" applyBorder="1" applyAlignment="1">
      <alignment vertical="center"/>
    </xf>
    <xf numFmtId="0" fontId="12" fillId="0" borderId="0" xfId="0" applyFont="1" applyFill="1" applyBorder="1" applyAlignment="1"/>
    <xf numFmtId="0" fontId="12" fillId="0" borderId="0" xfId="0" applyFont="1" applyBorder="1" applyAlignment="1"/>
    <xf numFmtId="0" fontId="13"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xf numFmtId="0" fontId="0" fillId="0" borderId="55" xfId="0" applyFont="1" applyBorder="1" applyAlignment="1">
      <alignment horizontal="center"/>
    </xf>
    <xf numFmtId="0" fontId="0" fillId="0" borderId="56" xfId="0" applyFont="1" applyBorder="1" applyAlignment="1">
      <alignment horizontal="center" vertical="center"/>
    </xf>
    <xf numFmtId="0" fontId="0" fillId="0" borderId="57" xfId="0" applyFont="1" applyBorder="1" applyAlignment="1">
      <alignment horizontal="center" vertical="center"/>
    </xf>
    <xf numFmtId="0" fontId="0" fillId="0" borderId="58" xfId="0" applyFont="1" applyBorder="1"/>
    <xf numFmtId="0" fontId="12" fillId="0" borderId="0" xfId="0" applyFont="1" applyFill="1" applyBorder="1" applyAlignment="1">
      <alignment horizontal="center" vertical="center"/>
    </xf>
    <xf numFmtId="0" fontId="0" fillId="0" borderId="59" xfId="0" applyFont="1" applyBorder="1" applyAlignment="1">
      <alignment horizontal="center"/>
    </xf>
    <xf numFmtId="0" fontId="0" fillId="0" borderId="60" xfId="0" applyFont="1" applyBorder="1" applyAlignment="1">
      <alignment horizontal="right" vertical="center"/>
    </xf>
    <xf numFmtId="0" fontId="0" fillId="0" borderId="61" xfId="0" applyFont="1" applyBorder="1" applyAlignment="1">
      <alignment horizontal="right" vertical="center"/>
    </xf>
    <xf numFmtId="0" fontId="0" fillId="20" borderId="62" xfId="0" applyFont="1" applyFill="1" applyBorder="1" applyAlignment="1">
      <alignment horizontal="right" vertical="center"/>
    </xf>
    <xf numFmtId="0" fontId="0" fillId="0" borderId="63" xfId="0" applyFont="1" applyBorder="1" applyAlignment="1">
      <alignment horizontal="center"/>
    </xf>
    <xf numFmtId="0" fontId="0" fillId="0" borderId="64" xfId="0" applyFont="1" applyBorder="1" applyAlignment="1">
      <alignment horizontal="right" vertical="center"/>
    </xf>
    <xf numFmtId="0" fontId="0" fillId="0" borderId="31" xfId="0" applyFont="1" applyBorder="1" applyAlignment="1">
      <alignment horizontal="right" vertical="center"/>
    </xf>
    <xf numFmtId="0" fontId="0" fillId="20" borderId="65" xfId="0" applyFont="1" applyFill="1" applyBorder="1" applyAlignment="1">
      <alignment horizontal="right" vertical="center"/>
    </xf>
    <xf numFmtId="0" fontId="13" fillId="0" borderId="0" xfId="0" applyFont="1" applyFill="1" applyBorder="1" applyAlignment="1">
      <alignment horizontal="center"/>
    </xf>
    <xf numFmtId="0" fontId="12" fillId="0" borderId="0" xfId="0" applyFont="1" applyFill="1" applyBorder="1" applyAlignment="1">
      <alignment horizontal="center" vertical="top"/>
    </xf>
    <xf numFmtId="0" fontId="0" fillId="0" borderId="0" xfId="0" applyFont="1" applyFill="1" applyBorder="1" applyAlignment="1"/>
    <xf numFmtId="0" fontId="0" fillId="0" borderId="0" xfId="0" applyFont="1" applyBorder="1" applyAlignment="1"/>
    <xf numFmtId="0" fontId="0" fillId="0" borderId="66" xfId="0" applyFont="1" applyBorder="1" applyAlignment="1">
      <alignment horizontal="center"/>
    </xf>
    <xf numFmtId="0" fontId="0" fillId="0" borderId="27" xfId="0" applyFont="1" applyBorder="1" applyAlignment="1">
      <alignment horizontal="right" vertical="center"/>
    </xf>
    <xf numFmtId="0" fontId="0" fillId="0" borderId="28" xfId="0" applyFont="1" applyBorder="1" applyAlignment="1">
      <alignment horizontal="right" vertical="center"/>
    </xf>
    <xf numFmtId="0" fontId="0" fillId="20" borderId="29" xfId="0" applyFont="1" applyFill="1" applyBorder="1" applyAlignment="1">
      <alignment horizontal="right" vertical="center"/>
    </xf>
    <xf numFmtId="0" fontId="0" fillId="0" borderId="0" xfId="0" applyFont="1" applyBorder="1" applyAlignment="1">
      <alignment horizontal="center"/>
    </xf>
    <xf numFmtId="0" fontId="0" fillId="0" borderId="0" xfId="0" applyFont="1" applyBorder="1" applyAlignment="1">
      <alignment horizontal="right" vertical="center"/>
    </xf>
    <xf numFmtId="0" fontId="13" fillId="0" borderId="4" xfId="0" applyFont="1" applyBorder="1" applyAlignment="1">
      <alignment horizontal="center"/>
    </xf>
    <xf numFmtId="0" fontId="0" fillId="0" borderId="4" xfId="0" applyFont="1" applyBorder="1" applyAlignment="1">
      <alignment horizontal="right" vertical="center"/>
    </xf>
    <xf numFmtId="0" fontId="0" fillId="0" borderId="0" xfId="0" applyFont="1" applyFill="1" applyBorder="1" applyAlignment="1">
      <alignment horizontal="center" vertical="center"/>
    </xf>
    <xf numFmtId="0" fontId="0" fillId="0" borderId="0" xfId="0" applyFont="1" applyFill="1" applyBorder="1" applyAlignment="1">
      <alignment horizontal="right" vertical="center"/>
    </xf>
    <xf numFmtId="0" fontId="0" fillId="0" borderId="0" xfId="0" applyFont="1" applyFill="1" applyBorder="1" applyAlignment="1">
      <alignment vertical="center"/>
    </xf>
    <xf numFmtId="0" fontId="13" fillId="14" borderId="16" xfId="0" applyFont="1" applyFill="1" applyBorder="1" applyAlignment="1">
      <alignment horizontal="center" vertical="center"/>
    </xf>
    <xf numFmtId="0" fontId="12" fillId="14" borderId="20" xfId="0" applyFont="1" applyFill="1" applyBorder="1" applyAlignment="1">
      <alignment horizontal="right" vertical="center"/>
    </xf>
    <xf numFmtId="0" fontId="13" fillId="0" borderId="16" xfId="0" applyFont="1" applyBorder="1" applyAlignment="1">
      <alignment horizontal="center" vertical="center"/>
    </xf>
    <xf numFmtId="0" fontId="12" fillId="0" borderId="16" xfId="0" applyFont="1" applyFill="1" applyBorder="1" applyAlignment="1">
      <alignment horizontal="right" vertical="center"/>
    </xf>
    <xf numFmtId="0" fontId="0" fillId="0" borderId="0" xfId="0" applyFont="1" applyFill="1" applyBorder="1" applyAlignment="1">
      <alignment horizontal="center"/>
    </xf>
    <xf numFmtId="0" fontId="13" fillId="14" borderId="16" xfId="0" applyFont="1" applyFill="1" applyBorder="1" applyAlignment="1">
      <alignment horizontal="center"/>
    </xf>
    <xf numFmtId="0" fontId="12" fillId="14" borderId="16" xfId="0" applyFont="1" applyFill="1" applyBorder="1" applyAlignment="1">
      <alignment horizontal="right" vertical="center"/>
    </xf>
    <xf numFmtId="0" fontId="13" fillId="0" borderId="16" xfId="0" applyFont="1" applyBorder="1" applyAlignment="1">
      <alignment horizontal="center"/>
    </xf>
    <xf numFmtId="0" fontId="13" fillId="0" borderId="17" xfId="0" applyFont="1" applyBorder="1" applyAlignment="1">
      <alignment horizontal="center"/>
    </xf>
    <xf numFmtId="0" fontId="12" fillId="0" borderId="17" xfId="0" applyFont="1" applyFill="1" applyBorder="1" applyAlignment="1">
      <alignment horizontal="right" vertical="center"/>
    </xf>
    <xf numFmtId="0" fontId="0" fillId="27" borderId="62" xfId="0" applyFont="1" applyFill="1" applyBorder="1" applyAlignment="1">
      <alignment horizontal="right" vertical="center"/>
    </xf>
    <xf numFmtId="0" fontId="0" fillId="27" borderId="65" xfId="0" applyFont="1" applyFill="1" applyBorder="1" applyAlignment="1">
      <alignment horizontal="right" vertical="center"/>
    </xf>
    <xf numFmtId="0" fontId="2" fillId="2" borderId="4" xfId="1" applyBorder="1" applyAlignment="1"/>
    <xf numFmtId="0" fontId="0" fillId="0" borderId="0" xfId="0" applyFont="1" applyBorder="1" applyAlignment="1">
      <alignment horizontal="right"/>
    </xf>
    <xf numFmtId="0" fontId="0" fillId="27" borderId="29" xfId="0" applyFont="1" applyFill="1" applyBorder="1" applyAlignment="1">
      <alignment horizontal="right" vertical="center"/>
    </xf>
    <xf numFmtId="0" fontId="12" fillId="28" borderId="4" xfId="0" applyFont="1" applyFill="1" applyBorder="1" applyAlignment="1"/>
    <xf numFmtId="0" fontId="13" fillId="26" borderId="4" xfId="0" applyFont="1" applyFill="1" applyBorder="1" applyAlignment="1">
      <alignment horizontal="right" vertical="center"/>
    </xf>
    <xf numFmtId="0" fontId="0" fillId="15" borderId="60" xfId="0" applyFont="1" applyFill="1" applyBorder="1" applyAlignment="1">
      <alignment horizontal="center" vertical="center"/>
    </xf>
    <xf numFmtId="0" fontId="0" fillId="21" borderId="62" xfId="0" applyFont="1" applyFill="1" applyBorder="1"/>
    <xf numFmtId="0" fontId="0" fillId="28" borderId="36" xfId="0" applyFont="1" applyFill="1" applyBorder="1" applyAlignment="1">
      <alignment horizontal="center" vertical="center"/>
    </xf>
    <xf numFmtId="0" fontId="0" fillId="28" borderId="43" xfId="0" applyFont="1" applyFill="1" applyBorder="1"/>
    <xf numFmtId="0" fontId="0" fillId="15" borderId="64" xfId="0" applyFont="1" applyFill="1" applyBorder="1" applyAlignment="1">
      <alignment horizontal="center" vertical="center"/>
    </xf>
    <xf numFmtId="0" fontId="0" fillId="21" borderId="65" xfId="0" applyFont="1" applyFill="1" applyBorder="1"/>
    <xf numFmtId="0" fontId="0" fillId="28" borderId="36" xfId="0" applyFont="1" applyFill="1" applyBorder="1"/>
    <xf numFmtId="0" fontId="13" fillId="0" borderId="0" xfId="0" applyFont="1" applyBorder="1" applyAlignment="1">
      <alignment horizontal="center"/>
    </xf>
    <xf numFmtId="0" fontId="11" fillId="0" borderId="0" xfId="12" applyFill="1" applyBorder="1" applyAlignment="1"/>
    <xf numFmtId="0" fontId="0" fillId="15" borderId="27" xfId="0" applyFont="1" applyFill="1" applyBorder="1" applyAlignment="1">
      <alignment horizontal="center" vertical="center"/>
    </xf>
    <xf numFmtId="0" fontId="0" fillId="21" borderId="10" xfId="0" applyFont="1" applyFill="1" applyBorder="1"/>
    <xf numFmtId="0" fontId="13" fillId="13" borderId="46" xfId="0" applyFont="1" applyFill="1" applyBorder="1" applyAlignment="1">
      <alignment horizontal="center" vertical="center"/>
    </xf>
    <xf numFmtId="0" fontId="0" fillId="0" borderId="73" xfId="0" applyFont="1" applyBorder="1" applyAlignment="1">
      <alignment horizontal="center" vertical="center"/>
    </xf>
    <xf numFmtId="0" fontId="0" fillId="29" borderId="13" xfId="0" applyFont="1" applyFill="1" applyBorder="1"/>
    <xf numFmtId="0" fontId="0" fillId="27" borderId="13" xfId="0" applyFont="1" applyFill="1" applyBorder="1"/>
    <xf numFmtId="0" fontId="0" fillId="0" borderId="48" xfId="0" applyFont="1" applyBorder="1"/>
    <xf numFmtId="0" fontId="0" fillId="25" borderId="48" xfId="0" applyFont="1" applyFill="1" applyBorder="1" applyAlignment="1">
      <alignment horizontal="center" vertical="center"/>
    </xf>
    <xf numFmtId="0" fontId="0" fillId="25" borderId="47" xfId="0" applyFont="1" applyFill="1" applyBorder="1"/>
    <xf numFmtId="0" fontId="12" fillId="13" borderId="74" xfId="0" applyFont="1" applyFill="1" applyBorder="1" applyAlignment="1">
      <alignment horizontal="center" vertical="center"/>
    </xf>
    <xf numFmtId="0" fontId="0" fillId="0" borderId="4" xfId="0" applyFont="1" applyBorder="1"/>
    <xf numFmtId="0" fontId="0" fillId="25" borderId="49" xfId="0" applyFont="1" applyFill="1" applyBorder="1" applyAlignment="1">
      <alignment horizontal="center" vertical="center"/>
    </xf>
    <xf numFmtId="0" fontId="0" fillId="25" borderId="70" xfId="0" applyFont="1" applyFill="1" applyBorder="1"/>
    <xf numFmtId="0" fontId="12" fillId="13" borderId="74" xfId="0" applyFont="1" applyFill="1" applyBorder="1" applyAlignment="1"/>
    <xf numFmtId="0" fontId="0" fillId="0" borderId="75" xfId="0" applyFont="1" applyBorder="1" applyAlignment="1">
      <alignment horizontal="center" vertical="center"/>
    </xf>
    <xf numFmtId="0" fontId="0" fillId="27" borderId="19" xfId="0" applyFont="1" applyFill="1" applyBorder="1"/>
    <xf numFmtId="0" fontId="0" fillId="0" borderId="4" xfId="0" applyFont="1" applyBorder="1" applyAlignment="1">
      <alignment horizontal="right"/>
    </xf>
    <xf numFmtId="0" fontId="0" fillId="21" borderId="4" xfId="0" applyFont="1" applyFill="1" applyBorder="1" applyAlignment="1"/>
    <xf numFmtId="0" fontId="13" fillId="13" borderId="20" xfId="0" applyFont="1" applyFill="1" applyBorder="1" applyAlignment="1">
      <alignment horizontal="center"/>
    </xf>
    <xf numFmtId="0" fontId="0" fillId="0" borderId="4" xfId="0" applyFont="1" applyBorder="1" applyAlignment="1"/>
    <xf numFmtId="0" fontId="12" fillId="13" borderId="17" xfId="0" applyFont="1" applyFill="1" applyBorder="1" applyAlignment="1">
      <alignment horizontal="center" vertical="top"/>
    </xf>
    <xf numFmtId="0" fontId="0" fillId="0" borderId="76" xfId="0" applyFont="1" applyBorder="1" applyAlignment="1">
      <alignment horizontal="center" vertical="center"/>
    </xf>
    <xf numFmtId="0" fontId="0" fillId="29" borderId="42" xfId="0" applyFont="1" applyFill="1" applyBorder="1"/>
    <xf numFmtId="0" fontId="0" fillId="30" borderId="47" xfId="0" applyFont="1" applyFill="1" applyBorder="1" applyAlignment="1">
      <alignment horizontal="center" vertical="center"/>
    </xf>
    <xf numFmtId="0" fontId="0" fillId="30" borderId="47" xfId="0" applyFont="1" applyFill="1" applyBorder="1"/>
    <xf numFmtId="0" fontId="0" fillId="29" borderId="78" xfId="0" applyFont="1" applyFill="1" applyBorder="1"/>
    <xf numFmtId="0" fontId="0" fillId="27" borderId="81" xfId="0" applyFont="1" applyFill="1" applyBorder="1"/>
    <xf numFmtId="0" fontId="0" fillId="28" borderId="4" xfId="0" applyFont="1" applyFill="1" applyBorder="1" applyAlignment="1"/>
    <xf numFmtId="0" fontId="0" fillId="30" borderId="70" xfId="0" applyFont="1" applyFill="1" applyBorder="1" applyAlignment="1">
      <alignment horizontal="center" vertical="center"/>
    </xf>
    <xf numFmtId="0" fontId="0" fillId="30" borderId="70" xfId="0" applyFont="1" applyFill="1" applyBorder="1"/>
    <xf numFmtId="0" fontId="0" fillId="29" borderId="84" xfId="0" applyFont="1" applyFill="1" applyBorder="1"/>
    <xf numFmtId="0" fontId="0" fillId="27" borderId="86" xfId="0" applyFont="1" applyFill="1" applyBorder="1"/>
    <xf numFmtId="0" fontId="0" fillId="30" borderId="42" xfId="0" applyFont="1" applyFill="1" applyBorder="1" applyAlignment="1">
      <alignment horizontal="center" vertical="center"/>
    </xf>
    <xf numFmtId="0" fontId="0" fillId="30" borderId="42" xfId="0" applyFont="1" applyFill="1" applyBorder="1"/>
    <xf numFmtId="0" fontId="0" fillId="14" borderId="20" xfId="0" applyFill="1" applyBorder="1" applyAlignment="1">
      <alignment horizontal="center" vertical="center" wrapText="1"/>
    </xf>
    <xf numFmtId="0" fontId="0" fillId="14" borderId="17" xfId="0" applyFill="1" applyBorder="1" applyAlignment="1">
      <alignment horizontal="center" vertical="center" wrapText="1"/>
    </xf>
    <xf numFmtId="0" fontId="0" fillId="14" borderId="20" xfId="0" applyFill="1" applyBorder="1" applyAlignment="1">
      <alignment horizontal="center" vertical="center"/>
    </xf>
    <xf numFmtId="0" fontId="0" fillId="14" borderId="19" xfId="0" applyFill="1" applyBorder="1" applyAlignment="1">
      <alignment horizontal="center" vertical="center" wrapText="1"/>
    </xf>
    <xf numFmtId="0" fontId="7" fillId="0" borderId="20" xfId="0" applyFont="1" applyBorder="1" applyAlignment="1">
      <alignment horizontal="center" vertical="center" wrapText="1"/>
    </xf>
    <xf numFmtId="0" fontId="7" fillId="0" borderId="17" xfId="0" applyFont="1" applyBorder="1" applyAlignment="1">
      <alignment horizontal="center" vertical="center" wrapText="1"/>
    </xf>
    <xf numFmtId="0" fontId="0" fillId="14" borderId="20" xfId="0" applyFill="1" applyBorder="1" applyAlignment="1">
      <alignment horizontal="center" vertical="center"/>
    </xf>
    <xf numFmtId="0" fontId="0" fillId="14" borderId="19" xfId="0" applyFill="1" applyBorder="1" applyAlignment="1">
      <alignment horizontal="center" vertical="center" wrapText="1"/>
    </xf>
    <xf numFmtId="0" fontId="0" fillId="14" borderId="12" xfId="0" applyFill="1" applyBorder="1" applyAlignment="1">
      <alignment horizontal="center" vertical="center" wrapText="1"/>
    </xf>
    <xf numFmtId="0" fontId="10" fillId="21" borderId="4" xfId="0" applyFont="1" applyFill="1" applyBorder="1" applyAlignment="1">
      <alignment horizontal="center" vertical="center"/>
    </xf>
    <xf numFmtId="0" fontId="3" fillId="13" borderId="4" xfId="2" applyFill="1" applyBorder="1" applyAlignment="1">
      <alignment horizontal="center" vertical="center"/>
    </xf>
    <xf numFmtId="0" fontId="0" fillId="18" borderId="25" xfId="0" applyFill="1" applyBorder="1" applyAlignment="1">
      <alignment horizontal="center" vertical="center"/>
    </xf>
    <xf numFmtId="0" fontId="0" fillId="18" borderId="4" xfId="0" applyFill="1" applyBorder="1" applyAlignment="1">
      <alignment horizontal="center" vertical="center"/>
    </xf>
    <xf numFmtId="0" fontId="0" fillId="18" borderId="13" xfId="0" applyFill="1" applyBorder="1" applyAlignment="1">
      <alignment horizontal="center" vertical="center"/>
    </xf>
    <xf numFmtId="0" fontId="0" fillId="19" borderId="4" xfId="0" applyFill="1" applyBorder="1" applyAlignment="1">
      <alignment horizontal="center" vertical="center"/>
    </xf>
    <xf numFmtId="0" fontId="0" fillId="19" borderId="10" xfId="0" applyFill="1" applyBorder="1" applyAlignment="1">
      <alignment horizontal="center" vertical="center"/>
    </xf>
    <xf numFmtId="0" fontId="0" fillId="19" borderId="30" xfId="0" applyFill="1" applyBorder="1" applyAlignment="1">
      <alignment horizontal="center" vertical="center"/>
    </xf>
    <xf numFmtId="0" fontId="0" fillId="0" borderId="18" xfId="0" applyBorder="1" applyAlignment="1">
      <alignment horizontal="center" vertical="center"/>
    </xf>
    <xf numFmtId="49" fontId="0" fillId="0" borderId="19" xfId="0" applyNumberFormat="1" applyBorder="1" applyAlignment="1">
      <alignment horizontal="center" vertical="center" wrapText="1"/>
    </xf>
    <xf numFmtId="0" fontId="0" fillId="14" borderId="18" xfId="0" applyFill="1" applyBorder="1" applyAlignment="1">
      <alignment horizontal="center" vertical="center"/>
    </xf>
    <xf numFmtId="0" fontId="0" fillId="0" borderId="19" xfId="0" applyBorder="1" applyAlignment="1">
      <alignment horizontal="center" vertical="center" wrapText="1"/>
    </xf>
    <xf numFmtId="0" fontId="0" fillId="13" borderId="18" xfId="0" applyFill="1" applyBorder="1" applyAlignment="1">
      <alignment horizontal="center" vertical="center"/>
    </xf>
    <xf numFmtId="0" fontId="0" fillId="13" borderId="19" xfId="0" applyFill="1" applyBorder="1" applyAlignment="1">
      <alignment horizontal="center" vertical="center" wrapText="1"/>
    </xf>
    <xf numFmtId="0" fontId="18" fillId="21" borderId="4" xfId="0" applyFont="1" applyFill="1" applyBorder="1" applyAlignment="1">
      <alignment horizontal="center" vertical="center"/>
    </xf>
    <xf numFmtId="0" fontId="0" fillId="14" borderId="18" xfId="0" applyFill="1" applyBorder="1" applyAlignment="1">
      <alignment horizontal="center" vertical="center"/>
    </xf>
    <xf numFmtId="0" fontId="0" fillId="14" borderId="19" xfId="0" applyFill="1" applyBorder="1" applyAlignment="1">
      <alignment horizontal="center" vertical="center" wrapText="1"/>
    </xf>
    <xf numFmtId="0" fontId="0" fillId="0" borderId="4" xfId="0" applyBorder="1"/>
    <xf numFmtId="0" fontId="0" fillId="0" borderId="18" xfId="0" applyNumberFormat="1" applyBorder="1" applyAlignment="1">
      <alignment horizontal="center" vertical="center" wrapText="1"/>
    </xf>
    <xf numFmtId="0" fontId="0" fillId="0" borderId="19" xfId="0" applyBorder="1" applyAlignment="1">
      <alignment horizontal="center" vertical="center"/>
    </xf>
    <xf numFmtId="49" fontId="0" fillId="0" borderId="19" xfId="0" applyNumberFormat="1" applyBorder="1" applyAlignment="1">
      <alignment horizontal="center" vertical="center"/>
    </xf>
    <xf numFmtId="0" fontId="0" fillId="0" borderId="19" xfId="0" applyNumberFormat="1" applyBorder="1" applyAlignment="1">
      <alignment horizontal="center" vertical="center"/>
    </xf>
    <xf numFmtId="0" fontId="0" fillId="0" borderId="4" xfId="0" applyBorder="1" applyAlignment="1">
      <alignment horizontal="center" vertical="center"/>
    </xf>
    <xf numFmtId="0" fontId="0" fillId="14" borderId="4" xfId="0" applyFill="1" applyBorder="1"/>
    <xf numFmtId="0" fontId="0" fillId="31" borderId="8" xfId="0" applyFill="1" applyBorder="1" applyAlignment="1">
      <alignment horizontal="center" vertical="center"/>
    </xf>
    <xf numFmtId="0" fontId="0" fillId="30" borderId="4" xfId="0" applyFont="1" applyFill="1" applyBorder="1" applyAlignment="1">
      <alignment vertical="center"/>
    </xf>
    <xf numFmtId="0" fontId="0" fillId="31" borderId="4" xfId="0" applyFill="1" applyBorder="1" applyAlignment="1">
      <alignment horizontal="center" vertical="center"/>
    </xf>
    <xf numFmtId="49" fontId="3" fillId="13" borderId="13" xfId="2" applyNumberFormat="1" applyFill="1" applyBorder="1" applyAlignment="1">
      <alignment horizontal="center" vertical="center"/>
    </xf>
    <xf numFmtId="0" fontId="9" fillId="0" borderId="18" xfId="0" applyFont="1" applyBorder="1" applyAlignment="1">
      <alignment vertical="center" wrapText="1"/>
    </xf>
    <xf numFmtId="0" fontId="9" fillId="0" borderId="7" xfId="0" applyFont="1" applyBorder="1" applyAlignment="1">
      <alignment vertical="center" wrapText="1"/>
    </xf>
    <xf numFmtId="0" fontId="0" fillId="26" borderId="4" xfId="0" applyFill="1" applyBorder="1"/>
    <xf numFmtId="0" fontId="0" fillId="0" borderId="20" xfId="0" applyBorder="1" applyAlignment="1">
      <alignment horizontal="center" vertical="center"/>
    </xf>
    <xf numFmtId="0" fontId="0" fillId="0" borderId="17" xfId="0" applyBorder="1" applyAlignment="1">
      <alignment horizontal="center" vertical="center"/>
    </xf>
    <xf numFmtId="0" fontId="6" fillId="0" borderId="20" xfId="0" applyFont="1" applyBorder="1" applyAlignment="1">
      <alignment horizontal="center" vertical="center"/>
    </xf>
    <xf numFmtId="0" fontId="6" fillId="0" borderId="17" xfId="0" applyFont="1" applyBorder="1" applyAlignment="1">
      <alignment horizontal="center" vertical="center"/>
    </xf>
    <xf numFmtId="49" fontId="0" fillId="0" borderId="8" xfId="0" applyNumberFormat="1" applyBorder="1" applyAlignment="1">
      <alignment horizontal="center" vertical="center" wrapText="1"/>
    </xf>
    <xf numFmtId="49" fontId="0" fillId="0" borderId="10" xfId="0" applyNumberFormat="1" applyBorder="1" applyAlignment="1">
      <alignment horizontal="center" vertical="center" wrapText="1"/>
    </xf>
    <xf numFmtId="0" fontId="0" fillId="0" borderId="18" xfId="0" applyBorder="1" applyAlignment="1">
      <alignment horizontal="center" vertical="center"/>
    </xf>
    <xf numFmtId="0" fontId="0" fillId="0" borderId="8" xfId="0" applyBorder="1" applyAlignment="1">
      <alignment horizontal="center" vertical="center"/>
    </xf>
    <xf numFmtId="0" fontId="6" fillId="0" borderId="19" xfId="0" applyFont="1" applyBorder="1" applyAlignment="1">
      <alignment horizontal="center" vertical="center"/>
    </xf>
    <xf numFmtId="0" fontId="6" fillId="0" borderId="10" xfId="0" applyFont="1" applyBorder="1" applyAlignment="1">
      <alignment horizontal="center" vertical="center"/>
    </xf>
    <xf numFmtId="0" fontId="6" fillId="16" borderId="20" xfId="0" applyFont="1" applyFill="1" applyBorder="1" applyAlignment="1">
      <alignment horizontal="center" vertical="center"/>
    </xf>
    <xf numFmtId="0" fontId="6" fillId="16" borderId="17" xfId="0" applyFont="1" applyFill="1" applyBorder="1" applyAlignment="1">
      <alignment horizontal="center" vertical="center"/>
    </xf>
    <xf numFmtId="0" fontId="8" fillId="0" borderId="12" xfId="0" applyFont="1" applyBorder="1" applyAlignment="1">
      <alignment horizontal="center" vertical="center"/>
    </xf>
    <xf numFmtId="0" fontId="8" fillId="0" borderId="14" xfId="0" applyFont="1" applyBorder="1" applyAlignment="1">
      <alignment horizontal="center" vertical="center"/>
    </xf>
    <xf numFmtId="0" fontId="8" fillId="0" borderId="13" xfId="0" applyFont="1" applyBorder="1" applyAlignment="1">
      <alignment horizontal="center" vertical="center"/>
    </xf>
    <xf numFmtId="0" fontId="0" fillId="14" borderId="8" xfId="0" applyFill="1" applyBorder="1" applyAlignment="1">
      <alignment horizontal="center" vertical="center" wrapText="1"/>
    </xf>
    <xf numFmtId="0" fontId="0" fillId="14" borderId="10"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17" xfId="0" applyFill="1" applyBorder="1" applyAlignment="1">
      <alignment horizontal="center" vertical="center" wrapText="1"/>
    </xf>
    <xf numFmtId="0" fontId="0" fillId="14" borderId="20" xfId="0" applyFill="1" applyBorder="1" applyAlignment="1">
      <alignment horizontal="center" vertical="center"/>
    </xf>
    <xf numFmtId="0" fontId="0" fillId="14" borderId="17" xfId="0" applyFill="1" applyBorder="1" applyAlignment="1">
      <alignment horizontal="center" vertical="center"/>
    </xf>
    <xf numFmtId="0" fontId="8" fillId="14" borderId="12" xfId="0" applyFont="1" applyFill="1" applyBorder="1" applyAlignment="1">
      <alignment horizontal="center" vertical="center"/>
    </xf>
    <xf numFmtId="0" fontId="8" fillId="14" borderId="13" xfId="0" applyFont="1" applyFill="1" applyBorder="1" applyAlignment="1">
      <alignment horizontal="center" vertical="center"/>
    </xf>
    <xf numFmtId="0" fontId="0" fillId="14" borderId="18" xfId="0" applyFill="1" applyBorder="1" applyAlignment="1">
      <alignment horizontal="center" vertical="center" wrapText="1"/>
    </xf>
    <xf numFmtId="0" fontId="0" fillId="14" borderId="19"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6" xfId="0" applyFill="1" applyBorder="1" applyAlignment="1">
      <alignment horizontal="center" vertical="center" wrapText="1"/>
    </xf>
    <xf numFmtId="49" fontId="0" fillId="0" borderId="7" xfId="0" applyNumberFormat="1" applyBorder="1" applyAlignment="1">
      <alignment horizontal="center" vertical="center" wrapText="1"/>
    </xf>
    <xf numFmtId="49" fontId="0" fillId="0" borderId="6" xfId="0" applyNumberFormat="1" applyBorder="1" applyAlignment="1">
      <alignment horizontal="center" vertical="center" wrapText="1"/>
    </xf>
    <xf numFmtId="0" fontId="0" fillId="14" borderId="5" xfId="0" applyFill="1" applyBorder="1" applyAlignment="1">
      <alignment horizontal="center" vertical="center" wrapText="1"/>
    </xf>
    <xf numFmtId="0" fontId="0" fillId="14" borderId="9" xfId="0" applyFill="1" applyBorder="1" applyAlignment="1">
      <alignment horizontal="center" vertical="center" wrapText="1"/>
    </xf>
    <xf numFmtId="0" fontId="9" fillId="0" borderId="5"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7" fillId="18" borderId="23" xfId="0" applyFont="1" applyFill="1" applyBorder="1" applyAlignment="1">
      <alignment horizontal="center"/>
    </xf>
    <xf numFmtId="0" fontId="7" fillId="18" borderId="24" xfId="0" applyFont="1" applyFill="1" applyBorder="1" applyAlignment="1">
      <alignment horizontal="center"/>
    </xf>
    <xf numFmtId="0" fontId="7" fillId="18" borderId="25" xfId="0" applyFont="1" applyFill="1" applyBorder="1" applyAlignment="1">
      <alignment horizontal="center"/>
    </xf>
    <xf numFmtId="0" fontId="0" fillId="0" borderId="6" xfId="0" applyNumberFormat="1" applyBorder="1" applyAlignment="1">
      <alignment horizontal="center" vertical="center" wrapText="1"/>
    </xf>
    <xf numFmtId="0" fontId="0" fillId="0" borderId="10" xfId="0" applyNumberFormat="1" applyBorder="1" applyAlignment="1">
      <alignment horizontal="center" vertical="center" wrapText="1"/>
    </xf>
    <xf numFmtId="0" fontId="7" fillId="13" borderId="12" xfId="0" applyFont="1" applyFill="1" applyBorder="1" applyAlignment="1">
      <alignment horizontal="center" vertical="center" wrapText="1"/>
    </xf>
    <xf numFmtId="0" fontId="7" fillId="13" borderId="13" xfId="0" applyFont="1" applyFill="1" applyBorder="1" applyAlignment="1">
      <alignment horizontal="center" vertical="center" wrapText="1"/>
    </xf>
    <xf numFmtId="0" fontId="0" fillId="14" borderId="12" xfId="0" applyFill="1" applyBorder="1" applyAlignment="1">
      <alignment horizontal="center" vertical="center" wrapText="1"/>
    </xf>
    <xf numFmtId="0" fontId="0" fillId="14" borderId="13" xfId="0" applyFill="1"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0" fillId="18" borderId="23" xfId="0" applyNumberFormat="1" applyFill="1" applyBorder="1" applyAlignment="1">
      <alignment horizontal="center" vertical="top" wrapText="1"/>
    </xf>
    <xf numFmtId="49" fontId="0" fillId="18" borderId="24" xfId="0" applyNumberFormat="1" applyFill="1" applyBorder="1" applyAlignment="1">
      <alignment horizontal="center" vertical="top" wrapText="1"/>
    </xf>
    <xf numFmtId="49" fontId="0" fillId="18" borderId="25" xfId="0" applyNumberFormat="1" applyFill="1" applyBorder="1" applyAlignment="1">
      <alignment horizontal="center" vertical="top" wrapText="1"/>
    </xf>
    <xf numFmtId="49" fontId="0" fillId="13" borderId="8" xfId="0" applyNumberFormat="1" applyFill="1" applyBorder="1" applyAlignment="1">
      <alignment horizontal="center" vertical="center"/>
    </xf>
    <xf numFmtId="49" fontId="0" fillId="13" borderId="10" xfId="0" applyNumberFormat="1" applyFill="1" applyBorder="1" applyAlignment="1">
      <alignment horizontal="center" vertical="center"/>
    </xf>
    <xf numFmtId="49" fontId="0" fillId="14" borderId="8" xfId="0" applyNumberFormat="1" applyFill="1" applyBorder="1" applyAlignment="1">
      <alignment horizontal="center" vertical="center"/>
    </xf>
    <xf numFmtId="49" fontId="0" fillId="14" borderId="10" xfId="0" applyNumberFormat="1" applyFill="1" applyBorder="1" applyAlignment="1">
      <alignment horizontal="center" vertical="center"/>
    </xf>
    <xf numFmtId="0" fontId="10" fillId="22" borderId="12" xfId="0" applyFont="1" applyFill="1" applyBorder="1" applyAlignment="1">
      <alignment horizontal="center" vertical="center" wrapText="1"/>
    </xf>
    <xf numFmtId="0" fontId="10" fillId="22" borderId="13" xfId="0" applyFont="1" applyFill="1" applyBorder="1" applyAlignment="1">
      <alignment horizontal="center" vertical="center" wrapText="1"/>
    </xf>
    <xf numFmtId="0" fontId="0" fillId="14" borderId="18" xfId="0" applyFill="1" applyBorder="1" applyAlignment="1">
      <alignment horizontal="center" vertical="center"/>
    </xf>
    <xf numFmtId="0" fontId="0" fillId="14" borderId="19" xfId="0" applyFill="1" applyBorder="1" applyAlignment="1">
      <alignment horizontal="center" vertical="center"/>
    </xf>
    <xf numFmtId="0" fontId="0" fillId="14" borderId="8" xfId="0" applyFill="1" applyBorder="1" applyAlignment="1">
      <alignment horizontal="center" vertical="center"/>
    </xf>
    <xf numFmtId="0" fontId="0" fillId="14" borderId="10" xfId="0" applyFill="1" applyBorder="1" applyAlignment="1">
      <alignment horizontal="center" vertical="center"/>
    </xf>
    <xf numFmtId="49" fontId="0" fillId="18" borderId="23" xfId="0" applyNumberFormat="1" applyFill="1" applyBorder="1" applyAlignment="1">
      <alignment horizontal="left" vertical="top" wrapText="1"/>
    </xf>
    <xf numFmtId="49" fontId="0" fillId="18" borderId="24" xfId="0" applyNumberFormat="1" applyFill="1" applyBorder="1" applyAlignment="1">
      <alignment horizontal="left" vertical="top" wrapText="1"/>
    </xf>
    <xf numFmtId="49" fontId="0" fillId="18" borderId="25" xfId="0" applyNumberFormat="1" applyFill="1" applyBorder="1" applyAlignment="1">
      <alignment horizontal="left" vertical="top" wrapText="1"/>
    </xf>
    <xf numFmtId="49" fontId="0" fillId="0" borderId="8" xfId="0" applyNumberFormat="1" applyBorder="1" applyAlignment="1">
      <alignment horizontal="center"/>
    </xf>
    <xf numFmtId="49" fontId="0" fillId="0" borderId="10" xfId="0" applyNumberFormat="1" applyBorder="1" applyAlignment="1">
      <alignment horizontal="center"/>
    </xf>
    <xf numFmtId="49" fontId="0" fillId="0" borderId="8" xfId="0" applyNumberFormat="1" applyBorder="1" applyAlignment="1">
      <alignment horizontal="center" vertical="center"/>
    </xf>
    <xf numFmtId="49" fontId="0" fillId="0" borderId="10" xfId="0" applyNumberFormat="1" applyBorder="1" applyAlignment="1">
      <alignment horizontal="center" vertical="center"/>
    </xf>
    <xf numFmtId="0" fontId="0" fillId="14" borderId="16" xfId="0" applyFill="1" applyBorder="1" applyAlignment="1">
      <alignment horizontal="center" vertical="center"/>
    </xf>
    <xf numFmtId="0" fontId="0" fillId="0" borderId="12" xfId="0" applyBorder="1" applyAlignment="1">
      <alignment horizontal="center" vertical="center"/>
    </xf>
    <xf numFmtId="0" fontId="0" fillId="0" borderId="20" xfId="0" applyBorder="1" applyAlignment="1">
      <alignment horizontal="center" vertical="center" wrapText="1"/>
    </xf>
    <xf numFmtId="0" fontId="0" fillId="0" borderId="17" xfId="0" applyBorder="1" applyAlignment="1">
      <alignment horizontal="center" vertical="center" wrapText="1"/>
    </xf>
    <xf numFmtId="0" fontId="12" fillId="14" borderId="12" xfId="0" applyFont="1" applyFill="1" applyBorder="1" applyAlignment="1">
      <alignment horizontal="center" vertical="center"/>
    </xf>
    <xf numFmtId="0" fontId="12" fillId="14" borderId="14" xfId="0" applyFont="1" applyFill="1" applyBorder="1" applyAlignment="1">
      <alignment horizontal="center" vertical="center"/>
    </xf>
    <xf numFmtId="0" fontId="12" fillId="14" borderId="13" xfId="0" applyFont="1" applyFill="1" applyBorder="1" applyAlignment="1">
      <alignment horizontal="center" vertical="center"/>
    </xf>
    <xf numFmtId="0" fontId="16" fillId="2" borderId="12" xfId="1" quotePrefix="1" applyFont="1" applyBorder="1" applyAlignment="1">
      <alignment horizontal="center" vertical="center"/>
    </xf>
    <xf numFmtId="0" fontId="16" fillId="2" borderId="14" xfId="1" quotePrefix="1" applyFont="1" applyBorder="1" applyAlignment="1">
      <alignment horizontal="center" vertical="center"/>
    </xf>
    <xf numFmtId="0" fontId="16" fillId="2" borderId="13" xfId="1" quotePrefix="1" applyFont="1" applyBorder="1" applyAlignment="1">
      <alignment horizontal="center" vertical="center"/>
    </xf>
    <xf numFmtId="0" fontId="0" fillId="15" borderId="67" xfId="0" applyFont="1" applyFill="1" applyBorder="1" applyAlignment="1">
      <alignment horizontal="center" vertical="center"/>
    </xf>
    <xf numFmtId="0" fontId="12" fillId="15" borderId="5" xfId="0" applyFont="1" applyFill="1" applyBorder="1"/>
    <xf numFmtId="0" fontId="12" fillId="15" borderId="19" xfId="0" applyFont="1" applyFill="1" applyBorder="1"/>
    <xf numFmtId="0" fontId="0" fillId="28" borderId="44" xfId="0" applyFont="1" applyFill="1" applyBorder="1" applyAlignment="1">
      <alignment horizontal="center" vertical="center"/>
    </xf>
    <xf numFmtId="0" fontId="0" fillId="28" borderId="68" xfId="0" applyFont="1" applyFill="1" applyBorder="1" applyAlignment="1">
      <alignment horizontal="center" vertical="center"/>
    </xf>
    <xf numFmtId="0" fontId="13" fillId="26" borderId="12" xfId="0" applyFont="1" applyFill="1" applyBorder="1" applyAlignment="1">
      <alignment horizontal="center" vertical="center"/>
    </xf>
    <xf numFmtId="0" fontId="0" fillId="26" borderId="13" xfId="0" applyFont="1" applyFill="1" applyBorder="1" applyAlignment="1">
      <alignment horizontal="center" vertical="center"/>
    </xf>
    <xf numFmtId="0" fontId="0" fillId="15" borderId="69" xfId="0" applyFont="1" applyFill="1" applyBorder="1" applyAlignment="1">
      <alignment horizontal="center" vertical="center"/>
    </xf>
    <xf numFmtId="0" fontId="12" fillId="15" borderId="7" xfId="0" applyFont="1" applyFill="1" applyBorder="1"/>
    <xf numFmtId="0" fontId="12" fillId="15" borderId="8" xfId="0" applyFont="1" applyFill="1" applyBorder="1"/>
    <xf numFmtId="0" fontId="0" fillId="28" borderId="47" xfId="0" applyFont="1" applyFill="1" applyBorder="1" applyAlignment="1">
      <alignment horizontal="center" vertical="center"/>
    </xf>
    <xf numFmtId="0" fontId="12" fillId="28" borderId="70" xfId="0" applyFont="1" applyFill="1" applyBorder="1"/>
    <xf numFmtId="0" fontId="12" fillId="28" borderId="42" xfId="0" applyFont="1" applyFill="1" applyBorder="1"/>
    <xf numFmtId="0" fontId="0" fillId="0" borderId="79" xfId="0" applyFont="1" applyBorder="1" applyAlignment="1">
      <alignment horizontal="center"/>
    </xf>
    <xf numFmtId="0" fontId="0" fillId="0" borderId="80" xfId="0" applyFont="1" applyBorder="1" applyAlignment="1">
      <alignment horizontal="center"/>
    </xf>
    <xf numFmtId="0" fontId="13" fillId="28" borderId="12" xfId="0" applyFont="1" applyFill="1" applyBorder="1" applyAlignment="1">
      <alignment horizontal="center" vertical="center"/>
    </xf>
    <xf numFmtId="0" fontId="0" fillId="28" borderId="13" xfId="0" applyFont="1" applyFill="1" applyBorder="1" applyAlignment="1">
      <alignment horizontal="center" vertical="center"/>
    </xf>
    <xf numFmtId="0" fontId="0" fillId="0" borderId="82" xfId="0" applyFont="1" applyBorder="1" applyAlignment="1">
      <alignment horizontal="center"/>
    </xf>
    <xf numFmtId="0" fontId="12" fillId="0" borderId="83" xfId="0" applyFont="1" applyBorder="1"/>
    <xf numFmtId="0" fontId="0" fillId="0" borderId="66" xfId="0" applyFont="1" applyBorder="1" applyAlignment="1">
      <alignment horizontal="center"/>
    </xf>
    <xf numFmtId="0" fontId="0" fillId="0" borderId="85" xfId="0" applyFont="1" applyBorder="1" applyAlignment="1">
      <alignment horizontal="center"/>
    </xf>
    <xf numFmtId="0" fontId="0" fillId="0" borderId="46" xfId="0" applyFont="1" applyBorder="1" applyAlignment="1">
      <alignment horizontal="center" vertical="center"/>
    </xf>
    <xf numFmtId="0" fontId="12" fillId="0" borderId="71" xfId="0" applyFont="1" applyBorder="1"/>
    <xf numFmtId="0" fontId="12" fillId="0" borderId="47" xfId="0" applyFont="1" applyBorder="1"/>
    <xf numFmtId="0" fontId="0" fillId="0" borderId="12" xfId="0" applyFont="1" applyBorder="1" applyAlignment="1">
      <alignment horizontal="center" vertical="center"/>
    </xf>
    <xf numFmtId="0" fontId="12" fillId="0" borderId="14" xfId="0" applyFont="1" applyBorder="1"/>
    <xf numFmtId="0" fontId="12" fillId="0" borderId="13" xfId="0" applyFont="1" applyBorder="1"/>
    <xf numFmtId="0" fontId="0" fillId="0" borderId="44" xfId="0" applyFont="1" applyBorder="1" applyAlignment="1">
      <alignment horizontal="center"/>
    </xf>
    <xf numFmtId="0" fontId="12" fillId="0" borderId="72" xfId="0" applyFont="1" applyBorder="1"/>
    <xf numFmtId="0" fontId="12" fillId="0" borderId="42" xfId="0" applyFont="1" applyBorder="1"/>
    <xf numFmtId="0" fontId="0" fillId="25" borderId="44" xfId="0" applyFont="1" applyFill="1" applyBorder="1" applyAlignment="1">
      <alignment horizontal="center" vertical="center"/>
    </xf>
    <xf numFmtId="0" fontId="12" fillId="25" borderId="68" xfId="0" applyFont="1" applyFill="1" applyBorder="1"/>
    <xf numFmtId="0" fontId="12" fillId="25" borderId="45" xfId="0" applyFont="1" applyFill="1" applyBorder="1"/>
    <xf numFmtId="0" fontId="0" fillId="0" borderId="48" xfId="0" applyFont="1" applyBorder="1" applyAlignment="1">
      <alignment horizontal="center" vertical="center"/>
    </xf>
    <xf numFmtId="0" fontId="12" fillId="0" borderId="49" xfId="0" applyFont="1" applyBorder="1"/>
    <xf numFmtId="0" fontId="12" fillId="0" borderId="74" xfId="0" applyFont="1" applyBorder="1"/>
    <xf numFmtId="0" fontId="0" fillId="0" borderId="49" xfId="0" applyFont="1" applyBorder="1" applyAlignment="1">
      <alignment horizontal="center" vertical="center"/>
    </xf>
    <xf numFmtId="0" fontId="0" fillId="0" borderId="74" xfId="0" applyFont="1" applyBorder="1" applyAlignment="1">
      <alignment horizontal="center" vertical="center"/>
    </xf>
    <xf numFmtId="0" fontId="0" fillId="0" borderId="41" xfId="0" applyFont="1" applyBorder="1" applyAlignment="1">
      <alignment horizontal="center" vertical="center"/>
    </xf>
    <xf numFmtId="0" fontId="0" fillId="0" borderId="46" xfId="0" applyFont="1" applyBorder="1" applyAlignment="1">
      <alignment horizontal="center"/>
    </xf>
    <xf numFmtId="0" fontId="0" fillId="25" borderId="47" xfId="0" applyFont="1" applyFill="1" applyBorder="1" applyAlignment="1">
      <alignment horizontal="center" vertical="center"/>
    </xf>
    <xf numFmtId="0" fontId="12" fillId="25" borderId="70" xfId="0" applyFont="1" applyFill="1" applyBorder="1"/>
    <xf numFmtId="0" fontId="0" fillId="0" borderId="12" xfId="0" applyFont="1" applyBorder="1" applyAlignment="1">
      <alignment horizontal="center"/>
    </xf>
    <xf numFmtId="0" fontId="0" fillId="30" borderId="71" xfId="0" applyFont="1" applyFill="1" applyBorder="1" applyAlignment="1">
      <alignment horizontal="center" vertical="center"/>
    </xf>
    <xf numFmtId="0" fontId="12" fillId="30" borderId="68" xfId="0" applyFont="1" applyFill="1" applyBorder="1"/>
    <xf numFmtId="0" fontId="12" fillId="30" borderId="45" xfId="0" applyFont="1" applyFill="1" applyBorder="1"/>
    <xf numFmtId="0" fontId="0" fillId="30" borderId="20" xfId="0" applyFont="1" applyFill="1" applyBorder="1" applyAlignment="1">
      <alignment horizontal="center" vertical="center"/>
    </xf>
    <xf numFmtId="0" fontId="12" fillId="30" borderId="16" xfId="0" applyFont="1" applyFill="1" applyBorder="1"/>
    <xf numFmtId="0" fontId="12" fillId="30" borderId="17" xfId="0" applyFont="1" applyFill="1" applyBorder="1"/>
    <xf numFmtId="0" fontId="12" fillId="0" borderId="43" xfId="0" applyFont="1" applyBorder="1"/>
    <xf numFmtId="0" fontId="0" fillId="0" borderId="52" xfId="0" applyFont="1" applyBorder="1" applyAlignment="1">
      <alignment horizontal="center"/>
    </xf>
    <xf numFmtId="0" fontId="12" fillId="0" borderId="77" xfId="0" applyFont="1" applyBorder="1"/>
    <xf numFmtId="0" fontId="0" fillId="0" borderId="32" xfId="0" applyFont="1" applyBorder="1" applyAlignment="1">
      <alignment horizontal="center" vertical="center"/>
    </xf>
    <xf numFmtId="0" fontId="0" fillId="0" borderId="38" xfId="0" applyFont="1" applyBorder="1" applyAlignment="1">
      <alignment horizontal="center" vertical="center"/>
    </xf>
    <xf numFmtId="0" fontId="0" fillId="0" borderId="20" xfId="0" applyFont="1" applyBorder="1" applyAlignment="1">
      <alignment horizontal="center" vertical="center"/>
    </xf>
    <xf numFmtId="0" fontId="12" fillId="0" borderId="16" xfId="0" applyFont="1" applyBorder="1"/>
    <xf numFmtId="0" fontId="12" fillId="0" borderId="17" xfId="0" applyFont="1" applyBorder="1"/>
    <xf numFmtId="0" fontId="0" fillId="27" borderId="12" xfId="0" applyFont="1" applyFill="1" applyBorder="1" applyAlignment="1">
      <alignment horizontal="center" vertical="center"/>
    </xf>
    <xf numFmtId="0" fontId="12" fillId="27" borderId="14" xfId="0" applyFont="1" applyFill="1" applyBorder="1"/>
    <xf numFmtId="0" fontId="0" fillId="0" borderId="52" xfId="0" applyFont="1" applyBorder="1" applyAlignment="1">
      <alignment horizontal="center" vertical="center"/>
    </xf>
    <xf numFmtId="0" fontId="12" fillId="0" borderId="52" xfId="0" applyFont="1" applyBorder="1"/>
    <xf numFmtId="0" fontId="12" fillId="0" borderId="53" xfId="0" applyFont="1" applyBorder="1"/>
    <xf numFmtId="0" fontId="0" fillId="0" borderId="54" xfId="0" applyFont="1" applyBorder="1" applyAlignment="1">
      <alignment horizontal="center" vertical="center"/>
    </xf>
    <xf numFmtId="0" fontId="0" fillId="14" borderId="7" xfId="0" applyFont="1" applyFill="1" applyBorder="1" applyAlignment="1">
      <alignment horizontal="right" vertical="center"/>
    </xf>
    <xf numFmtId="0" fontId="0" fillId="14" borderId="6" xfId="0" applyFont="1" applyFill="1" applyBorder="1" applyAlignment="1">
      <alignment horizontal="right" vertical="center"/>
    </xf>
    <xf numFmtId="0" fontId="0" fillId="14" borderId="0" xfId="0" applyFont="1" applyFill="1" applyBorder="1" applyAlignment="1">
      <alignment horizontal="right" vertical="center"/>
    </xf>
    <xf numFmtId="0" fontId="13" fillId="0" borderId="12" xfId="0" applyFont="1" applyBorder="1" applyAlignment="1">
      <alignment horizontal="center" vertical="center"/>
    </xf>
    <xf numFmtId="0" fontId="0" fillId="0" borderId="13" xfId="0" applyFont="1" applyBorder="1" applyAlignment="1">
      <alignment horizontal="center" vertical="center"/>
    </xf>
    <xf numFmtId="0" fontId="0" fillId="0" borderId="8" xfId="0" applyFont="1" applyBorder="1" applyAlignment="1">
      <alignment horizontal="right" vertical="center"/>
    </xf>
    <xf numFmtId="0" fontId="0" fillId="0" borderId="10" xfId="0" applyFont="1" applyBorder="1" applyAlignment="1">
      <alignment horizontal="right" vertical="center"/>
    </xf>
    <xf numFmtId="0" fontId="0" fillId="0" borderId="9" xfId="0" applyFont="1" applyBorder="1" applyAlignment="1">
      <alignment horizontal="right" vertical="center"/>
    </xf>
    <xf numFmtId="0" fontId="14" fillId="26" borderId="20" xfId="0" applyFont="1" applyFill="1" applyBorder="1" applyAlignment="1">
      <alignment horizontal="center" vertical="center"/>
    </xf>
    <xf numFmtId="0" fontId="14" fillId="26" borderId="17" xfId="0" applyFont="1" applyFill="1" applyBorder="1" applyAlignment="1">
      <alignment horizontal="center" vertical="center"/>
    </xf>
    <xf numFmtId="0" fontId="0" fillId="24" borderId="12" xfId="0" applyFont="1" applyFill="1" applyBorder="1" applyAlignment="1">
      <alignment horizontal="center" vertical="center"/>
    </xf>
    <xf numFmtId="0" fontId="0" fillId="24" borderId="14" xfId="0" applyFont="1" applyFill="1" applyBorder="1" applyAlignment="1">
      <alignment horizontal="center" vertical="center"/>
    </xf>
    <xf numFmtId="0" fontId="0" fillId="24" borderId="13" xfId="0" applyFont="1" applyFill="1" applyBorder="1" applyAlignment="1">
      <alignment horizontal="center" vertical="center"/>
    </xf>
    <xf numFmtId="0" fontId="0" fillId="26" borderId="14" xfId="0" applyFont="1" applyFill="1" applyBorder="1" applyAlignment="1">
      <alignment horizontal="center" vertical="center"/>
    </xf>
    <xf numFmtId="0" fontId="15" fillId="26" borderId="20" xfId="0" applyFont="1" applyFill="1" applyBorder="1" applyAlignment="1">
      <alignment horizontal="center" vertical="center"/>
    </xf>
    <xf numFmtId="0" fontId="15" fillId="26" borderId="17" xfId="0" applyFont="1" applyFill="1" applyBorder="1" applyAlignment="1">
      <alignment horizontal="center" vertical="center"/>
    </xf>
    <xf numFmtId="0" fontId="17" fillId="13" borderId="20" xfId="0" applyFont="1" applyFill="1" applyBorder="1" applyAlignment="1">
      <alignment horizontal="center" vertical="center" wrapText="1"/>
    </xf>
    <xf numFmtId="0" fontId="17" fillId="13" borderId="17" xfId="0" applyFont="1" applyFill="1" applyBorder="1" applyAlignment="1">
      <alignment horizontal="center" vertical="center" wrapText="1"/>
    </xf>
    <xf numFmtId="0" fontId="0" fillId="0" borderId="7" xfId="0" applyFont="1" applyBorder="1" applyAlignment="1">
      <alignment horizontal="right" vertical="center"/>
    </xf>
    <xf numFmtId="0" fontId="0" fillId="0" borderId="6" xfId="0" applyFont="1" applyBorder="1" applyAlignment="1">
      <alignment horizontal="right" vertical="center"/>
    </xf>
    <xf numFmtId="0" fontId="0" fillId="0" borderId="0" xfId="0" applyFont="1" applyBorder="1" applyAlignment="1">
      <alignment horizontal="right" vertical="center"/>
    </xf>
    <xf numFmtId="0" fontId="0" fillId="14" borderId="18" xfId="0" applyFont="1" applyFill="1" applyBorder="1" applyAlignment="1">
      <alignment horizontal="right" vertical="center"/>
    </xf>
    <xf numFmtId="0" fontId="0" fillId="14" borderId="19" xfId="0" applyFont="1" applyFill="1" applyBorder="1" applyAlignment="1">
      <alignment horizontal="right" vertical="center"/>
    </xf>
    <xf numFmtId="0" fontId="0" fillId="14" borderId="5" xfId="0" applyFont="1" applyFill="1" applyBorder="1" applyAlignment="1">
      <alignment horizontal="right" vertical="center"/>
    </xf>
    <xf numFmtId="0" fontId="0" fillId="0" borderId="7" xfId="0" applyFont="1" applyBorder="1" applyAlignment="1">
      <alignment horizontal="right"/>
    </xf>
    <xf numFmtId="0" fontId="0" fillId="0" borderId="6" xfId="0" applyFont="1" applyBorder="1" applyAlignment="1">
      <alignment horizontal="right"/>
    </xf>
    <xf numFmtId="0" fontId="13" fillId="0" borderId="12" xfId="0" applyFont="1" applyBorder="1" applyAlignment="1">
      <alignment horizontal="center"/>
    </xf>
    <xf numFmtId="0" fontId="0" fillId="0" borderId="13" xfId="0" applyFont="1" applyBorder="1" applyAlignment="1">
      <alignment horizontal="center"/>
    </xf>
    <xf numFmtId="0" fontId="12" fillId="0" borderId="35" xfId="0" applyFont="1" applyBorder="1"/>
    <xf numFmtId="0" fontId="12" fillId="0" borderId="38" xfId="0" applyFont="1" applyBorder="1"/>
    <xf numFmtId="0" fontId="13" fillId="0" borderId="20"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13" fillId="0" borderId="18" xfId="0" applyFont="1" applyBorder="1" applyAlignment="1">
      <alignment horizontal="center" vertical="center"/>
    </xf>
    <xf numFmtId="0" fontId="0" fillId="0" borderId="19" xfId="0" applyFont="1" applyBorder="1" applyAlignment="1">
      <alignment horizontal="center" vertical="center"/>
    </xf>
    <xf numFmtId="0" fontId="0" fillId="0" borderId="7" xfId="0" applyFont="1" applyBorder="1" applyAlignment="1">
      <alignment horizontal="center" vertical="center"/>
    </xf>
    <xf numFmtId="0" fontId="0" fillId="0" borderId="6" xfId="0" applyFont="1" applyBorder="1" applyAlignment="1">
      <alignment horizontal="center" vertical="center"/>
    </xf>
    <xf numFmtId="0" fontId="0" fillId="0" borderId="8" xfId="0" applyFont="1" applyBorder="1" applyAlignment="1">
      <alignment horizontal="center" vertical="center"/>
    </xf>
    <xf numFmtId="0" fontId="0" fillId="0" borderId="10" xfId="0" applyFont="1" applyBorder="1" applyAlignment="1">
      <alignment horizontal="center" vertical="center"/>
    </xf>
    <xf numFmtId="9" fontId="0" fillId="0" borderId="20" xfId="0" applyNumberFormat="1" applyFont="1" applyBorder="1" applyAlignment="1">
      <alignment horizontal="center" vertical="center"/>
    </xf>
    <xf numFmtId="0" fontId="0" fillId="0" borderId="41" xfId="0" applyFont="1" applyBorder="1" applyAlignment="1">
      <alignment horizontal="center"/>
    </xf>
    <xf numFmtId="0" fontId="12" fillId="0" borderId="45" xfId="0" applyFont="1" applyBorder="1"/>
    <xf numFmtId="0" fontId="12" fillId="19" borderId="12" xfId="0" applyFont="1" applyFill="1" applyBorder="1" applyAlignment="1">
      <alignment horizontal="center" vertical="center"/>
    </xf>
    <xf numFmtId="0" fontId="12" fillId="19" borderId="14" xfId="0" applyFont="1" applyFill="1" applyBorder="1"/>
    <xf numFmtId="0" fontId="12" fillId="19" borderId="13" xfId="0" applyFont="1" applyFill="1" applyBorder="1"/>
    <xf numFmtId="0" fontId="0" fillId="25" borderId="50" xfId="0" applyFont="1" applyFill="1" applyBorder="1" applyAlignment="1">
      <alignment horizontal="center" vertical="center"/>
    </xf>
    <xf numFmtId="0" fontId="12" fillId="25" borderId="9" xfId="0" applyFont="1" applyFill="1" applyBorder="1"/>
    <xf numFmtId="0" fontId="12" fillId="25" borderId="51" xfId="0" applyFont="1" applyFill="1" applyBorder="1"/>
    <xf numFmtId="0" fontId="8" fillId="0" borderId="49" xfId="0" applyFont="1" applyBorder="1" applyAlignment="1">
      <alignment horizontal="center" vertical="center"/>
    </xf>
    <xf numFmtId="0" fontId="19" fillId="0" borderId="49" xfId="0" applyFont="1" applyBorder="1"/>
    <xf numFmtId="49" fontId="0" fillId="14" borderId="18" xfId="7" applyNumberFormat="1" applyFont="1" applyFill="1" applyBorder="1" applyAlignment="1">
      <alignment horizontal="center" vertical="center" wrapText="1"/>
    </xf>
    <xf numFmtId="0" fontId="1" fillId="14" borderId="19" xfId="7" applyNumberFormat="1" applyFill="1" applyBorder="1" applyAlignment="1">
      <alignment horizontal="center" vertical="center" wrapText="1"/>
    </xf>
    <xf numFmtId="0" fontId="1" fillId="14" borderId="8" xfId="7" applyNumberFormat="1" applyFill="1" applyBorder="1" applyAlignment="1">
      <alignment horizontal="center" vertical="center" wrapText="1"/>
    </xf>
    <xf numFmtId="0" fontId="1" fillId="14" borderId="10" xfId="7" applyNumberFormat="1" applyFill="1" applyBorder="1" applyAlignment="1">
      <alignment horizontal="center" vertical="center" wrapText="1"/>
    </xf>
    <xf numFmtId="0" fontId="1" fillId="14" borderId="19" xfId="11" applyFill="1" applyBorder="1" applyAlignment="1">
      <alignment horizontal="center" vertical="center" wrapText="1"/>
    </xf>
    <xf numFmtId="0" fontId="1" fillId="14" borderId="10" xfId="11" applyFill="1" applyBorder="1" applyAlignment="1">
      <alignment horizontal="center" vertical="center" wrapText="1"/>
    </xf>
    <xf numFmtId="0" fontId="0" fillId="14" borderId="15" xfId="5" applyFont="1" applyFill="1" applyBorder="1" applyAlignment="1">
      <alignment horizontal="center" vertical="center"/>
    </xf>
    <xf numFmtId="0" fontId="0" fillId="14" borderId="21" xfId="5" applyFont="1" applyFill="1" applyBorder="1" applyAlignment="1">
      <alignment horizontal="center" vertical="center"/>
    </xf>
    <xf numFmtId="49" fontId="2" fillId="2" borderId="14" xfId="1" applyNumberFormat="1" applyBorder="1" applyAlignment="1">
      <alignment horizontal="center" vertical="center"/>
    </xf>
    <xf numFmtId="0" fontId="2" fillId="2" borderId="13" xfId="1" applyBorder="1" applyAlignment="1">
      <alignment horizontal="center" vertical="center"/>
    </xf>
    <xf numFmtId="0" fontId="1" fillId="15" borderId="20" xfId="9" applyFill="1" applyBorder="1" applyAlignment="1">
      <alignment horizontal="center" vertical="center"/>
    </xf>
    <xf numFmtId="0" fontId="1" fillId="15" borderId="16" xfId="9" applyFill="1" applyBorder="1" applyAlignment="1">
      <alignment horizontal="center" vertical="center"/>
    </xf>
    <xf numFmtId="49" fontId="4" fillId="15" borderId="18" xfId="3" applyNumberFormat="1" applyFill="1" applyBorder="1" applyAlignment="1">
      <alignment horizontal="center" vertical="top" wrapText="1" readingOrder="1"/>
    </xf>
    <xf numFmtId="0" fontId="4" fillId="15" borderId="19" xfId="3" applyNumberFormat="1" applyFill="1" applyBorder="1" applyAlignment="1">
      <alignment horizontal="center" vertical="top" wrapText="1" readingOrder="1"/>
    </xf>
    <xf numFmtId="0" fontId="4" fillId="15" borderId="7" xfId="3" applyNumberFormat="1" applyFill="1" applyBorder="1" applyAlignment="1">
      <alignment horizontal="center" vertical="top" wrapText="1" readingOrder="1"/>
    </xf>
    <xf numFmtId="0" fontId="4" fillId="15" borderId="6" xfId="3" applyNumberFormat="1" applyFill="1" applyBorder="1" applyAlignment="1">
      <alignment horizontal="center" vertical="top" wrapText="1" readingOrder="1"/>
    </xf>
    <xf numFmtId="0" fontId="0" fillId="15" borderId="16" xfId="0" applyFill="1" applyBorder="1" applyAlignment="1">
      <alignment horizontal="center" vertical="center"/>
    </xf>
    <xf numFmtId="0" fontId="0" fillId="17" borderId="20" xfId="0" applyFill="1" applyBorder="1" applyAlignment="1">
      <alignment horizontal="center" vertical="center"/>
    </xf>
    <xf numFmtId="0" fontId="0" fillId="17" borderId="16" xfId="0" applyFill="1" applyBorder="1" applyAlignment="1">
      <alignment horizontal="center" vertical="center"/>
    </xf>
    <xf numFmtId="0" fontId="0" fillId="17" borderId="17" xfId="0" applyFill="1" applyBorder="1" applyAlignment="1">
      <alignment horizontal="center" vertical="center"/>
    </xf>
    <xf numFmtId="49" fontId="0" fillId="17" borderId="18" xfId="6" applyNumberFormat="1" applyFont="1" applyFill="1" applyBorder="1" applyAlignment="1">
      <alignment horizontal="center" vertical="center" wrapText="1"/>
    </xf>
    <xf numFmtId="0" fontId="1" fillId="17" borderId="19" xfId="6" applyNumberFormat="1" applyFill="1" applyBorder="1" applyAlignment="1">
      <alignment horizontal="center" vertical="center" wrapText="1"/>
    </xf>
    <xf numFmtId="0" fontId="1" fillId="17" borderId="7" xfId="6" applyNumberFormat="1" applyFill="1" applyBorder="1" applyAlignment="1">
      <alignment horizontal="center" vertical="center" wrapText="1"/>
    </xf>
    <xf numFmtId="0" fontId="1" fillId="17" borderId="6" xfId="6" applyNumberFormat="1" applyFill="1" applyBorder="1" applyAlignment="1">
      <alignment horizontal="center" vertical="center" wrapText="1"/>
    </xf>
    <xf numFmtId="0" fontId="1" fillId="17" borderId="8" xfId="6" applyNumberFormat="1" applyFill="1" applyBorder="1" applyAlignment="1">
      <alignment horizontal="center" vertical="center" wrapText="1"/>
    </xf>
    <xf numFmtId="0" fontId="1" fillId="17" borderId="10" xfId="6" applyNumberFormat="1" applyFill="1" applyBorder="1" applyAlignment="1">
      <alignment horizontal="center" vertical="center" wrapText="1"/>
    </xf>
    <xf numFmtId="0" fontId="1" fillId="17" borderId="19" xfId="10" applyFill="1" applyBorder="1" applyAlignment="1">
      <alignment horizontal="center" vertical="center"/>
    </xf>
    <xf numFmtId="0" fontId="1" fillId="17" borderId="6" xfId="10" applyFill="1" applyBorder="1" applyAlignment="1">
      <alignment horizontal="center" vertical="center"/>
    </xf>
    <xf numFmtId="0" fontId="1" fillId="17" borderId="10" xfId="10" applyFill="1" applyBorder="1" applyAlignment="1">
      <alignment horizontal="center" vertical="center"/>
    </xf>
    <xf numFmtId="0" fontId="0" fillId="0" borderId="87" xfId="0" applyBorder="1" applyAlignment="1">
      <alignment horizontal="center" vertical="center" wrapText="1"/>
    </xf>
    <xf numFmtId="0" fontId="0" fillId="0" borderId="88" xfId="0" applyBorder="1" applyAlignment="1">
      <alignment horizontal="center" vertical="center" wrapText="1"/>
    </xf>
    <xf numFmtId="0" fontId="0" fillId="0" borderId="89" xfId="0" applyBorder="1"/>
    <xf numFmtId="0" fontId="0" fillId="15" borderId="31" xfId="0" applyFill="1" applyBorder="1" applyAlignment="1">
      <alignment horizontal="center" vertical="top"/>
    </xf>
    <xf numFmtId="0" fontId="0" fillId="28" borderId="31" xfId="0" applyFill="1" applyBorder="1" applyAlignment="1">
      <alignment horizontal="center" vertical="top"/>
    </xf>
    <xf numFmtId="0" fontId="0" fillId="25" borderId="31" xfId="0" applyFill="1" applyBorder="1" applyAlignment="1">
      <alignment horizontal="center" vertical="top"/>
    </xf>
    <xf numFmtId="0" fontId="0" fillId="0" borderId="31" xfId="0" applyBorder="1" applyAlignment="1">
      <alignment horizontal="center" vertical="top"/>
    </xf>
    <xf numFmtId="0" fontId="0" fillId="0" borderId="31" xfId="0" applyBorder="1" applyAlignment="1">
      <alignment horizontal="center" vertical="center"/>
    </xf>
    <xf numFmtId="0" fontId="0" fillId="0" borderId="90" xfId="0" applyNumberFormat="1" applyBorder="1" applyAlignment="1">
      <alignment horizontal="left" vertical="center"/>
    </xf>
    <xf numFmtId="0" fontId="0" fillId="0" borderId="10" xfId="0" applyBorder="1" applyAlignment="1">
      <alignment horizontal="center" vertical="center"/>
    </xf>
    <xf numFmtId="0" fontId="0" fillId="26" borderId="20" xfId="0" applyFill="1" applyBorder="1"/>
    <xf numFmtId="0" fontId="0" fillId="29" borderId="31" xfId="0" applyFill="1" applyBorder="1" applyAlignment="1">
      <alignment horizontal="center" vertical="center"/>
    </xf>
    <xf numFmtId="0" fontId="0" fillId="29" borderId="31" xfId="0" applyFont="1" applyFill="1" applyBorder="1"/>
  </cellXfs>
  <cellStyles count="13">
    <cellStyle name="20% — акцент4" xfId="9" builtinId="42"/>
    <cellStyle name="40% — акцент2" xfId="6" builtinId="35"/>
    <cellStyle name="40% — акцент3" xfId="8" builtinId="39"/>
    <cellStyle name="40% — акцент4" xfId="10" builtinId="43"/>
    <cellStyle name="60% — акцент2" xfId="7" builtinId="36"/>
    <cellStyle name="60% — акцент4" xfId="11" builtinId="44"/>
    <cellStyle name="Ввод " xfId="3" builtinId="20"/>
    <cellStyle name="Вывод" xfId="4" builtinId="21"/>
    <cellStyle name="Нейтральный" xfId="2" builtinId="28"/>
    <cellStyle name="Обычный" xfId="0" builtinId="0"/>
    <cellStyle name="Плохой" xfId="12" builtinId="27"/>
    <cellStyle name="Примечание" xfId="5" builtinId="10"/>
    <cellStyle name="Хороший" xfId="1" builtinId="26"/>
  </cellStyles>
  <dxfs count="0"/>
  <tableStyles count="0" defaultTableStyle="TableStyleMedium2" defaultPivotStyle="PivotStyleLight16"/>
  <colors>
    <mruColors>
      <color rgb="FF66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workbookViewId="0">
      <selection activeCell="D1" sqref="D1"/>
    </sheetView>
  </sheetViews>
  <sheetFormatPr defaultRowHeight="15" x14ac:dyDescent="0.25"/>
  <cols>
    <col min="1" max="16384" width="9.140625" style="1"/>
  </cols>
  <sheetData>
    <row r="1" spans="1:4" x14ac:dyDescent="0.25">
      <c r="A1" s="1" t="s">
        <v>10</v>
      </c>
      <c r="B1" s="1" t="s">
        <v>118</v>
      </c>
      <c r="C1" s="1" t="s">
        <v>119</v>
      </c>
      <c r="D1" s="1" t="s">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0"/>
  <sheetViews>
    <sheetView view="pageLayout" zoomScaleNormal="100" workbookViewId="0">
      <selection activeCell="D37" sqref="D37:D38"/>
    </sheetView>
  </sheetViews>
  <sheetFormatPr defaultColWidth="9.140625" defaultRowHeight="15" x14ac:dyDescent="0.25"/>
  <cols>
    <col min="1" max="1" width="3.42578125" bestFit="1" customWidth="1"/>
    <col min="2" max="2" width="11.85546875" bestFit="1" customWidth="1"/>
    <col min="3" max="3" width="11.140625" bestFit="1" customWidth="1"/>
    <col min="4" max="4" width="8.7109375" customWidth="1"/>
    <col min="5" max="5" width="8.140625" bestFit="1" customWidth="1"/>
    <col min="6" max="6" width="6.140625" bestFit="1" customWidth="1"/>
    <col min="7" max="7" width="8.140625" bestFit="1" customWidth="1"/>
    <col min="8" max="8" width="2.7109375" bestFit="1" customWidth="1"/>
    <col min="9" max="9" width="5.5703125" bestFit="1" customWidth="1"/>
    <col min="10" max="10" width="9" bestFit="1" customWidth="1"/>
  </cols>
  <sheetData>
    <row r="1" spans="1:12" ht="21.75" customHeight="1" thickBot="1" x14ac:dyDescent="0.3">
      <c r="A1" s="175"/>
      <c r="B1" s="209" t="s">
        <v>127</v>
      </c>
      <c r="C1" s="209"/>
      <c r="D1" s="210"/>
      <c r="E1" s="199" t="str">
        <f>list1!H1</f>
        <v>свято</v>
      </c>
      <c r="F1" s="200"/>
      <c r="G1" s="190" t="str">
        <f>list1!J1</f>
        <v>1 вересня</v>
      </c>
      <c r="H1" s="191"/>
      <c r="I1" s="192"/>
    </row>
    <row r="2" spans="1:12" ht="30.75" thickBot="1" x14ac:dyDescent="0.3">
      <c r="A2" s="176"/>
      <c r="B2" s="211"/>
      <c r="C2" s="211"/>
      <c r="D2" s="212"/>
      <c r="E2" s="8" t="str">
        <f>list1!H2</f>
        <v>група (клас)</v>
      </c>
      <c r="F2" s="16" t="str">
        <f>list1!I2</f>
        <v>ТБЛ</v>
      </c>
      <c r="G2" s="193" t="str">
        <f>list1!J2</f>
        <v>сад (школа)</v>
      </c>
      <c r="H2" s="194"/>
      <c r="I2" s="16" t="str">
        <f>list1!K2</f>
        <v>11Б</v>
      </c>
      <c r="J2" s="6"/>
    </row>
    <row r="3" spans="1:12" x14ac:dyDescent="0.25">
      <c r="A3" s="197" t="s">
        <v>10</v>
      </c>
      <c r="B3" s="201" t="s">
        <v>19</v>
      </c>
      <c r="C3" s="202"/>
      <c r="D3" s="188" t="s">
        <v>21</v>
      </c>
      <c r="E3" s="197" t="s">
        <v>18</v>
      </c>
      <c r="F3" s="201" t="s">
        <v>20</v>
      </c>
      <c r="G3" s="207"/>
      <c r="H3" s="202"/>
      <c r="I3" s="195" t="s">
        <v>12</v>
      </c>
      <c r="J3" s="195" t="s">
        <v>13</v>
      </c>
    </row>
    <row r="4" spans="1:12" ht="15.75" thickBot="1" x14ac:dyDescent="0.3">
      <c r="A4" s="198"/>
      <c r="B4" s="203"/>
      <c r="C4" s="204"/>
      <c r="D4" s="189"/>
      <c r="E4" s="198"/>
      <c r="F4" s="193"/>
      <c r="G4" s="208"/>
      <c r="H4" s="194"/>
      <c r="I4" s="196"/>
      <c r="J4" s="196"/>
    </row>
    <row r="5" spans="1:12" ht="18.75" x14ac:dyDescent="0.3">
      <c r="A5" s="184">
        <v>1</v>
      </c>
      <c r="B5" s="165" t="str">
        <f>list1!B5</f>
        <v>Вульчин</v>
      </c>
      <c r="C5" s="168" t="str">
        <f>list1!C5</f>
        <v>Анастасія</v>
      </c>
      <c r="D5" s="186">
        <f>list1!L6</f>
        <v>780</v>
      </c>
      <c r="E5" s="11" t="s">
        <v>0</v>
      </c>
      <c r="F5" s="213">
        <f>list1!J5</f>
        <v>39</v>
      </c>
      <c r="G5" s="214"/>
      <c r="H5" s="215"/>
      <c r="I5" s="142">
        <f>list1!H5</f>
        <v>0</v>
      </c>
      <c r="J5" s="142">
        <f>list1!I5</f>
        <v>0</v>
      </c>
    </row>
    <row r="6" spans="1:12" ht="19.5" thickBot="1" x14ac:dyDescent="0.3">
      <c r="A6" s="185"/>
      <c r="B6" s="205" t="str">
        <f>list1!B6</f>
        <v>0962824141</v>
      </c>
      <c r="C6" s="206"/>
      <c r="D6" s="187"/>
      <c r="E6" s="12" t="s">
        <v>1</v>
      </c>
      <c r="F6" s="14">
        <f>list1!J6</f>
        <v>0</v>
      </c>
      <c r="G6" s="13" t="s">
        <v>15</v>
      </c>
      <c r="H6" s="15">
        <f>list1!K6</f>
        <v>0</v>
      </c>
      <c r="I6" s="143"/>
      <c r="J6" s="143"/>
      <c r="L6" s="1"/>
    </row>
    <row r="7" spans="1:12" ht="18.75" x14ac:dyDescent="0.3">
      <c r="A7" s="184">
        <v>2</v>
      </c>
      <c r="B7" s="165" t="str">
        <f>list1!B7</f>
        <v>Коровін</v>
      </c>
      <c r="C7" s="166" t="str">
        <f>list1!C7</f>
        <v>Даніла</v>
      </c>
      <c r="D7" s="186">
        <f>list1!L8</f>
        <v>340</v>
      </c>
      <c r="E7" s="11" t="s">
        <v>0</v>
      </c>
      <c r="F7" s="213">
        <f>list1!J7</f>
        <v>17</v>
      </c>
      <c r="G7" s="214"/>
      <c r="H7" s="215"/>
      <c r="I7" s="142">
        <f>list1!H7</f>
        <v>0</v>
      </c>
      <c r="J7" s="142">
        <f>list1!I7</f>
        <v>0</v>
      </c>
    </row>
    <row r="8" spans="1:12" ht="19.5" thickBot="1" x14ac:dyDescent="0.3">
      <c r="A8" s="185"/>
      <c r="B8" s="182" t="str">
        <f>list1!B8</f>
        <v>0673803495</v>
      </c>
      <c r="C8" s="183"/>
      <c r="D8" s="187"/>
      <c r="E8" s="12" t="s">
        <v>1</v>
      </c>
      <c r="F8" s="14">
        <f>list1!J8</f>
        <v>0</v>
      </c>
      <c r="G8" s="13" t="s">
        <v>15</v>
      </c>
      <c r="H8" s="15">
        <f>list1!K8</f>
        <v>0</v>
      </c>
      <c r="I8" s="143"/>
      <c r="J8" s="143"/>
    </row>
    <row r="9" spans="1:12" ht="18.75" x14ac:dyDescent="0.3">
      <c r="A9" s="178">
        <v>3</v>
      </c>
      <c r="B9" s="165" t="str">
        <f>list1!B9</f>
        <v>Дубенюк</v>
      </c>
      <c r="C9" s="166" t="str">
        <f>list1!C9</f>
        <v>Даня</v>
      </c>
      <c r="D9" s="180">
        <f>list1!L10</f>
        <v>575</v>
      </c>
      <c r="E9" s="11" t="s">
        <v>0</v>
      </c>
      <c r="F9" s="213">
        <f>list1!J9</f>
        <v>25</v>
      </c>
      <c r="G9" s="214"/>
      <c r="H9" s="215"/>
      <c r="I9" s="142">
        <f>list1!H9</f>
        <v>0</v>
      </c>
      <c r="J9" s="142">
        <f>list1!I9</f>
        <v>0</v>
      </c>
    </row>
    <row r="10" spans="1:12" ht="19.5" thickBot="1" x14ac:dyDescent="0.3">
      <c r="A10" s="179"/>
      <c r="B10" s="182" t="str">
        <f>list1!B10</f>
        <v>0677283234</v>
      </c>
      <c r="C10" s="183"/>
      <c r="D10" s="181"/>
      <c r="E10" s="12" t="s">
        <v>1</v>
      </c>
      <c r="F10" s="14">
        <f>list1!J10</f>
        <v>1</v>
      </c>
      <c r="G10" s="13" t="s">
        <v>15</v>
      </c>
      <c r="H10" s="15">
        <f>list1!K10</f>
        <v>1</v>
      </c>
      <c r="I10" s="143"/>
      <c r="J10" s="143"/>
    </row>
    <row r="11" spans="1:12" ht="18.75" x14ac:dyDescent="0.3">
      <c r="A11" s="178">
        <v>4</v>
      </c>
      <c r="B11" s="165" t="str">
        <f>list1!B11</f>
        <v>Бунецький</v>
      </c>
      <c r="C11" s="166" t="str">
        <f>list1!C11</f>
        <v>Костянтин</v>
      </c>
      <c r="D11" s="180">
        <f>list1!L12</f>
        <v>320</v>
      </c>
      <c r="E11" s="11" t="s">
        <v>0</v>
      </c>
      <c r="F11" s="213">
        <f>list1!J11</f>
        <v>16</v>
      </c>
      <c r="G11" s="214"/>
      <c r="H11" s="215"/>
      <c r="I11" s="142">
        <f>list1!H11</f>
        <v>0</v>
      </c>
      <c r="J11" s="142">
        <f>list1!I11</f>
        <v>0</v>
      </c>
    </row>
    <row r="12" spans="1:12" ht="19.5" thickBot="1" x14ac:dyDescent="0.3">
      <c r="A12" s="179"/>
      <c r="B12" s="182" t="str">
        <f>list1!B12</f>
        <v xml:space="preserve"> 0972254040</v>
      </c>
      <c r="C12" s="183"/>
      <c r="D12" s="181"/>
      <c r="E12" s="12" t="s">
        <v>1</v>
      </c>
      <c r="F12" s="14">
        <f>list1!J12</f>
        <v>0</v>
      </c>
      <c r="G12" s="13" t="s">
        <v>15</v>
      </c>
      <c r="H12" s="15">
        <f>list1!K12</f>
        <v>0</v>
      </c>
      <c r="I12" s="143"/>
      <c r="J12" s="143"/>
    </row>
    <row r="13" spans="1:12" ht="18.75" x14ac:dyDescent="0.3">
      <c r="A13" s="178">
        <v>5</v>
      </c>
      <c r="B13" s="165" t="str">
        <f>list1!B13</f>
        <v>Благий</v>
      </c>
      <c r="C13" s="166" t="str">
        <f>list1!C13</f>
        <v>Владiслав</v>
      </c>
      <c r="D13" s="180">
        <f>list1!L14</f>
        <v>160</v>
      </c>
      <c r="E13" s="11" t="s">
        <v>0</v>
      </c>
      <c r="F13" s="213">
        <f>list1!J13</f>
        <v>8</v>
      </c>
      <c r="G13" s="214"/>
      <c r="H13" s="215"/>
      <c r="I13" s="142">
        <f>list1!H13</f>
        <v>0</v>
      </c>
      <c r="J13" s="142">
        <f>list1!I13</f>
        <v>0</v>
      </c>
    </row>
    <row r="14" spans="1:12" ht="19.5" thickBot="1" x14ac:dyDescent="0.3">
      <c r="A14" s="179"/>
      <c r="B14" s="182" t="str">
        <f>list1!B14</f>
        <v>0681134059</v>
      </c>
      <c r="C14" s="183"/>
      <c r="D14" s="181"/>
      <c r="E14" s="12" t="s">
        <v>1</v>
      </c>
      <c r="F14" s="14">
        <f>list1!J14</f>
        <v>0</v>
      </c>
      <c r="G14" s="13" t="s">
        <v>15</v>
      </c>
      <c r="H14" s="15">
        <f>list1!K14</f>
        <v>0</v>
      </c>
      <c r="I14" s="143"/>
      <c r="J14" s="143"/>
    </row>
    <row r="15" spans="1:12" ht="18.75" x14ac:dyDescent="0.3">
      <c r="A15" s="178">
        <v>6</v>
      </c>
      <c r="B15" s="165" t="str">
        <f>list1!B15</f>
        <v>Кавій</v>
      </c>
      <c r="C15" s="166" t="str">
        <f>list1!C15</f>
        <v>Єва</v>
      </c>
      <c r="D15" s="180">
        <f>list1!L16</f>
        <v>400</v>
      </c>
      <c r="E15" s="11" t="s">
        <v>0</v>
      </c>
      <c r="F15" s="213">
        <f>list1!J15</f>
        <v>20</v>
      </c>
      <c r="G15" s="214"/>
      <c r="H15" s="215"/>
      <c r="I15" s="142">
        <f>list1!H15</f>
        <v>0</v>
      </c>
      <c r="J15" s="142">
        <f>list1!I15</f>
        <v>0</v>
      </c>
    </row>
    <row r="16" spans="1:12" ht="19.5" thickBot="1" x14ac:dyDescent="0.3">
      <c r="A16" s="179"/>
      <c r="B16" s="182" t="str">
        <f>list1!B16</f>
        <v>0984211091</v>
      </c>
      <c r="C16" s="183"/>
      <c r="D16" s="181"/>
      <c r="E16" s="12" t="s">
        <v>1</v>
      </c>
      <c r="F16" s="14">
        <f>list1!J16</f>
        <v>0</v>
      </c>
      <c r="G16" s="13" t="s">
        <v>15</v>
      </c>
      <c r="H16" s="15">
        <f>list1!K16</f>
        <v>0</v>
      </c>
      <c r="I16" s="143"/>
      <c r="J16" s="143"/>
    </row>
    <row r="17" spans="1:10" ht="18.75" x14ac:dyDescent="0.3">
      <c r="A17" s="178">
        <v>7</v>
      </c>
      <c r="B17" s="165" t="str">
        <f>list1!B17</f>
        <v>Марущак</v>
      </c>
      <c r="C17" s="166" t="str">
        <f>list1!C17</f>
        <v>Анжеліка</v>
      </c>
      <c r="D17" s="180">
        <f>list1!L18</f>
        <v>220</v>
      </c>
      <c r="E17" s="11" t="s">
        <v>0</v>
      </c>
      <c r="F17" s="213">
        <f>list1!J17</f>
        <v>11</v>
      </c>
      <c r="G17" s="214"/>
      <c r="H17" s="215"/>
      <c r="I17" s="142">
        <f>list1!H17</f>
        <v>0</v>
      </c>
      <c r="J17" s="142">
        <f>list1!I17</f>
        <v>0</v>
      </c>
    </row>
    <row r="18" spans="1:10" ht="19.5" thickBot="1" x14ac:dyDescent="0.3">
      <c r="A18" s="179"/>
      <c r="B18" s="182" t="str">
        <f>list1!B18</f>
        <v>0982621407</v>
      </c>
      <c r="C18" s="183"/>
      <c r="D18" s="181"/>
      <c r="E18" s="12" t="s">
        <v>1</v>
      </c>
      <c r="F18" s="14">
        <f>list1!J18</f>
        <v>0</v>
      </c>
      <c r="G18" s="13" t="s">
        <v>15</v>
      </c>
      <c r="H18" s="15">
        <f>list1!K18</f>
        <v>0</v>
      </c>
      <c r="I18" s="143"/>
      <c r="J18" s="143"/>
    </row>
    <row r="19" spans="1:10" ht="18.75" x14ac:dyDescent="0.3">
      <c r="A19" s="178">
        <v>8</v>
      </c>
      <c r="B19" s="165" t="str">
        <f>list1!B19</f>
        <v>Бицик</v>
      </c>
      <c r="C19" s="166" t="str">
        <f>list1!C19</f>
        <v>Артьом</v>
      </c>
      <c r="D19" s="180">
        <f>list1!L20</f>
        <v>180</v>
      </c>
      <c r="E19" s="11" t="s">
        <v>0</v>
      </c>
      <c r="F19" s="213">
        <f>list1!J19</f>
        <v>9</v>
      </c>
      <c r="G19" s="214"/>
      <c r="H19" s="215"/>
      <c r="I19" s="142">
        <f>list1!H19</f>
        <v>0</v>
      </c>
      <c r="J19" s="142">
        <f>list1!I19</f>
        <v>0</v>
      </c>
    </row>
    <row r="20" spans="1:10" ht="19.5" thickBot="1" x14ac:dyDescent="0.3">
      <c r="A20" s="179"/>
      <c r="B20" s="182" t="str">
        <f>list1!B20</f>
        <v>0979643187</v>
      </c>
      <c r="C20" s="183"/>
      <c r="D20" s="181"/>
      <c r="E20" s="12" t="s">
        <v>1</v>
      </c>
      <c r="F20" s="14">
        <f>list1!J20</f>
        <v>0</v>
      </c>
      <c r="G20" s="13" t="s">
        <v>15</v>
      </c>
      <c r="H20" s="15">
        <f>list1!K20</f>
        <v>0</v>
      </c>
      <c r="I20" s="143"/>
      <c r="J20" s="143"/>
    </row>
    <row r="21" spans="1:10" ht="18.75" x14ac:dyDescent="0.3">
      <c r="A21" s="178">
        <v>9</v>
      </c>
      <c r="B21" s="165" t="str">
        <f>list1!B21</f>
        <v>Павленко</v>
      </c>
      <c r="C21" s="166" t="str">
        <f>list1!C21</f>
        <v>Владислав</v>
      </c>
      <c r="D21" s="180">
        <f>list1!L22</f>
        <v>1530</v>
      </c>
      <c r="E21" s="11" t="s">
        <v>0</v>
      </c>
      <c r="F21" s="213">
        <f>list1!J21</f>
        <v>75</v>
      </c>
      <c r="G21" s="214"/>
      <c r="H21" s="215"/>
      <c r="I21" s="142">
        <f>list1!H21</f>
        <v>0</v>
      </c>
      <c r="J21" s="142">
        <f>list1!I21</f>
        <v>0</v>
      </c>
    </row>
    <row r="22" spans="1:10" ht="19.5" thickBot="1" x14ac:dyDescent="0.3">
      <c r="A22" s="179"/>
      <c r="B22" s="182" t="str">
        <f>list1!B22</f>
        <v>0674527678</v>
      </c>
      <c r="C22" s="183"/>
      <c r="D22" s="181"/>
      <c r="E22" s="12" t="s">
        <v>1</v>
      </c>
      <c r="F22" s="14">
        <f>list1!J22</f>
        <v>1</v>
      </c>
      <c r="G22" s="13" t="s">
        <v>15</v>
      </c>
      <c r="H22" s="15">
        <f>list1!K22</f>
        <v>0</v>
      </c>
      <c r="I22" s="143"/>
      <c r="J22" s="143"/>
    </row>
    <row r="23" spans="1:10" ht="18.75" x14ac:dyDescent="0.3">
      <c r="A23" s="178">
        <v>10</v>
      </c>
      <c r="B23" s="165" t="str">
        <f>list1!B23</f>
        <v>Малявська</v>
      </c>
      <c r="C23" s="166" t="str">
        <f>list1!C23</f>
        <v>Тетяна</v>
      </c>
      <c r="D23" s="180">
        <f>list1!L24</f>
        <v>200</v>
      </c>
      <c r="E23" s="11" t="s">
        <v>0</v>
      </c>
      <c r="F23" s="213">
        <f>list1!J23</f>
        <v>10</v>
      </c>
      <c r="G23" s="214"/>
      <c r="H23" s="215"/>
      <c r="I23" s="142">
        <f>list1!H23</f>
        <v>0</v>
      </c>
      <c r="J23" s="142">
        <f>list1!I23</f>
        <v>0</v>
      </c>
    </row>
    <row r="24" spans="1:10" ht="19.5" thickBot="1" x14ac:dyDescent="0.3">
      <c r="A24" s="179"/>
      <c r="B24" s="182" t="str">
        <f>list1!B24</f>
        <v xml:space="preserve"> 0686393485</v>
      </c>
      <c r="C24" s="183"/>
      <c r="D24" s="181"/>
      <c r="E24" s="12" t="s">
        <v>1</v>
      </c>
      <c r="F24" s="14">
        <f>list1!J24</f>
        <v>0</v>
      </c>
      <c r="G24" s="13" t="s">
        <v>15</v>
      </c>
      <c r="H24" s="15">
        <f>list1!K24</f>
        <v>0</v>
      </c>
      <c r="I24" s="143"/>
      <c r="J24" s="143"/>
    </row>
    <row r="25" spans="1:10" ht="18.75" x14ac:dyDescent="0.3">
      <c r="A25" s="178">
        <v>11</v>
      </c>
      <c r="B25" s="165">
        <f>list1!B25</f>
        <v>0</v>
      </c>
      <c r="C25" s="166">
        <f>list1!C25</f>
        <v>0</v>
      </c>
      <c r="D25" s="180">
        <f>list1!L26</f>
        <v>0</v>
      </c>
      <c r="E25" s="11" t="s">
        <v>0</v>
      </c>
      <c r="F25" s="213">
        <f>list1!J25</f>
        <v>0</v>
      </c>
      <c r="G25" s="214"/>
      <c r="H25" s="215"/>
      <c r="I25" s="142">
        <f>list1!H25</f>
        <v>0</v>
      </c>
      <c r="J25" s="142">
        <f>list1!I25</f>
        <v>0</v>
      </c>
    </row>
    <row r="26" spans="1:10" ht="19.5" thickBot="1" x14ac:dyDescent="0.3">
      <c r="A26" s="179"/>
      <c r="B26" s="182">
        <f>list1!B26</f>
        <v>0</v>
      </c>
      <c r="C26" s="183"/>
      <c r="D26" s="181"/>
      <c r="E26" s="12" t="s">
        <v>1</v>
      </c>
      <c r="F26" s="14">
        <f>list1!J26</f>
        <v>0</v>
      </c>
      <c r="G26" s="13" t="s">
        <v>15</v>
      </c>
      <c r="H26" s="15">
        <f>list1!K26</f>
        <v>0</v>
      </c>
      <c r="I26" s="143"/>
      <c r="J26" s="143"/>
    </row>
    <row r="27" spans="1:10" ht="18.75" x14ac:dyDescent="0.3">
      <c r="A27" s="178">
        <v>12</v>
      </c>
      <c r="B27" s="165">
        <f>list1!B27</f>
        <v>0</v>
      </c>
      <c r="C27" s="166">
        <f>list1!C27</f>
        <v>0</v>
      </c>
      <c r="D27" s="180">
        <f>list1!L28</f>
        <v>0</v>
      </c>
      <c r="E27" s="11" t="s">
        <v>0</v>
      </c>
      <c r="F27" s="213">
        <f>list1!J27</f>
        <v>0</v>
      </c>
      <c r="G27" s="214"/>
      <c r="H27" s="215"/>
      <c r="I27" s="142">
        <f>list1!H27</f>
        <v>0</v>
      </c>
      <c r="J27" s="142">
        <f>list1!I27</f>
        <v>0</v>
      </c>
    </row>
    <row r="28" spans="1:10" ht="19.5" thickBot="1" x14ac:dyDescent="0.3">
      <c r="A28" s="179"/>
      <c r="B28" s="182">
        <f>list1!B28</f>
        <v>0</v>
      </c>
      <c r="C28" s="183"/>
      <c r="D28" s="181"/>
      <c r="E28" s="12" t="s">
        <v>1</v>
      </c>
      <c r="F28" s="14">
        <f>list1!J28</f>
        <v>0</v>
      </c>
      <c r="G28" s="13" t="s">
        <v>15</v>
      </c>
      <c r="H28" s="15">
        <f>list1!K28</f>
        <v>0</v>
      </c>
      <c r="I28" s="143"/>
      <c r="J28" s="143"/>
    </row>
    <row r="29" spans="1:10" ht="18.75" x14ac:dyDescent="0.3">
      <c r="A29" s="178">
        <v>13</v>
      </c>
      <c r="B29" s="165">
        <f>list1!B29</f>
        <v>0</v>
      </c>
      <c r="C29" s="166">
        <f>list1!C29</f>
        <v>0</v>
      </c>
      <c r="D29" s="180">
        <f>list1!L30</f>
        <v>0</v>
      </c>
      <c r="E29" s="11" t="s">
        <v>0</v>
      </c>
      <c r="F29" s="213">
        <f>list1!J29</f>
        <v>0</v>
      </c>
      <c r="G29" s="214"/>
      <c r="H29" s="215"/>
      <c r="I29" s="142">
        <f>list1!H29</f>
        <v>0</v>
      </c>
      <c r="J29" s="142">
        <f>list1!I29</f>
        <v>0</v>
      </c>
    </row>
    <row r="30" spans="1:10" ht="19.5" thickBot="1" x14ac:dyDescent="0.3">
      <c r="A30" s="179"/>
      <c r="B30" s="182">
        <f>list1!B30</f>
        <v>0</v>
      </c>
      <c r="C30" s="183"/>
      <c r="D30" s="181"/>
      <c r="E30" s="12" t="s">
        <v>1</v>
      </c>
      <c r="F30" s="14">
        <f>list1!J30</f>
        <v>0</v>
      </c>
      <c r="G30" s="13" t="s">
        <v>15</v>
      </c>
      <c r="H30" s="15">
        <f>list1!K30</f>
        <v>0</v>
      </c>
      <c r="I30" s="143"/>
      <c r="J30" s="143"/>
    </row>
    <row r="31" spans="1:10" ht="18.75" x14ac:dyDescent="0.3">
      <c r="A31" s="178">
        <v>14</v>
      </c>
      <c r="B31" s="165">
        <f>list1!B31</f>
        <v>0</v>
      </c>
      <c r="C31" s="166">
        <f>list1!C31</f>
        <v>0</v>
      </c>
      <c r="D31" s="180">
        <f>list1!L32</f>
        <v>0</v>
      </c>
      <c r="E31" s="11" t="s">
        <v>0</v>
      </c>
      <c r="F31" s="213">
        <f>list1!J31</f>
        <v>0</v>
      </c>
      <c r="G31" s="214"/>
      <c r="H31" s="215"/>
      <c r="I31" s="142">
        <f>list1!H31</f>
        <v>0</v>
      </c>
      <c r="J31" s="142">
        <f>list1!I31</f>
        <v>0</v>
      </c>
    </row>
    <row r="32" spans="1:10" ht="19.5" thickBot="1" x14ac:dyDescent="0.3">
      <c r="A32" s="179"/>
      <c r="B32" s="182">
        <f>list1!B32</f>
        <v>0</v>
      </c>
      <c r="C32" s="183"/>
      <c r="D32" s="181"/>
      <c r="E32" s="12" t="s">
        <v>1</v>
      </c>
      <c r="F32" s="14">
        <f>list1!J32</f>
        <v>0</v>
      </c>
      <c r="G32" s="13" t="s">
        <v>15</v>
      </c>
      <c r="H32" s="15">
        <f>list1!K32</f>
        <v>0</v>
      </c>
      <c r="I32" s="143"/>
      <c r="J32" s="143"/>
    </row>
    <row r="33" spans="1:10" ht="18.75" x14ac:dyDescent="0.3">
      <c r="A33" s="178">
        <v>15</v>
      </c>
      <c r="B33" s="165">
        <f>list1!B33</f>
        <v>0</v>
      </c>
      <c r="C33" s="166">
        <f>list1!C33</f>
        <v>0</v>
      </c>
      <c r="D33" s="180">
        <f>list1!L34</f>
        <v>0</v>
      </c>
      <c r="E33" s="11" t="s">
        <v>0</v>
      </c>
      <c r="F33" s="213">
        <f>list1!J33</f>
        <v>0</v>
      </c>
      <c r="G33" s="214"/>
      <c r="H33" s="215"/>
      <c r="I33" s="142">
        <f>list1!H33</f>
        <v>0</v>
      </c>
      <c r="J33" s="142">
        <f>list1!I33</f>
        <v>0</v>
      </c>
    </row>
    <row r="34" spans="1:10" ht="19.5" thickBot="1" x14ac:dyDescent="0.3">
      <c r="A34" s="179"/>
      <c r="B34" s="182">
        <f>list1!B34</f>
        <v>0</v>
      </c>
      <c r="C34" s="183"/>
      <c r="D34" s="181"/>
      <c r="E34" s="12" t="s">
        <v>1</v>
      </c>
      <c r="F34" s="14">
        <f>list1!J34</f>
        <v>0</v>
      </c>
      <c r="G34" s="13" t="s">
        <v>15</v>
      </c>
      <c r="H34" s="15">
        <f>list1!K34</f>
        <v>0</v>
      </c>
      <c r="I34" s="143"/>
      <c r="J34" s="143"/>
    </row>
    <row r="35" spans="1:10" ht="18.75" x14ac:dyDescent="0.3">
      <c r="A35" s="178">
        <v>16</v>
      </c>
      <c r="B35" s="165">
        <f>list1!B35</f>
        <v>0</v>
      </c>
      <c r="C35" s="166">
        <f>list1!C35</f>
        <v>0</v>
      </c>
      <c r="D35" s="180">
        <f>list1!L36</f>
        <v>0</v>
      </c>
      <c r="E35" s="11" t="s">
        <v>0</v>
      </c>
      <c r="F35" s="213">
        <f>list1!J35</f>
        <v>0</v>
      </c>
      <c r="G35" s="214"/>
      <c r="H35" s="215"/>
      <c r="I35" s="142">
        <f>list1!H35</f>
        <v>0</v>
      </c>
      <c r="J35" s="142">
        <f>list1!I35</f>
        <v>0</v>
      </c>
    </row>
    <row r="36" spans="1:10" ht="19.5" thickBot="1" x14ac:dyDescent="0.3">
      <c r="A36" s="179"/>
      <c r="B36" s="182">
        <f>list1!B36</f>
        <v>0</v>
      </c>
      <c r="C36" s="183"/>
      <c r="D36" s="181"/>
      <c r="E36" s="12" t="s">
        <v>1</v>
      </c>
      <c r="F36" s="14">
        <f>list1!J36</f>
        <v>0</v>
      </c>
      <c r="G36" s="13" t="s">
        <v>15</v>
      </c>
      <c r="H36" s="15">
        <f>list1!K36</f>
        <v>0</v>
      </c>
      <c r="I36" s="143"/>
      <c r="J36" s="143"/>
    </row>
    <row r="37" spans="1:10" ht="18.75" x14ac:dyDescent="0.3">
      <c r="A37" s="178">
        <v>17</v>
      </c>
      <c r="B37" s="165">
        <f>list1!B37</f>
        <v>0</v>
      </c>
      <c r="C37" s="166">
        <f>list1!C37</f>
        <v>0</v>
      </c>
      <c r="D37" s="180">
        <f>list1!L38</f>
        <v>0</v>
      </c>
      <c r="E37" s="11" t="s">
        <v>0</v>
      </c>
      <c r="F37" s="213">
        <f>list1!J37</f>
        <v>0</v>
      </c>
      <c r="G37" s="214"/>
      <c r="H37" s="215"/>
      <c r="I37" s="142">
        <f>list1!H37</f>
        <v>0</v>
      </c>
      <c r="J37" s="142">
        <f>list1!I37</f>
        <v>0</v>
      </c>
    </row>
    <row r="38" spans="1:10" ht="19.5" thickBot="1" x14ac:dyDescent="0.3">
      <c r="A38" s="179"/>
      <c r="B38" s="182">
        <f>list1!B38</f>
        <v>0</v>
      </c>
      <c r="C38" s="183"/>
      <c r="D38" s="181"/>
      <c r="E38" s="12" t="s">
        <v>1</v>
      </c>
      <c r="F38" s="14">
        <f>list1!J38</f>
        <v>0</v>
      </c>
      <c r="G38" s="13" t="s">
        <v>15</v>
      </c>
      <c r="H38" s="15">
        <f>list1!K38</f>
        <v>0</v>
      </c>
      <c r="I38" s="143"/>
      <c r="J38" s="143"/>
    </row>
    <row r="40" spans="1:10" ht="15" customHeight="1" x14ac:dyDescent="0.25"/>
    <row r="41" spans="1:10" ht="15" customHeight="1" x14ac:dyDescent="0.25"/>
    <row r="42" spans="1:10" ht="15" customHeight="1" x14ac:dyDescent="0.25"/>
    <row r="43" spans="1:10" ht="15" customHeight="1" x14ac:dyDescent="0.25"/>
    <row r="44" spans="1:10" ht="15" customHeight="1" x14ac:dyDescent="0.25"/>
    <row r="45" spans="1:10" ht="15" customHeight="1" x14ac:dyDescent="0.25"/>
    <row r="46" spans="1:10" ht="15" customHeight="1" x14ac:dyDescent="0.25"/>
    <row r="47" spans="1:10" ht="15" customHeight="1" x14ac:dyDescent="0.25"/>
    <row r="48" spans="1:10" ht="15" customHeight="1" x14ac:dyDescent="0.25"/>
    <row r="49" ht="15" customHeight="1" x14ac:dyDescent="0.25"/>
    <row r="50" ht="15" customHeight="1" x14ac:dyDescent="0.25"/>
  </sheetData>
  <mergeCells count="79">
    <mergeCell ref="F23:H23"/>
    <mergeCell ref="F25:H25"/>
    <mergeCell ref="F27:H27"/>
    <mergeCell ref="F29:H29"/>
    <mergeCell ref="F31:H31"/>
    <mergeCell ref="F33:H33"/>
    <mergeCell ref="F35:H35"/>
    <mergeCell ref="F37:H37"/>
    <mergeCell ref="J3:J4"/>
    <mergeCell ref="B8:C8"/>
    <mergeCell ref="B10:C10"/>
    <mergeCell ref="B12:C12"/>
    <mergeCell ref="B14:C14"/>
    <mergeCell ref="B16:C16"/>
    <mergeCell ref="B18:C18"/>
    <mergeCell ref="B20:C20"/>
    <mergeCell ref="B22:C22"/>
    <mergeCell ref="F5:H5"/>
    <mergeCell ref="F7:H7"/>
    <mergeCell ref="F9:H9"/>
    <mergeCell ref="F11:H11"/>
    <mergeCell ref="F13:H13"/>
    <mergeCell ref="F15:H15"/>
    <mergeCell ref="F17:H17"/>
    <mergeCell ref="F19:H19"/>
    <mergeCell ref="F21:H21"/>
    <mergeCell ref="D5:D6"/>
    <mergeCell ref="D3:D4"/>
    <mergeCell ref="A5:A6"/>
    <mergeCell ref="G1:I1"/>
    <mergeCell ref="G2:H2"/>
    <mergeCell ref="I3:I4"/>
    <mergeCell ref="E3:E4"/>
    <mergeCell ref="E1:F1"/>
    <mergeCell ref="A3:A4"/>
    <mergeCell ref="B3:C4"/>
    <mergeCell ref="B6:C6"/>
    <mergeCell ref="F3:H4"/>
    <mergeCell ref="B1:D2"/>
    <mergeCell ref="A9:A10"/>
    <mergeCell ref="D9:D10"/>
    <mergeCell ref="A7:A8"/>
    <mergeCell ref="D7:D8"/>
    <mergeCell ref="A13:A14"/>
    <mergeCell ref="D13:D14"/>
    <mergeCell ref="A11:A12"/>
    <mergeCell ref="D11:D12"/>
    <mergeCell ref="A17:A18"/>
    <mergeCell ref="D17:D18"/>
    <mergeCell ref="A15:A16"/>
    <mergeCell ref="D15:D16"/>
    <mergeCell ref="A21:A22"/>
    <mergeCell ref="D21:D22"/>
    <mergeCell ref="A19:A20"/>
    <mergeCell ref="D19:D20"/>
    <mergeCell ref="A25:A26"/>
    <mergeCell ref="D25:D26"/>
    <mergeCell ref="A23:A24"/>
    <mergeCell ref="D23:D24"/>
    <mergeCell ref="B24:C24"/>
    <mergeCell ref="B26:C26"/>
    <mergeCell ref="A29:A30"/>
    <mergeCell ref="D29:D30"/>
    <mergeCell ref="A27:A28"/>
    <mergeCell ref="D27:D28"/>
    <mergeCell ref="B28:C28"/>
    <mergeCell ref="B30:C30"/>
    <mergeCell ref="A33:A34"/>
    <mergeCell ref="D33:D34"/>
    <mergeCell ref="A31:A32"/>
    <mergeCell ref="D31:D32"/>
    <mergeCell ref="B32:C32"/>
    <mergeCell ref="B34:C34"/>
    <mergeCell ref="A37:A38"/>
    <mergeCell ref="D37:D38"/>
    <mergeCell ref="A35:A36"/>
    <mergeCell ref="D35:D36"/>
    <mergeCell ref="B36:C36"/>
    <mergeCell ref="B38:C38"/>
  </mergeCells>
  <pageMargins left="0.25" right="0.25"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8"/>
  <sheetViews>
    <sheetView tabSelected="1" view="pageLayout" zoomScaleNormal="100" workbookViewId="0">
      <selection activeCell="D37" sqref="D37:D38"/>
    </sheetView>
  </sheetViews>
  <sheetFormatPr defaultRowHeight="15" x14ac:dyDescent="0.25"/>
  <cols>
    <col min="1" max="1" width="3.140625" bestFit="1" customWidth="1"/>
    <col min="2" max="2" width="10.85546875" bestFit="1" customWidth="1"/>
    <col min="3" max="3" width="10.5703125" bestFit="1" customWidth="1"/>
    <col min="4" max="4" width="9.7109375" bestFit="1" customWidth="1"/>
    <col min="5" max="5" width="11.85546875" bestFit="1" customWidth="1"/>
    <col min="6" max="6" width="5.7109375" bestFit="1" customWidth="1"/>
    <col min="7" max="7" width="8.140625" bestFit="1" customWidth="1"/>
    <col min="8" max="8" width="2.7109375" bestFit="1" customWidth="1"/>
    <col min="9" max="9" width="5.5703125" bestFit="1" customWidth="1"/>
    <col min="10" max="10" width="8.7109375" bestFit="1" customWidth="1"/>
  </cols>
  <sheetData>
    <row r="1" spans="1:12" ht="21.75" customHeight="1" thickBot="1" x14ac:dyDescent="0.3">
      <c r="A1" s="175"/>
      <c r="B1" s="209" t="s">
        <v>127</v>
      </c>
      <c r="C1" s="209"/>
      <c r="D1" s="210"/>
      <c r="E1" s="199" t="str">
        <f>list1_!H1</f>
        <v>свято</v>
      </c>
      <c r="F1" s="200"/>
      <c r="G1" s="190" t="str">
        <f>list1_!J1</f>
        <v>1 вересня</v>
      </c>
      <c r="H1" s="191"/>
      <c r="I1" s="191"/>
      <c r="J1" s="192"/>
    </row>
    <row r="2" spans="1:12" s="6" customFormat="1" ht="30.75" customHeight="1" thickBot="1" x14ac:dyDescent="0.3">
      <c r="A2" s="176"/>
      <c r="B2" s="211"/>
      <c r="C2" s="211"/>
      <c r="D2" s="212"/>
      <c r="E2" s="8" t="str">
        <f>list1_!H2</f>
        <v>група (клас)</v>
      </c>
      <c r="F2" s="16" t="str">
        <f>list1_!I2</f>
        <v>ТБЛ</v>
      </c>
      <c r="G2" s="220" t="str">
        <f>list1_!J2</f>
        <v>сад (школа)</v>
      </c>
      <c r="H2" s="221"/>
      <c r="I2" s="218" t="str">
        <f>list1_!K2</f>
        <v>11Б</v>
      </c>
      <c r="J2" s="219"/>
      <c r="K2"/>
      <c r="L2"/>
    </row>
    <row r="3" spans="1:12" x14ac:dyDescent="0.25">
      <c r="A3" s="197" t="s">
        <v>10</v>
      </c>
      <c r="B3" s="201" t="s">
        <v>19</v>
      </c>
      <c r="C3" s="202"/>
      <c r="D3" s="188" t="s">
        <v>21</v>
      </c>
      <c r="E3" s="197" t="s">
        <v>18</v>
      </c>
      <c r="F3" s="201" t="s">
        <v>20</v>
      </c>
      <c r="G3" s="207"/>
      <c r="H3" s="202"/>
      <c r="I3" s="195" t="s">
        <v>12</v>
      </c>
      <c r="J3" s="195" t="s">
        <v>13</v>
      </c>
    </row>
    <row r="4" spans="1:12" ht="15.75" thickBot="1" x14ac:dyDescent="0.3">
      <c r="A4" s="198"/>
      <c r="B4" s="203"/>
      <c r="C4" s="204"/>
      <c r="D4" s="189"/>
      <c r="E4" s="198"/>
      <c r="F4" s="193"/>
      <c r="G4" s="208"/>
      <c r="H4" s="194"/>
      <c r="I4" s="196"/>
      <c r="J4" s="196"/>
    </row>
    <row r="5" spans="1:12" ht="18.75" x14ac:dyDescent="0.3">
      <c r="A5" s="184">
        <v>18</v>
      </c>
      <c r="B5" s="165">
        <f>list1_!B5</f>
        <v>0</v>
      </c>
      <c r="C5" s="167">
        <f>list1_!C5</f>
        <v>0</v>
      </c>
      <c r="D5" s="186">
        <f>list1_!L6</f>
        <v>0</v>
      </c>
      <c r="E5" s="11" t="s">
        <v>0</v>
      </c>
      <c r="F5" s="213">
        <f>list1_!J5</f>
        <v>0</v>
      </c>
      <c r="G5" s="214"/>
      <c r="H5" s="215"/>
      <c r="I5" s="142">
        <f>list1!H5</f>
        <v>0</v>
      </c>
      <c r="J5" s="142">
        <f>list1!I5</f>
        <v>0</v>
      </c>
    </row>
    <row r="6" spans="1:12" ht="19.5" thickBot="1" x14ac:dyDescent="0.3">
      <c r="A6" s="185"/>
      <c r="B6" s="205">
        <f>list1_!B6</f>
        <v>0</v>
      </c>
      <c r="C6" s="216"/>
      <c r="D6" s="187"/>
      <c r="E6" s="12" t="s">
        <v>1</v>
      </c>
      <c r="F6" s="14">
        <f>list1_!J6</f>
        <v>0</v>
      </c>
      <c r="G6" s="13" t="s">
        <v>15</v>
      </c>
      <c r="H6" s="15">
        <f>list1_!K6</f>
        <v>0</v>
      </c>
      <c r="I6" s="143"/>
      <c r="J6" s="143"/>
    </row>
    <row r="7" spans="1:12" ht="18.75" customHeight="1" x14ac:dyDescent="0.3">
      <c r="A7" s="184">
        <v>19</v>
      </c>
      <c r="B7" s="165">
        <f>list1_!B7</f>
        <v>0</v>
      </c>
      <c r="C7" s="167">
        <f>list1_!C7</f>
        <v>0</v>
      </c>
      <c r="D7" s="186">
        <f>list1_!L8</f>
        <v>0</v>
      </c>
      <c r="E7" s="11" t="s">
        <v>0</v>
      </c>
      <c r="F7" s="213">
        <f>list1_!J7</f>
        <v>0</v>
      </c>
      <c r="G7" s="214"/>
      <c r="H7" s="215"/>
      <c r="I7" s="142">
        <f>list1!H7</f>
        <v>0</v>
      </c>
      <c r="J7" s="142">
        <f>list1!I7</f>
        <v>0</v>
      </c>
    </row>
    <row r="8" spans="1:12" ht="19.5" customHeight="1" thickBot="1" x14ac:dyDescent="0.3">
      <c r="A8" s="185"/>
      <c r="B8" s="205">
        <f>list1_!B8</f>
        <v>0</v>
      </c>
      <c r="C8" s="216"/>
      <c r="D8" s="187"/>
      <c r="E8" s="12" t="s">
        <v>1</v>
      </c>
      <c r="F8" s="14">
        <f>list1_!J8</f>
        <v>0</v>
      </c>
      <c r="G8" s="13" t="s">
        <v>15</v>
      </c>
      <c r="H8" s="15">
        <f>list1_!K8</f>
        <v>0</v>
      </c>
      <c r="I8" s="143"/>
      <c r="J8" s="143"/>
    </row>
    <row r="9" spans="1:12" ht="18.75" customHeight="1" x14ac:dyDescent="0.3">
      <c r="A9" s="178">
        <v>20</v>
      </c>
      <c r="B9" s="165">
        <f>list1_!B9</f>
        <v>0</v>
      </c>
      <c r="C9" s="167">
        <f>list1_!C9</f>
        <v>0</v>
      </c>
      <c r="D9" s="186">
        <f>list1_!L10</f>
        <v>0</v>
      </c>
      <c r="E9" s="11" t="s">
        <v>0</v>
      </c>
      <c r="F9" s="213">
        <f>list1_!J9</f>
        <v>0</v>
      </c>
      <c r="G9" s="214"/>
      <c r="H9" s="215"/>
      <c r="I9" s="142">
        <f>list1!H9</f>
        <v>0</v>
      </c>
      <c r="J9" s="142">
        <f>list1!I9</f>
        <v>0</v>
      </c>
    </row>
    <row r="10" spans="1:12" ht="19.5" customHeight="1" thickBot="1" x14ac:dyDescent="0.3">
      <c r="A10" s="179"/>
      <c r="B10" s="205">
        <f>list1_!B10</f>
        <v>0</v>
      </c>
      <c r="C10" s="216"/>
      <c r="D10" s="187"/>
      <c r="E10" s="12" t="s">
        <v>1</v>
      </c>
      <c r="F10" s="14">
        <f>list1_!J10</f>
        <v>0</v>
      </c>
      <c r="G10" s="13" t="s">
        <v>15</v>
      </c>
      <c r="H10" s="15">
        <f>list1_!K10</f>
        <v>0</v>
      </c>
      <c r="I10" s="143"/>
      <c r="J10" s="143"/>
    </row>
    <row r="11" spans="1:12" ht="18.75" customHeight="1" x14ac:dyDescent="0.3">
      <c r="A11" s="178">
        <v>21</v>
      </c>
      <c r="B11" s="165">
        <f>list1_!B11</f>
        <v>0</v>
      </c>
      <c r="C11" s="167">
        <f>list1_!C11</f>
        <v>0</v>
      </c>
      <c r="D11" s="186">
        <f>list1_!L12</f>
        <v>0</v>
      </c>
      <c r="E11" s="11" t="s">
        <v>0</v>
      </c>
      <c r="F11" s="213">
        <f>list1_!J11</f>
        <v>0</v>
      </c>
      <c r="G11" s="214"/>
      <c r="H11" s="215"/>
      <c r="I11" s="142">
        <f>list1!H11</f>
        <v>0</v>
      </c>
      <c r="J11" s="142">
        <f>list1!I11</f>
        <v>0</v>
      </c>
    </row>
    <row r="12" spans="1:12" ht="19.5" customHeight="1" thickBot="1" x14ac:dyDescent="0.3">
      <c r="A12" s="179"/>
      <c r="B12" s="205">
        <f>list1_!B12</f>
        <v>0</v>
      </c>
      <c r="C12" s="216"/>
      <c r="D12" s="187"/>
      <c r="E12" s="12" t="s">
        <v>1</v>
      </c>
      <c r="F12" s="14">
        <f>list1_!J12</f>
        <v>0</v>
      </c>
      <c r="G12" s="13" t="s">
        <v>15</v>
      </c>
      <c r="H12" s="15">
        <f>list1_!K12</f>
        <v>0</v>
      </c>
      <c r="I12" s="143"/>
      <c r="J12" s="143"/>
    </row>
    <row r="13" spans="1:12" ht="18.75" customHeight="1" x14ac:dyDescent="0.3">
      <c r="A13" s="178">
        <v>22</v>
      </c>
      <c r="B13" s="165">
        <f>list1_!B13</f>
        <v>0</v>
      </c>
      <c r="C13" s="167">
        <f>list1_!C13</f>
        <v>0</v>
      </c>
      <c r="D13" s="186">
        <f>list1_!L14</f>
        <v>0</v>
      </c>
      <c r="E13" s="11" t="s">
        <v>0</v>
      </c>
      <c r="F13" s="213">
        <f>list1_!J13</f>
        <v>0</v>
      </c>
      <c r="G13" s="214"/>
      <c r="H13" s="215"/>
      <c r="I13" s="142">
        <f>list1!H13</f>
        <v>0</v>
      </c>
      <c r="J13" s="142">
        <f>list1!I13</f>
        <v>0</v>
      </c>
    </row>
    <row r="14" spans="1:12" ht="19.5" customHeight="1" thickBot="1" x14ac:dyDescent="0.3">
      <c r="A14" s="179"/>
      <c r="B14" s="205">
        <f>list1_!B14</f>
        <v>0</v>
      </c>
      <c r="C14" s="216"/>
      <c r="D14" s="187"/>
      <c r="E14" s="12" t="s">
        <v>1</v>
      </c>
      <c r="F14" s="14">
        <f>list1_!J14</f>
        <v>0</v>
      </c>
      <c r="G14" s="13" t="s">
        <v>15</v>
      </c>
      <c r="H14" s="15">
        <f>list1_!K14</f>
        <v>0</v>
      </c>
      <c r="I14" s="143"/>
      <c r="J14" s="143"/>
    </row>
    <row r="15" spans="1:12" ht="18.75" customHeight="1" x14ac:dyDescent="0.3">
      <c r="A15" s="178">
        <v>23</v>
      </c>
      <c r="B15" s="165">
        <f>list1_!B15</f>
        <v>0</v>
      </c>
      <c r="C15" s="167">
        <f>list1_!C15</f>
        <v>0</v>
      </c>
      <c r="D15" s="186">
        <f>list1_!L16</f>
        <v>0</v>
      </c>
      <c r="E15" s="11" t="s">
        <v>0</v>
      </c>
      <c r="F15" s="213">
        <f>list1_!J15</f>
        <v>0</v>
      </c>
      <c r="G15" s="214"/>
      <c r="H15" s="215"/>
      <c r="I15" s="142">
        <f>list1!H15</f>
        <v>0</v>
      </c>
      <c r="J15" s="142">
        <f>list1!I15</f>
        <v>0</v>
      </c>
    </row>
    <row r="16" spans="1:12" ht="19.5" customHeight="1" thickBot="1" x14ac:dyDescent="0.3">
      <c r="A16" s="179"/>
      <c r="B16" s="205">
        <f>list1_!B16</f>
        <v>0</v>
      </c>
      <c r="C16" s="216"/>
      <c r="D16" s="187"/>
      <c r="E16" s="12" t="s">
        <v>1</v>
      </c>
      <c r="F16" s="14">
        <f>list1_!J16</f>
        <v>0</v>
      </c>
      <c r="G16" s="13" t="s">
        <v>15</v>
      </c>
      <c r="H16" s="15">
        <f>list1_!K16</f>
        <v>0</v>
      </c>
      <c r="I16" s="143"/>
      <c r="J16" s="143"/>
    </row>
    <row r="17" spans="1:10" ht="18.75" customHeight="1" x14ac:dyDescent="0.3">
      <c r="A17" s="178">
        <v>24</v>
      </c>
      <c r="B17" s="165">
        <f>list1_!B17</f>
        <v>0</v>
      </c>
      <c r="C17" s="167">
        <f>list1_!C17</f>
        <v>0</v>
      </c>
      <c r="D17" s="186">
        <f>list1_!L18</f>
        <v>0</v>
      </c>
      <c r="E17" s="11" t="s">
        <v>0</v>
      </c>
      <c r="F17" s="213">
        <f>list1_!J17</f>
        <v>0</v>
      </c>
      <c r="G17" s="214"/>
      <c r="H17" s="215"/>
      <c r="I17" s="142">
        <f>list1!H17</f>
        <v>0</v>
      </c>
      <c r="J17" s="142">
        <f>list1!I17</f>
        <v>0</v>
      </c>
    </row>
    <row r="18" spans="1:10" ht="19.5" customHeight="1" thickBot="1" x14ac:dyDescent="0.3">
      <c r="A18" s="179"/>
      <c r="B18" s="205">
        <f>list1_!B18</f>
        <v>0</v>
      </c>
      <c r="C18" s="216"/>
      <c r="D18" s="187"/>
      <c r="E18" s="12" t="s">
        <v>1</v>
      </c>
      <c r="F18" s="14">
        <f>list1_!J18</f>
        <v>0</v>
      </c>
      <c r="G18" s="13" t="s">
        <v>15</v>
      </c>
      <c r="H18" s="15">
        <f>list1_!K18</f>
        <v>0</v>
      </c>
      <c r="I18" s="143"/>
      <c r="J18" s="143"/>
    </row>
    <row r="19" spans="1:10" ht="18.75" customHeight="1" x14ac:dyDescent="0.3">
      <c r="A19" s="178">
        <v>25</v>
      </c>
      <c r="B19" s="165">
        <f>list1_!B19</f>
        <v>0</v>
      </c>
      <c r="C19" s="167">
        <f>list1_!C19</f>
        <v>0</v>
      </c>
      <c r="D19" s="186">
        <f>list1_!L20</f>
        <v>0</v>
      </c>
      <c r="E19" s="11" t="s">
        <v>0</v>
      </c>
      <c r="F19" s="213">
        <f>list1_!J19</f>
        <v>0</v>
      </c>
      <c r="G19" s="214"/>
      <c r="H19" s="215"/>
      <c r="I19" s="142">
        <f>list1!H19</f>
        <v>0</v>
      </c>
      <c r="J19" s="142">
        <f>list1!I19</f>
        <v>0</v>
      </c>
    </row>
    <row r="20" spans="1:10" ht="19.5" customHeight="1" thickBot="1" x14ac:dyDescent="0.3">
      <c r="A20" s="179"/>
      <c r="B20" s="205">
        <f>list1_!B20</f>
        <v>0</v>
      </c>
      <c r="C20" s="216"/>
      <c r="D20" s="187"/>
      <c r="E20" s="12" t="s">
        <v>1</v>
      </c>
      <c r="F20" s="14">
        <f>list1_!J20</f>
        <v>0</v>
      </c>
      <c r="G20" s="13" t="s">
        <v>15</v>
      </c>
      <c r="H20" s="15">
        <f>list1_!K20</f>
        <v>0</v>
      </c>
      <c r="I20" s="143"/>
      <c r="J20" s="143"/>
    </row>
    <row r="21" spans="1:10" ht="18.75" customHeight="1" x14ac:dyDescent="0.3">
      <c r="A21" s="178">
        <v>26</v>
      </c>
      <c r="B21" s="165">
        <f>list1_!B21</f>
        <v>0</v>
      </c>
      <c r="C21" s="167">
        <f>list1_!C21</f>
        <v>0</v>
      </c>
      <c r="D21" s="186">
        <f>list1_!L22</f>
        <v>0</v>
      </c>
      <c r="E21" s="11" t="s">
        <v>0</v>
      </c>
      <c r="F21" s="213">
        <f>list1_!J21</f>
        <v>0</v>
      </c>
      <c r="G21" s="214"/>
      <c r="H21" s="215"/>
      <c r="I21" s="142">
        <f>list1!H21</f>
        <v>0</v>
      </c>
      <c r="J21" s="142">
        <f>list1!I21</f>
        <v>0</v>
      </c>
    </row>
    <row r="22" spans="1:10" ht="19.5" customHeight="1" thickBot="1" x14ac:dyDescent="0.3">
      <c r="A22" s="179"/>
      <c r="B22" s="205">
        <f>list1_!B22</f>
        <v>0</v>
      </c>
      <c r="C22" s="216"/>
      <c r="D22" s="187"/>
      <c r="E22" s="12" t="s">
        <v>1</v>
      </c>
      <c r="F22" s="14">
        <f>list1_!J22</f>
        <v>0</v>
      </c>
      <c r="G22" s="13" t="s">
        <v>15</v>
      </c>
      <c r="H22" s="15">
        <f>list1_!K22</f>
        <v>0</v>
      </c>
      <c r="I22" s="143"/>
      <c r="J22" s="143"/>
    </row>
    <row r="23" spans="1:10" ht="18.75" customHeight="1" x14ac:dyDescent="0.3">
      <c r="A23" s="178">
        <v>27</v>
      </c>
      <c r="B23" s="165">
        <f>list1_!B23</f>
        <v>0</v>
      </c>
      <c r="C23" s="167">
        <f>list1_!C23</f>
        <v>0</v>
      </c>
      <c r="D23" s="186">
        <f>list1_!L24</f>
        <v>0</v>
      </c>
      <c r="E23" s="11" t="s">
        <v>0</v>
      </c>
      <c r="F23" s="213">
        <f>list1_!J23</f>
        <v>0</v>
      </c>
      <c r="G23" s="214"/>
      <c r="H23" s="215"/>
      <c r="I23" s="142">
        <f>list1!H23</f>
        <v>0</v>
      </c>
      <c r="J23" s="142">
        <f>list1!I23</f>
        <v>0</v>
      </c>
    </row>
    <row r="24" spans="1:10" ht="19.5" customHeight="1" thickBot="1" x14ac:dyDescent="0.3">
      <c r="A24" s="179"/>
      <c r="B24" s="205">
        <f>list1_!B24</f>
        <v>0</v>
      </c>
      <c r="C24" s="216"/>
      <c r="D24" s="187"/>
      <c r="E24" s="12" t="s">
        <v>1</v>
      </c>
      <c r="F24" s="14">
        <f>list1_!J24</f>
        <v>0</v>
      </c>
      <c r="G24" s="13" t="s">
        <v>15</v>
      </c>
      <c r="H24" s="15">
        <f>list1_!K24</f>
        <v>0</v>
      </c>
      <c r="I24" s="143"/>
      <c r="J24" s="143"/>
    </row>
    <row r="25" spans="1:10" ht="18.75" customHeight="1" x14ac:dyDescent="0.3">
      <c r="A25" s="178">
        <v>28</v>
      </c>
      <c r="B25" s="165">
        <f>list1_!B25</f>
        <v>0</v>
      </c>
      <c r="C25" s="167">
        <f>list1_!C25</f>
        <v>0</v>
      </c>
      <c r="D25" s="186">
        <f>list1_!L26</f>
        <v>0</v>
      </c>
      <c r="E25" s="11" t="s">
        <v>0</v>
      </c>
      <c r="F25" s="213">
        <f>list1_!J25</f>
        <v>0</v>
      </c>
      <c r="G25" s="214"/>
      <c r="H25" s="215"/>
      <c r="I25" s="142">
        <f>list1!H25</f>
        <v>0</v>
      </c>
      <c r="J25" s="142">
        <f>list1!I25</f>
        <v>0</v>
      </c>
    </row>
    <row r="26" spans="1:10" ht="19.5" customHeight="1" thickBot="1" x14ac:dyDescent="0.3">
      <c r="A26" s="179"/>
      <c r="B26" s="205">
        <f>list1_!B26</f>
        <v>0</v>
      </c>
      <c r="C26" s="216"/>
      <c r="D26" s="187"/>
      <c r="E26" s="12" t="s">
        <v>1</v>
      </c>
      <c r="F26" s="14">
        <f>list1_!J26</f>
        <v>0</v>
      </c>
      <c r="G26" s="13" t="s">
        <v>15</v>
      </c>
      <c r="H26" s="15">
        <f>list1_!K26</f>
        <v>0</v>
      </c>
      <c r="I26" s="143"/>
      <c r="J26" s="143"/>
    </row>
    <row r="27" spans="1:10" ht="18.75" customHeight="1" x14ac:dyDescent="0.3">
      <c r="A27" s="178">
        <v>29</v>
      </c>
      <c r="B27" s="165">
        <f>list1_!B27</f>
        <v>0</v>
      </c>
      <c r="C27" s="167">
        <f>list1_!C27</f>
        <v>0</v>
      </c>
      <c r="D27" s="186">
        <f>list1_!L28</f>
        <v>0</v>
      </c>
      <c r="E27" s="11" t="s">
        <v>0</v>
      </c>
      <c r="F27" s="213">
        <f>list1_!J27</f>
        <v>0</v>
      </c>
      <c r="G27" s="214"/>
      <c r="H27" s="215"/>
      <c r="I27" s="142">
        <f>list1!H27</f>
        <v>0</v>
      </c>
      <c r="J27" s="142">
        <f>list1!I27</f>
        <v>0</v>
      </c>
    </row>
    <row r="28" spans="1:10" ht="19.5" customHeight="1" thickBot="1" x14ac:dyDescent="0.3">
      <c r="A28" s="179"/>
      <c r="B28" s="205">
        <f>list1_!B28</f>
        <v>0</v>
      </c>
      <c r="C28" s="216"/>
      <c r="D28" s="187"/>
      <c r="E28" s="12" t="s">
        <v>1</v>
      </c>
      <c r="F28" s="14">
        <f>list1_!J28</f>
        <v>0</v>
      </c>
      <c r="G28" s="13" t="s">
        <v>15</v>
      </c>
      <c r="H28" s="15">
        <f>list1_!K28</f>
        <v>0</v>
      </c>
      <c r="I28" s="143"/>
      <c r="J28" s="143"/>
    </row>
    <row r="29" spans="1:10" ht="18.75" customHeight="1" x14ac:dyDescent="0.3">
      <c r="A29" s="178">
        <v>30</v>
      </c>
      <c r="B29" s="165">
        <f>list1_!B29</f>
        <v>0</v>
      </c>
      <c r="C29" s="167">
        <f>list1_!C29</f>
        <v>0</v>
      </c>
      <c r="D29" s="186">
        <f>list1_!L30</f>
        <v>0</v>
      </c>
      <c r="E29" s="11" t="s">
        <v>0</v>
      </c>
      <c r="F29" s="213">
        <f>list1_!J29</f>
        <v>0</v>
      </c>
      <c r="G29" s="214"/>
      <c r="H29" s="215"/>
      <c r="I29" s="142">
        <f>list1!H29</f>
        <v>0</v>
      </c>
      <c r="J29" s="142">
        <f>list1!I29</f>
        <v>0</v>
      </c>
    </row>
    <row r="30" spans="1:10" ht="19.5" customHeight="1" thickBot="1" x14ac:dyDescent="0.3">
      <c r="A30" s="179"/>
      <c r="B30" s="205">
        <f>list1_!B30</f>
        <v>0</v>
      </c>
      <c r="C30" s="216"/>
      <c r="D30" s="187"/>
      <c r="E30" s="12" t="s">
        <v>1</v>
      </c>
      <c r="F30" s="14">
        <f>list1_!J30</f>
        <v>0</v>
      </c>
      <c r="G30" s="13" t="s">
        <v>15</v>
      </c>
      <c r="H30" s="15">
        <f>list1_!K30</f>
        <v>0</v>
      </c>
      <c r="I30" s="143"/>
      <c r="J30" s="143"/>
    </row>
    <row r="31" spans="1:10" ht="18.75" customHeight="1" x14ac:dyDescent="0.3">
      <c r="A31" s="178">
        <v>31</v>
      </c>
      <c r="B31" s="165">
        <f>list1_!B31</f>
        <v>0</v>
      </c>
      <c r="C31" s="167">
        <f>list1_!C31</f>
        <v>0</v>
      </c>
      <c r="D31" s="186">
        <f>list1_!L32</f>
        <v>0</v>
      </c>
      <c r="E31" s="11" t="s">
        <v>0</v>
      </c>
      <c r="F31" s="213">
        <f>list1_!J31</f>
        <v>0</v>
      </c>
      <c r="G31" s="214"/>
      <c r="H31" s="215"/>
      <c r="I31" s="142">
        <f>list1!H31</f>
        <v>0</v>
      </c>
      <c r="J31" s="142">
        <f>list1!I31</f>
        <v>0</v>
      </c>
    </row>
    <row r="32" spans="1:10" ht="19.5" customHeight="1" thickBot="1" x14ac:dyDescent="0.3">
      <c r="A32" s="179"/>
      <c r="B32" s="205">
        <f>list1_!B32</f>
        <v>0</v>
      </c>
      <c r="C32" s="216"/>
      <c r="D32" s="187"/>
      <c r="E32" s="12" t="s">
        <v>1</v>
      </c>
      <c r="F32" s="14">
        <f>list1_!J32</f>
        <v>0</v>
      </c>
      <c r="G32" s="13" t="s">
        <v>15</v>
      </c>
      <c r="H32" s="15">
        <f>list1_!K32</f>
        <v>0</v>
      </c>
      <c r="I32" s="143"/>
      <c r="J32" s="143"/>
    </row>
    <row r="33" spans="1:10" ht="18.75" customHeight="1" x14ac:dyDescent="0.3">
      <c r="A33" s="178">
        <v>32</v>
      </c>
      <c r="B33" s="165">
        <f>list1_!B33</f>
        <v>0</v>
      </c>
      <c r="C33" s="167">
        <f>list1_!C33</f>
        <v>0</v>
      </c>
      <c r="D33" s="186">
        <f>list1_!L34</f>
        <v>0</v>
      </c>
      <c r="E33" s="11" t="s">
        <v>0</v>
      </c>
      <c r="F33" s="213">
        <f>list1_!J33</f>
        <v>0</v>
      </c>
      <c r="G33" s="214"/>
      <c r="H33" s="215"/>
      <c r="I33" s="142">
        <f>list1!H33</f>
        <v>0</v>
      </c>
      <c r="J33" s="142">
        <f>list1!I33</f>
        <v>0</v>
      </c>
    </row>
    <row r="34" spans="1:10" ht="19.5" customHeight="1" thickBot="1" x14ac:dyDescent="0.3">
      <c r="A34" s="179"/>
      <c r="B34" s="205">
        <f>list1_!B34</f>
        <v>0</v>
      </c>
      <c r="C34" s="216"/>
      <c r="D34" s="187"/>
      <c r="E34" s="12" t="s">
        <v>1</v>
      </c>
      <c r="F34" s="14">
        <f>list1_!J34</f>
        <v>0</v>
      </c>
      <c r="G34" s="13" t="s">
        <v>15</v>
      </c>
      <c r="H34" s="15">
        <f>list1_!K34</f>
        <v>0</v>
      </c>
      <c r="I34" s="143"/>
      <c r="J34" s="143"/>
    </row>
    <row r="35" spans="1:10" ht="18.75" customHeight="1" x14ac:dyDescent="0.3">
      <c r="A35" s="178">
        <v>33</v>
      </c>
      <c r="B35" s="165">
        <f>list1_!B35</f>
        <v>0</v>
      </c>
      <c r="C35" s="167">
        <f>list1_!C35</f>
        <v>0</v>
      </c>
      <c r="D35" s="186">
        <f>list1_!L36</f>
        <v>0</v>
      </c>
      <c r="E35" s="11" t="s">
        <v>0</v>
      </c>
      <c r="F35" s="213">
        <f>list1_!J35</f>
        <v>0</v>
      </c>
      <c r="G35" s="214"/>
      <c r="H35" s="215"/>
      <c r="I35" s="142">
        <f>list1!H35</f>
        <v>0</v>
      </c>
      <c r="J35" s="142">
        <f>list1!I35</f>
        <v>0</v>
      </c>
    </row>
    <row r="36" spans="1:10" ht="19.5" customHeight="1" thickBot="1" x14ac:dyDescent="0.3">
      <c r="A36" s="179"/>
      <c r="B36" s="205">
        <f>list1_!B36</f>
        <v>0</v>
      </c>
      <c r="C36" s="216"/>
      <c r="D36" s="187"/>
      <c r="E36" s="12" t="s">
        <v>1</v>
      </c>
      <c r="F36" s="14">
        <f>list1_!J36</f>
        <v>0</v>
      </c>
      <c r="G36" s="13" t="s">
        <v>15</v>
      </c>
      <c r="H36" s="15">
        <f>list1_!K36</f>
        <v>0</v>
      </c>
      <c r="I36" s="143"/>
      <c r="J36" s="143"/>
    </row>
    <row r="37" spans="1:10" ht="18.75" customHeight="1" x14ac:dyDescent="0.3">
      <c r="A37" s="184">
        <v>34</v>
      </c>
      <c r="B37" s="165">
        <f>list1_!B37</f>
        <v>0</v>
      </c>
      <c r="C37" s="167">
        <f>list1_!C37</f>
        <v>0</v>
      </c>
      <c r="D37" s="186">
        <f>list1_!L38</f>
        <v>0</v>
      </c>
      <c r="E37" s="11" t="s">
        <v>0</v>
      </c>
      <c r="F37" s="213">
        <f>list1_!J37</f>
        <v>0</v>
      </c>
      <c r="G37" s="214"/>
      <c r="H37" s="215"/>
      <c r="I37" s="142">
        <f>list1!H37</f>
        <v>0</v>
      </c>
      <c r="J37" s="142">
        <f>list1!I37</f>
        <v>0</v>
      </c>
    </row>
    <row r="38" spans="1:10" ht="19.5" customHeight="1" thickBot="1" x14ac:dyDescent="0.3">
      <c r="A38" s="185"/>
      <c r="B38" s="182">
        <f>list1_!B38</f>
        <v>0</v>
      </c>
      <c r="C38" s="217"/>
      <c r="D38" s="187"/>
      <c r="E38" s="12" t="s">
        <v>1</v>
      </c>
      <c r="F38" s="14">
        <f>list1_!J38</f>
        <v>0</v>
      </c>
      <c r="G38" s="13" t="s">
        <v>15</v>
      </c>
      <c r="H38" s="15">
        <f>list1_!K38</f>
        <v>0</v>
      </c>
      <c r="I38" s="143"/>
      <c r="J38" s="143"/>
    </row>
  </sheetData>
  <mergeCells count="80">
    <mergeCell ref="I2:J2"/>
    <mergeCell ref="G1:J1"/>
    <mergeCell ref="J3:J4"/>
    <mergeCell ref="D5:D6"/>
    <mergeCell ref="F5:H5"/>
    <mergeCell ref="G2:H2"/>
    <mergeCell ref="I3:I4"/>
    <mergeCell ref="A37:A38"/>
    <mergeCell ref="A33:A34"/>
    <mergeCell ref="A35:A36"/>
    <mergeCell ref="D33:D34"/>
    <mergeCell ref="F33:H33"/>
    <mergeCell ref="B34:C34"/>
    <mergeCell ref="D35:D36"/>
    <mergeCell ref="F35:H35"/>
    <mergeCell ref="B36:C36"/>
    <mergeCell ref="D37:D38"/>
    <mergeCell ref="F37:H37"/>
    <mergeCell ref="B38:C38"/>
    <mergeCell ref="A29:A30"/>
    <mergeCell ref="A31:A32"/>
    <mergeCell ref="D29:D30"/>
    <mergeCell ref="F29:H29"/>
    <mergeCell ref="B30:C30"/>
    <mergeCell ref="D31:D32"/>
    <mergeCell ref="F31:H31"/>
    <mergeCell ref="B32:C32"/>
    <mergeCell ref="A25:A26"/>
    <mergeCell ref="A27:A28"/>
    <mergeCell ref="D25:D26"/>
    <mergeCell ref="F25:H25"/>
    <mergeCell ref="B26:C26"/>
    <mergeCell ref="D27:D28"/>
    <mergeCell ref="F27:H27"/>
    <mergeCell ref="B28:C28"/>
    <mergeCell ref="A21:A22"/>
    <mergeCell ref="A23:A24"/>
    <mergeCell ref="D21:D22"/>
    <mergeCell ref="F21:H21"/>
    <mergeCell ref="B22:C22"/>
    <mergeCell ref="D23:D24"/>
    <mergeCell ref="F23:H23"/>
    <mergeCell ref="B24:C24"/>
    <mergeCell ref="A17:A18"/>
    <mergeCell ref="A19:A20"/>
    <mergeCell ref="D17:D18"/>
    <mergeCell ref="F17:H17"/>
    <mergeCell ref="B18:C18"/>
    <mergeCell ref="D19:D20"/>
    <mergeCell ref="F19:H19"/>
    <mergeCell ref="B20:C20"/>
    <mergeCell ref="A13:A14"/>
    <mergeCell ref="A15:A16"/>
    <mergeCell ref="D13:D14"/>
    <mergeCell ref="F13:H13"/>
    <mergeCell ref="B14:C14"/>
    <mergeCell ref="D15:D16"/>
    <mergeCell ref="F15:H15"/>
    <mergeCell ref="B16:C16"/>
    <mergeCell ref="A9:A10"/>
    <mergeCell ref="A11:A12"/>
    <mergeCell ref="D11:D12"/>
    <mergeCell ref="F11:H11"/>
    <mergeCell ref="B12:C12"/>
    <mergeCell ref="D9:D10"/>
    <mergeCell ref="F9:H9"/>
    <mergeCell ref="B10:C10"/>
    <mergeCell ref="A5:A6"/>
    <mergeCell ref="A7:A8"/>
    <mergeCell ref="B6:C6"/>
    <mergeCell ref="E1:F1"/>
    <mergeCell ref="A3:A4"/>
    <mergeCell ref="D3:D4"/>
    <mergeCell ref="B3:C4"/>
    <mergeCell ref="E3:E4"/>
    <mergeCell ref="F3:H4"/>
    <mergeCell ref="B1:D2"/>
    <mergeCell ref="D7:D8"/>
    <mergeCell ref="F7:H7"/>
    <mergeCell ref="B8:C8"/>
  </mergeCells>
  <pageMargins left="0.25" right="0.25"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5"/>
  <sheetViews>
    <sheetView view="pageLayout" zoomScaleNormal="100" workbookViewId="0">
      <selection activeCell="B3" sqref="B3:C4"/>
    </sheetView>
  </sheetViews>
  <sheetFormatPr defaultRowHeight="15" x14ac:dyDescent="0.25"/>
  <cols>
    <col min="1" max="1" width="3.140625" bestFit="1" customWidth="1"/>
    <col min="2" max="2" width="10.85546875" customWidth="1"/>
    <col min="3" max="3" width="10.5703125" customWidth="1"/>
    <col min="4" max="4" width="7.28515625" customWidth="1"/>
    <col min="5" max="5" width="6" bestFit="1" customWidth="1"/>
    <col min="6" max="6" width="6" customWidth="1"/>
    <col min="7" max="7" width="8" bestFit="1" customWidth="1"/>
    <col min="8" max="8" width="7.5703125" bestFit="1" customWidth="1"/>
    <col min="9" max="9" width="8.7109375" bestFit="1" customWidth="1"/>
    <col min="10" max="11" width="9.42578125" bestFit="1" customWidth="1"/>
    <col min="12" max="12" width="9.5703125" bestFit="1" customWidth="1"/>
  </cols>
  <sheetData>
    <row r="1" spans="1:12" ht="15.75" thickBot="1" x14ac:dyDescent="0.3">
      <c r="H1" s="220" t="s">
        <v>4</v>
      </c>
      <c r="I1" s="221"/>
      <c r="J1" s="222" t="s">
        <v>5</v>
      </c>
      <c r="K1" s="223"/>
    </row>
    <row r="2" spans="1:12" ht="30.75" thickBot="1" x14ac:dyDescent="0.3">
      <c r="H2" s="8" t="s">
        <v>6</v>
      </c>
      <c r="I2" s="10" t="s">
        <v>7</v>
      </c>
      <c r="J2" s="9" t="s">
        <v>8</v>
      </c>
      <c r="K2" s="10" t="s">
        <v>9</v>
      </c>
    </row>
    <row r="3" spans="1:12" ht="15.75" thickBot="1" x14ac:dyDescent="0.3">
      <c r="A3" s="197" t="s">
        <v>10</v>
      </c>
      <c r="B3" s="235" t="s">
        <v>142</v>
      </c>
      <c r="C3" s="236"/>
      <c r="D3" s="197" t="s">
        <v>18</v>
      </c>
      <c r="E3" s="201" t="s">
        <v>11</v>
      </c>
      <c r="F3" s="207"/>
      <c r="G3" s="202"/>
      <c r="H3" s="195" t="s">
        <v>12</v>
      </c>
      <c r="I3" s="195" t="s">
        <v>13</v>
      </c>
      <c r="J3" s="7" t="s">
        <v>14</v>
      </c>
      <c r="K3" s="7" t="s">
        <v>33</v>
      </c>
      <c r="L3" s="7" t="s">
        <v>128</v>
      </c>
    </row>
    <row r="4" spans="1:12" ht="15.75" thickBot="1" x14ac:dyDescent="0.3">
      <c r="A4" s="246"/>
      <c r="B4" s="237"/>
      <c r="C4" s="238"/>
      <c r="D4" s="198"/>
      <c r="E4" s="193"/>
      <c r="F4" s="208"/>
      <c r="G4" s="194"/>
      <c r="H4" s="196"/>
      <c r="I4" s="196"/>
      <c r="J4" s="140" t="s">
        <v>16</v>
      </c>
      <c r="K4" s="140" t="s">
        <v>17</v>
      </c>
      <c r="L4" s="169" t="s">
        <v>124</v>
      </c>
    </row>
    <row r="5" spans="1:12" ht="15.75" thickBot="1" x14ac:dyDescent="0.3">
      <c r="A5" s="178">
        <v>1</v>
      </c>
      <c r="B5" s="155" t="s">
        <v>89</v>
      </c>
      <c r="C5" s="156" t="s">
        <v>90</v>
      </c>
      <c r="D5" s="150" t="s">
        <v>0</v>
      </c>
      <c r="E5" s="239" t="s">
        <v>22</v>
      </c>
      <c r="F5" s="240"/>
      <c r="G5" s="241"/>
      <c r="H5" s="248"/>
      <c r="I5" s="248"/>
      <c r="J5" s="20">
        <f t="shared" ref="J5:J34" si="0">IF(ISBLANK(E5),0,LEN(TRIM(E5))-LEN(SUBSTITUTE(E5," ",""))+1)</f>
        <v>39</v>
      </c>
      <c r="K5" s="29">
        <f>SUM(J5*D41,J6*E41,K6*F41,H5*G41,I5*H41)</f>
        <v>780</v>
      </c>
      <c r="L5" s="164"/>
    </row>
    <row r="6" spans="1:12" ht="15.75" thickBot="1" x14ac:dyDescent="0.3">
      <c r="A6" s="179"/>
      <c r="B6" s="182" t="s">
        <v>87</v>
      </c>
      <c r="C6" s="183"/>
      <c r="D6" s="152" t="s">
        <v>1</v>
      </c>
      <c r="E6" s="17"/>
      <c r="F6" s="19" t="s">
        <v>15</v>
      </c>
      <c r="G6" s="18"/>
      <c r="H6" s="249"/>
      <c r="I6" s="249"/>
      <c r="J6" s="21">
        <f>IF(ISBLANK(C10),0,LEN(TRIM(C10))-LEN(SUBSTITUTE(C10," ",""))+1)</f>
        <v>0</v>
      </c>
      <c r="K6" s="22">
        <f>IF(ISBLANK(G6),0,LEN(TRIM(G6))-LEN(SUBSTITUTE(G6," ",""))+1)</f>
        <v>0</v>
      </c>
      <c r="L6" s="177">
        <f>ROUNDDOWN(IF(L5=1,K5/2,IF(L5=2,K5/4,K5)),0)</f>
        <v>780</v>
      </c>
    </row>
    <row r="7" spans="1:12" ht="15.75" thickBot="1" x14ac:dyDescent="0.3">
      <c r="A7" s="197">
        <v>2</v>
      </c>
      <c r="B7" s="157" t="s">
        <v>91</v>
      </c>
      <c r="C7" s="141" t="s">
        <v>92</v>
      </c>
      <c r="D7" s="151" t="s">
        <v>0</v>
      </c>
      <c r="E7" s="239" t="s">
        <v>31</v>
      </c>
      <c r="F7" s="240"/>
      <c r="G7" s="241"/>
      <c r="H7" s="195"/>
      <c r="I7" s="195"/>
      <c r="J7" s="23">
        <f t="shared" si="0"/>
        <v>17</v>
      </c>
      <c r="K7" s="30">
        <f>SUM(J7*D41,J8*E41,K8*F41,H7*G41,I7*H41)</f>
        <v>340</v>
      </c>
      <c r="L7" s="170"/>
    </row>
    <row r="8" spans="1:12" ht="15.75" thickBot="1" x14ac:dyDescent="0.3">
      <c r="A8" s="198"/>
      <c r="B8" s="231" t="s">
        <v>93</v>
      </c>
      <c r="C8" s="232"/>
      <c r="D8" s="153" t="s">
        <v>1</v>
      </c>
      <c r="E8" s="17"/>
      <c r="F8" s="19" t="s">
        <v>15</v>
      </c>
      <c r="G8" s="18"/>
      <c r="H8" s="196"/>
      <c r="I8" s="196"/>
      <c r="J8" s="24">
        <f t="shared" si="0"/>
        <v>0</v>
      </c>
      <c r="K8" s="25">
        <f>IF(ISBLANK(G8),0,LEN(TRIM(G8))-LEN(SUBSTITUTE(G8," ",""))+1)</f>
        <v>0</v>
      </c>
      <c r="L8" s="177">
        <f>ROUNDDOWN(IF(L7=1,K7/2,IF(L7=2,K7/4,K7)),0)</f>
        <v>340</v>
      </c>
    </row>
    <row r="9" spans="1:12" ht="15.75" thickBot="1" x14ac:dyDescent="0.3">
      <c r="A9" s="178">
        <v>3</v>
      </c>
      <c r="B9" s="155" t="s">
        <v>94</v>
      </c>
      <c r="C9" s="158" t="s">
        <v>95</v>
      </c>
      <c r="D9" s="151" t="s">
        <v>0</v>
      </c>
      <c r="E9" s="239" t="s">
        <v>23</v>
      </c>
      <c r="F9" s="240"/>
      <c r="G9" s="241"/>
      <c r="H9" s="248"/>
      <c r="I9" s="248"/>
      <c r="J9" s="26">
        <f t="shared" si="0"/>
        <v>25</v>
      </c>
      <c r="K9" s="29">
        <f>SUM(J9*D41,J10*E41,K10*F41,H9*G41,I9*F41)</f>
        <v>575</v>
      </c>
      <c r="L9" s="164"/>
    </row>
    <row r="10" spans="1:12" ht="15.75" thickBot="1" x14ac:dyDescent="0.3">
      <c r="A10" s="179"/>
      <c r="B10" s="242" t="s">
        <v>96</v>
      </c>
      <c r="C10" s="243"/>
      <c r="D10" s="153" t="s">
        <v>1</v>
      </c>
      <c r="E10" s="17">
        <v>3185</v>
      </c>
      <c r="F10" s="19" t="s">
        <v>15</v>
      </c>
      <c r="G10" s="18">
        <v>198</v>
      </c>
      <c r="H10" s="249"/>
      <c r="I10" s="249"/>
      <c r="J10" s="27">
        <f t="shared" si="0"/>
        <v>1</v>
      </c>
      <c r="K10" s="28">
        <f>IF(ISBLANK(G10),0,LEN(TRIM(G10))-LEN(SUBSTITUTE(G10," ",""))+1)</f>
        <v>1</v>
      </c>
      <c r="L10" s="177">
        <f>ROUNDDOWN(IF(L9=1,K9/2,IF(L9=2,K9/4,K9)),0)</f>
        <v>575</v>
      </c>
    </row>
    <row r="11" spans="1:12" ht="15.75" thickBot="1" x14ac:dyDescent="0.3">
      <c r="A11" s="197">
        <v>4</v>
      </c>
      <c r="B11" s="157" t="s">
        <v>98</v>
      </c>
      <c r="C11" s="141" t="s">
        <v>97</v>
      </c>
      <c r="D11" s="149" t="s">
        <v>0</v>
      </c>
      <c r="E11" s="226" t="s">
        <v>24</v>
      </c>
      <c r="F11" s="227"/>
      <c r="G11" s="228"/>
      <c r="H11" s="195"/>
      <c r="I11" s="195"/>
      <c r="J11" s="23">
        <f t="shared" si="0"/>
        <v>16</v>
      </c>
      <c r="K11" s="30">
        <f>SUM(J11*D41,J12*E41,K12*F41,H11*G41,I11*H41)</f>
        <v>320</v>
      </c>
      <c r="L11" s="170"/>
    </row>
    <row r="12" spans="1:12" ht="15.75" thickBot="1" x14ac:dyDescent="0.3">
      <c r="A12" s="198"/>
      <c r="B12" s="231" t="s">
        <v>99</v>
      </c>
      <c r="C12" s="232"/>
      <c r="D12" s="154" t="s">
        <v>1</v>
      </c>
      <c r="E12" s="17"/>
      <c r="F12" s="19" t="s">
        <v>15</v>
      </c>
      <c r="G12" s="18"/>
      <c r="H12" s="196"/>
      <c r="I12" s="196"/>
      <c r="J12" s="24">
        <f t="shared" si="0"/>
        <v>0</v>
      </c>
      <c r="K12" s="25">
        <f>IF(ISBLANK(G12),0,LEN(TRIM(G12))-LEN(SUBSTITUTE(G12," ",""))+1)</f>
        <v>0</v>
      </c>
      <c r="L12" s="177">
        <f>ROUNDDOWN(IF(L11=1,K11/2,IF(L11=2,K11/4,K11)),0)</f>
        <v>320</v>
      </c>
    </row>
    <row r="13" spans="1:12" ht="15.75" thickBot="1" x14ac:dyDescent="0.3">
      <c r="A13" s="178">
        <v>5</v>
      </c>
      <c r="B13" s="155" t="s">
        <v>101</v>
      </c>
      <c r="C13" s="158" t="s">
        <v>102</v>
      </c>
      <c r="D13" s="149" t="s">
        <v>0</v>
      </c>
      <c r="E13" s="226" t="s">
        <v>25</v>
      </c>
      <c r="F13" s="227"/>
      <c r="G13" s="228"/>
      <c r="H13" s="248"/>
      <c r="I13" s="248"/>
      <c r="J13" s="26">
        <f t="shared" si="0"/>
        <v>8</v>
      </c>
      <c r="K13" s="29">
        <f>SUM(J13*D41,J14*E41,K14*F41,H13*G41,I13*H41)</f>
        <v>160</v>
      </c>
      <c r="L13" s="164"/>
    </row>
    <row r="14" spans="1:12" ht="15.75" thickBot="1" x14ac:dyDescent="0.3">
      <c r="A14" s="179"/>
      <c r="B14" s="244" t="s">
        <v>100</v>
      </c>
      <c r="C14" s="245"/>
      <c r="D14" s="154" t="s">
        <v>1</v>
      </c>
      <c r="E14" s="17"/>
      <c r="F14" s="19" t="s">
        <v>15</v>
      </c>
      <c r="G14" s="18"/>
      <c r="H14" s="249"/>
      <c r="I14" s="249"/>
      <c r="J14" s="27">
        <f t="shared" si="0"/>
        <v>0</v>
      </c>
      <c r="K14" s="28">
        <f>IF(ISBLANK(G14),0,LEN(TRIM(G14))-LEN(SUBSTITUTE(G14," ",""))+1)</f>
        <v>0</v>
      </c>
      <c r="L14" s="177">
        <f>ROUNDDOWN(IF(L13=1,K13/2,IF(L13=2,K13/4,K13)),0)</f>
        <v>160</v>
      </c>
    </row>
    <row r="15" spans="1:12" ht="15.75" thickBot="1" x14ac:dyDescent="0.3">
      <c r="A15" s="197">
        <v>6</v>
      </c>
      <c r="B15" s="157" t="s">
        <v>104</v>
      </c>
      <c r="C15" s="141" t="s">
        <v>105</v>
      </c>
      <c r="D15" s="149" t="s">
        <v>0</v>
      </c>
      <c r="E15" s="226" t="s">
        <v>26</v>
      </c>
      <c r="F15" s="227"/>
      <c r="G15" s="228"/>
      <c r="H15" s="138"/>
      <c r="I15" s="138"/>
      <c r="J15" s="23">
        <f t="shared" si="0"/>
        <v>20</v>
      </c>
      <c r="K15" s="30">
        <f>SUM(J15*D41,J16*E41,K16*F41,H15*G41,I15*H41)</f>
        <v>400</v>
      </c>
      <c r="L15" s="170"/>
    </row>
    <row r="16" spans="1:12" ht="15.75" thickBot="1" x14ac:dyDescent="0.3">
      <c r="A16" s="198"/>
      <c r="B16" s="231" t="s">
        <v>103</v>
      </c>
      <c r="C16" s="232"/>
      <c r="D16" s="154" t="s">
        <v>1</v>
      </c>
      <c r="E16" s="17"/>
      <c r="F16" s="19" t="s">
        <v>15</v>
      </c>
      <c r="G16" s="18"/>
      <c r="H16" s="139"/>
      <c r="I16" s="139"/>
      <c r="J16" s="24">
        <f t="shared" si="0"/>
        <v>0</v>
      </c>
      <c r="K16" s="25">
        <f>IF(ISBLANK(G16),0,LEN(TRIM(G16))-LEN(SUBSTITUTE(G16," ",""))+1)</f>
        <v>0</v>
      </c>
      <c r="L16" s="177">
        <f>ROUNDDOWN(IF(L15=1,K15/2,IF(L15=2,K15/4,K15)),0)</f>
        <v>400</v>
      </c>
    </row>
    <row r="17" spans="1:12" ht="15.75" thickBot="1" x14ac:dyDescent="0.3">
      <c r="A17" s="178">
        <v>7</v>
      </c>
      <c r="B17" s="155" t="s">
        <v>107</v>
      </c>
      <c r="C17" s="158" t="s">
        <v>108</v>
      </c>
      <c r="D17" s="149" t="s">
        <v>0</v>
      </c>
      <c r="E17" s="226" t="s">
        <v>27</v>
      </c>
      <c r="F17" s="227"/>
      <c r="G17" s="228"/>
      <c r="H17" s="248"/>
      <c r="I17" s="248"/>
      <c r="J17" s="26">
        <f t="shared" si="0"/>
        <v>11</v>
      </c>
      <c r="K17" s="29">
        <f>SUM(J17*D41,J18*E41,K18*F41,H17*G41,I17*H41)</f>
        <v>220</v>
      </c>
      <c r="L17" s="164"/>
    </row>
    <row r="18" spans="1:12" ht="15.75" thickBot="1" x14ac:dyDescent="0.3">
      <c r="A18" s="179"/>
      <c r="B18" s="244" t="s">
        <v>106</v>
      </c>
      <c r="C18" s="245"/>
      <c r="D18" s="154" t="s">
        <v>1</v>
      </c>
      <c r="E18" s="17"/>
      <c r="F18" s="19" t="s">
        <v>15</v>
      </c>
      <c r="G18" s="18"/>
      <c r="H18" s="249"/>
      <c r="I18" s="249"/>
      <c r="J18" s="27">
        <f t="shared" si="0"/>
        <v>0</v>
      </c>
      <c r="K18" s="28">
        <f>IF(ISBLANK(G18),0,LEN(TRIM(G18))-LEN(SUBSTITUTE(G18," ",""))+1)</f>
        <v>0</v>
      </c>
      <c r="L18" s="177">
        <f>ROUNDDOWN(IF(L17=1,K17/2,IF(L17=2,K17/4,K17)),0)</f>
        <v>220</v>
      </c>
    </row>
    <row r="19" spans="1:12" ht="15.75" thickBot="1" x14ac:dyDescent="0.3">
      <c r="A19" s="197">
        <v>8</v>
      </c>
      <c r="B19" s="157" t="s">
        <v>110</v>
      </c>
      <c r="C19" s="141" t="s">
        <v>111</v>
      </c>
      <c r="D19" s="149" t="s">
        <v>0</v>
      </c>
      <c r="E19" s="226" t="s">
        <v>28</v>
      </c>
      <c r="F19" s="227"/>
      <c r="G19" s="228"/>
      <c r="H19" s="195"/>
      <c r="I19" s="195"/>
      <c r="J19" s="23">
        <f t="shared" si="0"/>
        <v>9</v>
      </c>
      <c r="K19" s="30">
        <f>SUM(J19*D41,J20*E41,K20*F41,H19*G41,I19*H41)</f>
        <v>180</v>
      </c>
      <c r="L19" s="170"/>
    </row>
    <row r="20" spans="1:12" ht="15.75" thickBot="1" x14ac:dyDescent="0.3">
      <c r="A20" s="198"/>
      <c r="B20" s="231" t="s">
        <v>109</v>
      </c>
      <c r="C20" s="232"/>
      <c r="D20" s="154" t="s">
        <v>1</v>
      </c>
      <c r="E20" s="17"/>
      <c r="F20" s="19" t="s">
        <v>15</v>
      </c>
      <c r="G20" s="18"/>
      <c r="H20" s="196"/>
      <c r="I20" s="196"/>
      <c r="J20" s="24">
        <f t="shared" si="0"/>
        <v>0</v>
      </c>
      <c r="K20" s="25">
        <f>IF(ISBLANK(G20),0,LEN(TRIM(G20))-LEN(SUBSTITUTE(G20," ",""))+1)</f>
        <v>0</v>
      </c>
      <c r="L20" s="177">
        <f>ROUNDDOWN(IF(L19=1,K19/2,IF(L19=2,K19/4,K19)),0)</f>
        <v>180</v>
      </c>
    </row>
    <row r="21" spans="1:12" ht="15.75" thickBot="1" x14ac:dyDescent="0.3">
      <c r="A21" s="178">
        <v>9</v>
      </c>
      <c r="B21" s="155" t="s">
        <v>112</v>
      </c>
      <c r="C21" s="158" t="s">
        <v>113</v>
      </c>
      <c r="D21" s="149" t="s">
        <v>0</v>
      </c>
      <c r="E21" s="226" t="s">
        <v>29</v>
      </c>
      <c r="F21" s="227"/>
      <c r="G21" s="228"/>
      <c r="H21" s="248"/>
      <c r="I21" s="248"/>
      <c r="J21" s="26">
        <f t="shared" si="0"/>
        <v>75</v>
      </c>
      <c r="K21" s="29">
        <f>SUM(J21*D41,J22*E41,K22*F41,H21*G41,I21*H41)</f>
        <v>1530</v>
      </c>
      <c r="L21" s="164"/>
    </row>
    <row r="22" spans="1:12" ht="15.75" thickBot="1" x14ac:dyDescent="0.3">
      <c r="A22" s="179"/>
      <c r="B22" s="244" t="s">
        <v>114</v>
      </c>
      <c r="C22" s="245"/>
      <c r="D22" s="154" t="s">
        <v>1</v>
      </c>
      <c r="E22" s="17" t="s">
        <v>30</v>
      </c>
      <c r="F22" s="19" t="s">
        <v>15</v>
      </c>
      <c r="G22" s="18"/>
      <c r="H22" s="249"/>
      <c r="I22" s="249"/>
      <c r="J22" s="27">
        <f t="shared" si="0"/>
        <v>1</v>
      </c>
      <c r="K22" s="28">
        <f>IF(ISBLANK(G22),0,LEN(TRIM(G22))-LEN(SUBSTITUTE(G22," ",""))+1)</f>
        <v>0</v>
      </c>
      <c r="L22" s="177">
        <f>ROUNDDOWN(IF(L21=1,K21/2,IF(L21=2,K21/4,K21)),0)</f>
        <v>1530</v>
      </c>
    </row>
    <row r="23" spans="1:12" ht="15.75" thickBot="1" x14ac:dyDescent="0.3">
      <c r="A23" s="197">
        <v>10</v>
      </c>
      <c r="B23" s="157" t="s">
        <v>116</v>
      </c>
      <c r="C23" s="141" t="s">
        <v>117</v>
      </c>
      <c r="D23" s="149" t="s">
        <v>0</v>
      </c>
      <c r="E23" s="226" t="s">
        <v>32</v>
      </c>
      <c r="F23" s="227"/>
      <c r="G23" s="228"/>
      <c r="H23" s="195"/>
      <c r="I23" s="195"/>
      <c r="J23" s="23">
        <f t="shared" si="0"/>
        <v>10</v>
      </c>
      <c r="K23" s="30">
        <f>SUM(J23*D41,J24*E41,K24*F41,H23*G41,I23*H41)</f>
        <v>200</v>
      </c>
      <c r="L23" s="170"/>
    </row>
    <row r="24" spans="1:12" ht="15.75" thickBot="1" x14ac:dyDescent="0.3">
      <c r="A24" s="198"/>
      <c r="B24" s="231" t="s">
        <v>115</v>
      </c>
      <c r="C24" s="232"/>
      <c r="D24" s="154" t="s">
        <v>1</v>
      </c>
      <c r="E24" s="17"/>
      <c r="F24" s="19" t="s">
        <v>15</v>
      </c>
      <c r="G24" s="18"/>
      <c r="H24" s="196"/>
      <c r="I24" s="196"/>
      <c r="J24" s="24">
        <f t="shared" si="0"/>
        <v>0</v>
      </c>
      <c r="K24" s="25">
        <f>IF(ISBLANK(G24),0,LEN(TRIM(G24))-LEN(SUBSTITUTE(G24," ",""))+1)</f>
        <v>0</v>
      </c>
      <c r="L24" s="177">
        <f>ROUNDDOWN(IF(L23=1,K23/2,IF(L23=2,K23/4,K23)),0)</f>
        <v>200</v>
      </c>
    </row>
    <row r="25" spans="1:12" ht="15.75" thickBot="1" x14ac:dyDescent="0.3">
      <c r="A25" s="178">
        <v>11</v>
      </c>
      <c r="B25" s="159"/>
      <c r="C25" s="160"/>
      <c r="D25" s="4" t="s">
        <v>0</v>
      </c>
      <c r="E25" s="226"/>
      <c r="F25" s="227"/>
      <c r="G25" s="228"/>
      <c r="H25" s="248"/>
      <c r="I25" s="248"/>
      <c r="J25" s="26">
        <f t="shared" si="0"/>
        <v>0</v>
      </c>
      <c r="K25" s="29">
        <f>SUM(J25*D41,J26*E41,K26*F41,H25*G41,I25*H41)</f>
        <v>0</v>
      </c>
      <c r="L25" s="164"/>
    </row>
    <row r="26" spans="1:12" ht="15.75" thickBot="1" x14ac:dyDescent="0.3">
      <c r="A26" s="179"/>
      <c r="B26" s="229"/>
      <c r="C26" s="230"/>
      <c r="D26" s="5" t="s">
        <v>1</v>
      </c>
      <c r="E26" s="17"/>
      <c r="F26" s="19" t="s">
        <v>15</v>
      </c>
      <c r="G26" s="18"/>
      <c r="H26" s="249"/>
      <c r="I26" s="249"/>
      <c r="J26" s="27">
        <f t="shared" si="0"/>
        <v>0</v>
      </c>
      <c r="K26" s="28">
        <f>IF(ISBLANK(G26),0,LEN(TRIM(G26))-LEN(SUBSTITUTE(G26," ",""))+1)</f>
        <v>0</v>
      </c>
      <c r="L26" s="177">
        <f>ROUNDDOWN(IF(L25=1,K25/2,IF(L25=2,K25/4,K25)),0)</f>
        <v>0</v>
      </c>
    </row>
    <row r="27" spans="1:12" ht="15.75" thickBot="1" x14ac:dyDescent="0.3">
      <c r="A27" s="197">
        <v>12</v>
      </c>
      <c r="B27" s="157"/>
      <c r="C27" s="141"/>
      <c r="D27" s="4" t="s">
        <v>0</v>
      </c>
      <c r="E27" s="226"/>
      <c r="F27" s="227"/>
      <c r="G27" s="228"/>
      <c r="H27" s="195"/>
      <c r="I27" s="195"/>
      <c r="J27" s="23">
        <f t="shared" si="0"/>
        <v>0</v>
      </c>
      <c r="K27" s="30">
        <f>SUM(J27*D41,J28*E41,K28*F41,H27*G41,I27*H41)</f>
        <v>0</v>
      </c>
      <c r="L27" s="170"/>
    </row>
    <row r="28" spans="1:12" ht="15.75" thickBot="1" x14ac:dyDescent="0.3">
      <c r="A28" s="198"/>
      <c r="B28" s="231"/>
      <c r="C28" s="232"/>
      <c r="D28" s="5" t="s">
        <v>1</v>
      </c>
      <c r="E28" s="17"/>
      <c r="F28" s="19" t="s">
        <v>15</v>
      </c>
      <c r="G28" s="18"/>
      <c r="H28" s="196"/>
      <c r="I28" s="196"/>
      <c r="J28" s="24">
        <f t="shared" si="0"/>
        <v>0</v>
      </c>
      <c r="K28" s="25">
        <f>IF(ISBLANK(G28),0,LEN(TRIM(G28))-LEN(SUBSTITUTE(G28," ",""))+1)</f>
        <v>0</v>
      </c>
      <c r="L28" s="177">
        <f>ROUNDDOWN(IF(L27=1,K27/2,IF(L27=2,K27/4,K27)),0)</f>
        <v>0</v>
      </c>
    </row>
    <row r="29" spans="1:12" ht="15.75" thickBot="1" x14ac:dyDescent="0.3">
      <c r="A29" s="178">
        <v>13</v>
      </c>
      <c r="B29" s="159"/>
      <c r="C29" s="160"/>
      <c r="D29" s="4" t="s">
        <v>0</v>
      </c>
      <c r="E29" s="226"/>
      <c r="F29" s="227"/>
      <c r="G29" s="228"/>
      <c r="H29" s="248"/>
      <c r="I29" s="248"/>
      <c r="J29" s="26">
        <f t="shared" si="0"/>
        <v>0</v>
      </c>
      <c r="K29" s="29">
        <f>SUM(J29*D41,J30*E41,K30*F41,H29*G41,I29*H41)</f>
        <v>0</v>
      </c>
      <c r="L29" s="164"/>
    </row>
    <row r="30" spans="1:12" ht="15.75" thickBot="1" x14ac:dyDescent="0.3">
      <c r="A30" s="179"/>
      <c r="B30" s="229"/>
      <c r="C30" s="230"/>
      <c r="D30" s="5" t="s">
        <v>1</v>
      </c>
      <c r="E30" s="17"/>
      <c r="F30" s="19" t="s">
        <v>15</v>
      </c>
      <c r="G30" s="18"/>
      <c r="H30" s="249"/>
      <c r="I30" s="249"/>
      <c r="J30" s="27">
        <f t="shared" si="0"/>
        <v>0</v>
      </c>
      <c r="K30" s="28">
        <f>IF(ISBLANK(G30),0,LEN(TRIM(G30))-LEN(SUBSTITUTE(G30," ",""))+1)</f>
        <v>0</v>
      </c>
      <c r="L30" s="177">
        <f>ROUNDDOWN(IF(L29=1,K29/2,IF(L29=2,K29/4,K29)),0)</f>
        <v>0</v>
      </c>
    </row>
    <row r="31" spans="1:12" ht="15.75" thickBot="1" x14ac:dyDescent="0.3">
      <c r="A31" s="197">
        <v>14</v>
      </c>
      <c r="B31" s="157"/>
      <c r="C31" s="141"/>
      <c r="D31" s="4" t="s">
        <v>0</v>
      </c>
      <c r="E31" s="226"/>
      <c r="F31" s="227"/>
      <c r="G31" s="228"/>
      <c r="H31" s="195"/>
      <c r="I31" s="195"/>
      <c r="J31" s="23">
        <f t="shared" si="0"/>
        <v>0</v>
      </c>
      <c r="K31" s="30">
        <f>SUM(J31*D41,J32*E41,K32*F41,H31*G41,I31*H41)</f>
        <v>0</v>
      </c>
      <c r="L31" s="170"/>
    </row>
    <row r="32" spans="1:12" ht="15.75" thickBot="1" x14ac:dyDescent="0.3">
      <c r="A32" s="198"/>
      <c r="B32" s="231"/>
      <c r="C32" s="232"/>
      <c r="D32" s="5" t="s">
        <v>1</v>
      </c>
      <c r="E32" s="17"/>
      <c r="F32" s="19" t="s">
        <v>15</v>
      </c>
      <c r="G32" s="18"/>
      <c r="H32" s="196"/>
      <c r="I32" s="196"/>
      <c r="J32" s="24">
        <f t="shared" si="0"/>
        <v>0</v>
      </c>
      <c r="K32" s="25">
        <f>IF(ISBLANK(G32),0,LEN(TRIM(G32))-LEN(SUBSTITUTE(G32," ",""))+1)</f>
        <v>0</v>
      </c>
      <c r="L32" s="177">
        <f>ROUNDDOWN(IF(L31=1,K31/2,IF(L31=2,K31/4,K31)),0)</f>
        <v>0</v>
      </c>
    </row>
    <row r="33" spans="1:12" ht="15.75" thickBot="1" x14ac:dyDescent="0.3">
      <c r="A33" s="178">
        <v>15</v>
      </c>
      <c r="B33" s="159"/>
      <c r="C33" s="160"/>
      <c r="D33" s="4" t="s">
        <v>0</v>
      </c>
      <c r="E33" s="226"/>
      <c r="F33" s="227"/>
      <c r="G33" s="228"/>
      <c r="H33" s="248"/>
      <c r="I33" s="248"/>
      <c r="J33" s="26">
        <f t="shared" si="0"/>
        <v>0</v>
      </c>
      <c r="K33" s="29">
        <f>SUM(J33*D41,J34*E41,K34*F41,H33*G41,I33*H41)</f>
        <v>0</v>
      </c>
      <c r="L33" s="164"/>
    </row>
    <row r="34" spans="1:12" ht="15.75" thickBot="1" x14ac:dyDescent="0.3">
      <c r="A34" s="179"/>
      <c r="B34" s="229"/>
      <c r="C34" s="230"/>
      <c r="D34" s="5" t="s">
        <v>1</v>
      </c>
      <c r="E34" s="17"/>
      <c r="F34" s="19" t="s">
        <v>15</v>
      </c>
      <c r="G34" s="18"/>
      <c r="H34" s="249"/>
      <c r="I34" s="249"/>
      <c r="J34" s="27">
        <f t="shared" si="0"/>
        <v>0</v>
      </c>
      <c r="K34" s="28">
        <f>IF(ISBLANK(G34),0,LEN(TRIM(G34))-LEN(SUBSTITUTE(G34," ",""))+1)</f>
        <v>0</v>
      </c>
      <c r="L34" s="177">
        <f>ROUNDDOWN(IF(L33=1,K33/2,IF(L33=2,K33/4,K33)),0)</f>
        <v>0</v>
      </c>
    </row>
    <row r="35" spans="1:12" ht="15.75" thickBot="1" x14ac:dyDescent="0.3">
      <c r="A35" s="197">
        <v>16</v>
      </c>
      <c r="B35" s="157"/>
      <c r="C35" s="141"/>
      <c r="D35" s="4" t="s">
        <v>0</v>
      </c>
      <c r="E35" s="226"/>
      <c r="F35" s="227"/>
      <c r="G35" s="228"/>
      <c r="H35" s="195"/>
      <c r="I35" s="195"/>
      <c r="J35" s="23">
        <f t="shared" ref="J35:J38" si="1">IF(ISBLANK(E35),0,LEN(TRIM(E35))-LEN(SUBSTITUTE(E35," ",""))+1)</f>
        <v>0</v>
      </c>
      <c r="K35" s="30">
        <f>SUM(J35*D41,J36*E41,K36*F41,H35*G41,I35*H41)</f>
        <v>0</v>
      </c>
      <c r="L35" s="170"/>
    </row>
    <row r="36" spans="1:12" ht="15.75" thickBot="1" x14ac:dyDescent="0.3">
      <c r="A36" s="198"/>
      <c r="B36" s="231"/>
      <c r="C36" s="232"/>
      <c r="D36" s="5" t="s">
        <v>1</v>
      </c>
      <c r="E36" s="17"/>
      <c r="F36" s="19" t="s">
        <v>15</v>
      </c>
      <c r="G36" s="18"/>
      <c r="H36" s="196"/>
      <c r="I36" s="196"/>
      <c r="J36" s="24">
        <f t="shared" si="1"/>
        <v>0</v>
      </c>
      <c r="K36" s="25">
        <f>IF(ISBLANK(G36),0,LEN(TRIM(G36))-LEN(SUBSTITUTE(G36," ",""))+1)</f>
        <v>0</v>
      </c>
      <c r="L36" s="177">
        <f>ROUNDDOWN(IF(L35=1,K35/2,IF(L35=2,K35/4,K35)),0)</f>
        <v>0</v>
      </c>
    </row>
    <row r="37" spans="1:12" ht="15.75" thickBot="1" x14ac:dyDescent="0.3">
      <c r="A37" s="178">
        <v>17</v>
      </c>
      <c r="B37" s="159"/>
      <c r="C37" s="160"/>
      <c r="D37" s="4" t="s">
        <v>0</v>
      </c>
      <c r="E37" s="226"/>
      <c r="F37" s="227"/>
      <c r="G37" s="228"/>
      <c r="H37" s="248"/>
      <c r="I37" s="248"/>
      <c r="J37" s="26">
        <f t="shared" si="1"/>
        <v>0</v>
      </c>
      <c r="K37" s="29">
        <f>SUM(J37*D41,J38*E41,K38*F41,H37*G41,I37*H41)</f>
        <v>0</v>
      </c>
      <c r="L37" s="164"/>
    </row>
    <row r="38" spans="1:12" ht="15.75" thickBot="1" x14ac:dyDescent="0.3">
      <c r="A38" s="179"/>
      <c r="B38" s="229"/>
      <c r="C38" s="230"/>
      <c r="D38" s="5" t="s">
        <v>1</v>
      </c>
      <c r="E38" s="17"/>
      <c r="F38" s="19" t="s">
        <v>15</v>
      </c>
      <c r="G38" s="18"/>
      <c r="H38" s="249"/>
      <c r="I38" s="249"/>
      <c r="J38" s="27">
        <f t="shared" si="1"/>
        <v>0</v>
      </c>
      <c r="K38" s="406">
        <f>IF(ISBLANK(G38),0,LEN(TRIM(G38))-LEN(SUBSTITUTE(G38," ",""))+1)</f>
        <v>0</v>
      </c>
      <c r="L38" s="408">
        <f>ROUNDDOWN(IF(L37=1,K37/2,IF(L37=2,K37/4,K37)),0)</f>
        <v>0</v>
      </c>
    </row>
    <row r="39" spans="1:12" ht="15.75" thickBot="1" x14ac:dyDescent="0.3">
      <c r="K39" s="409" t="s">
        <v>33</v>
      </c>
      <c r="L39" s="410">
        <f>SUM(L6,L8,L10,L12,L14,L16,L18,L20,L22,L24,L26,L28,L30,L32,L34,L36,L38)</f>
        <v>4705</v>
      </c>
    </row>
    <row r="40" spans="1:12" ht="15.75" thickBot="1" x14ac:dyDescent="0.3">
      <c r="D40" s="7" t="s">
        <v>0</v>
      </c>
      <c r="E40" s="7" t="s">
        <v>1</v>
      </c>
      <c r="F40" s="7" t="s">
        <v>15</v>
      </c>
      <c r="G40" s="7" t="s">
        <v>12</v>
      </c>
      <c r="H40" s="7" t="s">
        <v>88</v>
      </c>
      <c r="J40" s="247" t="s">
        <v>34</v>
      </c>
      <c r="K40" s="407"/>
    </row>
    <row r="41" spans="1:12" ht="29.25" thickBot="1" x14ac:dyDescent="0.3">
      <c r="D41" s="147">
        <f>costs!D40</f>
        <v>20</v>
      </c>
      <c r="E41" s="147">
        <f>costs!D41</f>
        <v>30</v>
      </c>
      <c r="F41" s="147">
        <f>costs!D42</f>
        <v>45</v>
      </c>
      <c r="G41" s="147">
        <f>costs!D45</f>
        <v>100</v>
      </c>
      <c r="H41" s="161">
        <f>costs!D46</f>
        <v>120</v>
      </c>
      <c r="J41" s="233">
        <f>L39+list1_!L39</f>
        <v>4705</v>
      </c>
      <c r="K41" s="234"/>
    </row>
    <row r="42" spans="1:12" ht="15.75" thickBot="1" x14ac:dyDescent="0.3"/>
    <row r="43" spans="1:12" ht="15.75" thickBot="1" x14ac:dyDescent="0.3">
      <c r="D43" s="222" t="s">
        <v>128</v>
      </c>
      <c r="E43" s="223"/>
      <c r="F43" s="169">
        <v>1</v>
      </c>
      <c r="G43" s="222" t="s">
        <v>129</v>
      </c>
      <c r="H43" s="223"/>
      <c r="J43" s="398" t="s">
        <v>140</v>
      </c>
      <c r="K43" s="401">
        <f>SUM(J5,J7,J9,J11,J13,J15,J17,J19,J21,J23,J25,J27,J29,J31,J33,J35,J37)</f>
        <v>230</v>
      </c>
      <c r="L43" s="400"/>
    </row>
    <row r="44" spans="1:12" ht="15.75" thickBot="1" x14ac:dyDescent="0.3">
      <c r="D44" s="222" t="s">
        <v>128</v>
      </c>
      <c r="E44" s="223"/>
      <c r="F44" s="169">
        <v>2</v>
      </c>
      <c r="G44" s="224" t="s">
        <v>130</v>
      </c>
      <c r="H44" s="225"/>
      <c r="J44" s="399"/>
      <c r="K44" s="402">
        <f>SUM(J6,J8,J10,J12,J14,J16,J18,J20,J22,J24,J26,J28,J30,J32,J34,J36,J38)</f>
        <v>2</v>
      </c>
      <c r="L44" s="403">
        <f>SUM(K6,K8,K10,K12,K14,K16,K18,K20,K22,K24,K26,K28,K30,K32,K34,K36,K38)</f>
        <v>1</v>
      </c>
    </row>
    <row r="45" spans="1:12" x14ac:dyDescent="0.25">
      <c r="J45" s="405" t="s">
        <v>141</v>
      </c>
      <c r="K45" s="404">
        <f>SUM(H5:H38)</f>
        <v>0</v>
      </c>
      <c r="L45" s="404">
        <f>SUM(I5:I38)</f>
        <v>0</v>
      </c>
    </row>
  </sheetData>
  <mergeCells count="98">
    <mergeCell ref="J43:J44"/>
    <mergeCell ref="I37:I38"/>
    <mergeCell ref="H31:H32"/>
    <mergeCell ref="I31:I32"/>
    <mergeCell ref="H33:H34"/>
    <mergeCell ref="I33:I34"/>
    <mergeCell ref="H35:H36"/>
    <mergeCell ref="I35:I36"/>
    <mergeCell ref="H25:H26"/>
    <mergeCell ref="I25:I26"/>
    <mergeCell ref="H27:H28"/>
    <mergeCell ref="I27:I28"/>
    <mergeCell ref="H29:H30"/>
    <mergeCell ref="I29:I30"/>
    <mergeCell ref="I19:I20"/>
    <mergeCell ref="H21:H22"/>
    <mergeCell ref="I21:I22"/>
    <mergeCell ref="H23:H24"/>
    <mergeCell ref="I23:I24"/>
    <mergeCell ref="J40:K40"/>
    <mergeCell ref="A37:A38"/>
    <mergeCell ref="B38:C38"/>
    <mergeCell ref="H5:H6"/>
    <mergeCell ref="I5:I6"/>
    <mergeCell ref="H7:H8"/>
    <mergeCell ref="I7:I8"/>
    <mergeCell ref="H9:H10"/>
    <mergeCell ref="I9:I10"/>
    <mergeCell ref="H11:H12"/>
    <mergeCell ref="I11:I12"/>
    <mergeCell ref="H13:H14"/>
    <mergeCell ref="I13:I14"/>
    <mergeCell ref="H17:H18"/>
    <mergeCell ref="I17:I18"/>
    <mergeCell ref="H19:H20"/>
    <mergeCell ref="A3:A4"/>
    <mergeCell ref="A5:A6"/>
    <mergeCell ref="A7:A8"/>
    <mergeCell ref="A9:A10"/>
    <mergeCell ref="A35:A36"/>
    <mergeCell ref="A33:A34"/>
    <mergeCell ref="A25:A26"/>
    <mergeCell ref="A27:A28"/>
    <mergeCell ref="A29:A30"/>
    <mergeCell ref="A31:A32"/>
    <mergeCell ref="E17:G17"/>
    <mergeCell ref="E19:G19"/>
    <mergeCell ref="E21:G21"/>
    <mergeCell ref="E23:G23"/>
    <mergeCell ref="E9:G9"/>
    <mergeCell ref="E11:G11"/>
    <mergeCell ref="E13:G13"/>
    <mergeCell ref="E15:G15"/>
    <mergeCell ref="A11:A12"/>
    <mergeCell ref="A13:A14"/>
    <mergeCell ref="A15:A16"/>
    <mergeCell ref="A17:A18"/>
    <mergeCell ref="A19:A20"/>
    <mergeCell ref="A21:A22"/>
    <mergeCell ref="A23:A24"/>
    <mergeCell ref="B18:C18"/>
    <mergeCell ref="B20:C20"/>
    <mergeCell ref="B22:C22"/>
    <mergeCell ref="B24:C24"/>
    <mergeCell ref="H1:I1"/>
    <mergeCell ref="J1:K1"/>
    <mergeCell ref="D3:D4"/>
    <mergeCell ref="E5:G5"/>
    <mergeCell ref="H3:H4"/>
    <mergeCell ref="I3:I4"/>
    <mergeCell ref="E31:G31"/>
    <mergeCell ref="E33:G33"/>
    <mergeCell ref="B36:C36"/>
    <mergeCell ref="J41:K41"/>
    <mergeCell ref="B3:C4"/>
    <mergeCell ref="B6:C6"/>
    <mergeCell ref="E3:G4"/>
    <mergeCell ref="B8:C8"/>
    <mergeCell ref="E7:G7"/>
    <mergeCell ref="B10:C10"/>
    <mergeCell ref="E25:G25"/>
    <mergeCell ref="E27:G27"/>
    <mergeCell ref="E29:G29"/>
    <mergeCell ref="B12:C12"/>
    <mergeCell ref="B14:C14"/>
    <mergeCell ref="B16:C16"/>
    <mergeCell ref="B26:C26"/>
    <mergeCell ref="B28:C28"/>
    <mergeCell ref="B30:C30"/>
    <mergeCell ref="B32:C32"/>
    <mergeCell ref="B34:C34"/>
    <mergeCell ref="D44:E44"/>
    <mergeCell ref="G44:H44"/>
    <mergeCell ref="G43:H43"/>
    <mergeCell ref="D43:E43"/>
    <mergeCell ref="E35:G35"/>
    <mergeCell ref="E37:G37"/>
    <mergeCell ref="H37:H38"/>
  </mergeCells>
  <pageMargins left="0.25" right="0.25" top="0.75" bottom="0.75" header="0.3" footer="0.3"/>
  <pageSetup paperSize="9" orientation="portrait" r:id="rId1"/>
  <ignoredErrors>
    <ignoredError sqref="B6 B8 B10 B12 B14 B16 B18 B22 B20 B24 E22" numberStoredAsText="1"/>
    <ignoredError sqref="K7 K9 K11 K13 K15 K17 K19 K21 K23 K25 K27 K29 K31 K33 K35 K37 J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5"/>
  <sheetViews>
    <sheetView view="pageLayout" zoomScaleNormal="100" workbookViewId="0">
      <selection activeCell="B3" sqref="B3:C4"/>
    </sheetView>
  </sheetViews>
  <sheetFormatPr defaultRowHeight="15" x14ac:dyDescent="0.25"/>
  <cols>
    <col min="1" max="1" width="3.140625" bestFit="1" customWidth="1"/>
    <col min="2" max="2" width="10.85546875" bestFit="1" customWidth="1"/>
    <col min="3" max="3" width="11.42578125" customWidth="1"/>
    <col min="4" max="4" width="7.28515625" bestFit="1" customWidth="1"/>
    <col min="5" max="6" width="6" bestFit="1" customWidth="1"/>
    <col min="7" max="7" width="8" bestFit="1" customWidth="1"/>
    <col min="8" max="8" width="7.5703125" bestFit="1" customWidth="1"/>
    <col min="9" max="9" width="8.7109375" bestFit="1" customWidth="1"/>
    <col min="10" max="11" width="9.42578125" bestFit="1" customWidth="1"/>
  </cols>
  <sheetData>
    <row r="1" spans="1:12" ht="15.75" thickBot="1" x14ac:dyDescent="0.3">
      <c r="H1" s="220" t="s">
        <v>4</v>
      </c>
      <c r="I1" s="221"/>
      <c r="J1" s="222" t="s">
        <v>5</v>
      </c>
      <c r="K1" s="223"/>
    </row>
    <row r="2" spans="1:12" ht="30.75" thickBot="1" x14ac:dyDescent="0.3">
      <c r="H2" s="8" t="s">
        <v>6</v>
      </c>
      <c r="I2" s="10" t="s">
        <v>7</v>
      </c>
      <c r="J2" s="146" t="s">
        <v>8</v>
      </c>
      <c r="K2" s="10" t="s">
        <v>9</v>
      </c>
    </row>
    <row r="3" spans="1:12" ht="15.75" thickBot="1" x14ac:dyDescent="0.3">
      <c r="A3" s="197" t="s">
        <v>10</v>
      </c>
      <c r="B3" s="235" t="s">
        <v>142</v>
      </c>
      <c r="C3" s="236"/>
      <c r="D3" s="197" t="s">
        <v>18</v>
      </c>
      <c r="E3" s="201" t="s">
        <v>11</v>
      </c>
      <c r="F3" s="207"/>
      <c r="G3" s="202"/>
      <c r="H3" s="195" t="s">
        <v>12</v>
      </c>
      <c r="I3" s="195" t="s">
        <v>13</v>
      </c>
      <c r="J3" s="7" t="s">
        <v>14</v>
      </c>
      <c r="K3" s="7" t="s">
        <v>33</v>
      </c>
      <c r="L3" s="7" t="s">
        <v>128</v>
      </c>
    </row>
    <row r="4" spans="1:12" ht="15.75" thickBot="1" x14ac:dyDescent="0.3">
      <c r="A4" s="246"/>
      <c r="B4" s="237"/>
      <c r="C4" s="238"/>
      <c r="D4" s="198"/>
      <c r="E4" s="193"/>
      <c r="F4" s="208"/>
      <c r="G4" s="194"/>
      <c r="H4" s="196"/>
      <c r="I4" s="196"/>
      <c r="J4" s="144" t="s">
        <v>16</v>
      </c>
      <c r="K4" s="144" t="s">
        <v>17</v>
      </c>
      <c r="L4" s="169" t="s">
        <v>124</v>
      </c>
    </row>
    <row r="5" spans="1:12" ht="15.75" thickBot="1" x14ac:dyDescent="0.3">
      <c r="A5" s="178">
        <v>18</v>
      </c>
      <c r="B5" s="155"/>
      <c r="C5" s="156"/>
      <c r="D5" s="150" t="s">
        <v>0</v>
      </c>
      <c r="E5" s="239"/>
      <c r="F5" s="240"/>
      <c r="G5" s="241"/>
      <c r="H5" s="248"/>
      <c r="I5" s="248"/>
      <c r="J5" s="20">
        <f t="shared" ref="J5:J22" si="0">IF(ISBLANK(E5),0,LEN(TRIM(E5))-LEN(SUBSTITUTE(E5," ",""))+1)</f>
        <v>0</v>
      </c>
      <c r="K5" s="29">
        <f>SUM(J5*D41,J6*E41,K6*F41,H5*G41,I5*H41)</f>
        <v>0</v>
      </c>
      <c r="L5" s="164"/>
    </row>
    <row r="6" spans="1:12" ht="15.75" thickBot="1" x14ac:dyDescent="0.3">
      <c r="A6" s="179"/>
      <c r="B6" s="182"/>
      <c r="C6" s="183"/>
      <c r="D6" s="152" t="s">
        <v>1</v>
      </c>
      <c r="E6" s="17"/>
      <c r="F6" s="19" t="s">
        <v>15</v>
      </c>
      <c r="G6" s="18"/>
      <c r="H6" s="249"/>
      <c r="I6" s="249"/>
      <c r="J6" s="21">
        <f t="shared" si="0"/>
        <v>0</v>
      </c>
      <c r="K6" s="22">
        <f>IF(ISBLANK(G6),0,LEN(TRIM(G6))-LEN(SUBSTITUTE(G6," ",""))+1)</f>
        <v>0</v>
      </c>
      <c r="L6" s="177">
        <f>ROUNDDOWN(IF(L5=1,K5/2,IF(L5=2,K5/4,K5)),0)</f>
        <v>0</v>
      </c>
    </row>
    <row r="7" spans="1:12" ht="15.75" thickBot="1" x14ac:dyDescent="0.3">
      <c r="A7" s="197">
        <v>19</v>
      </c>
      <c r="B7" s="157"/>
      <c r="C7" s="145"/>
      <c r="D7" s="151" t="s">
        <v>0</v>
      </c>
      <c r="E7" s="239"/>
      <c r="F7" s="240"/>
      <c r="G7" s="241"/>
      <c r="H7" s="195"/>
      <c r="I7" s="195"/>
      <c r="J7" s="23">
        <f t="shared" si="0"/>
        <v>0</v>
      </c>
      <c r="K7" s="30">
        <f>SUM(J7*D41,J8*E41,K8*F41,H7*G41,I7*H41)</f>
        <v>0</v>
      </c>
      <c r="L7" s="170"/>
    </row>
    <row r="8" spans="1:12" ht="15.75" thickBot="1" x14ac:dyDescent="0.3">
      <c r="A8" s="198"/>
      <c r="B8" s="231"/>
      <c r="C8" s="232"/>
      <c r="D8" s="153" t="s">
        <v>1</v>
      </c>
      <c r="E8" s="17"/>
      <c r="F8" s="19" t="s">
        <v>15</v>
      </c>
      <c r="G8" s="18"/>
      <c r="H8" s="196"/>
      <c r="I8" s="196"/>
      <c r="J8" s="24">
        <f t="shared" si="0"/>
        <v>0</v>
      </c>
      <c r="K8" s="25">
        <f>IF(ISBLANK(G8),0,LEN(TRIM(G8))-LEN(SUBSTITUTE(G8," ",""))+1)</f>
        <v>0</v>
      </c>
      <c r="L8" s="177">
        <f>ROUNDDOWN(IF(L7=1,K7/2,IF(L7=2,K7/4,K7)),0)</f>
        <v>0</v>
      </c>
    </row>
    <row r="9" spans="1:12" ht="15.75" thickBot="1" x14ac:dyDescent="0.3">
      <c r="A9" s="178">
        <v>20</v>
      </c>
      <c r="B9" s="155"/>
      <c r="C9" s="158"/>
      <c r="D9" s="151" t="s">
        <v>0</v>
      </c>
      <c r="E9" s="239"/>
      <c r="F9" s="240"/>
      <c r="G9" s="241"/>
      <c r="H9" s="248"/>
      <c r="I9" s="248"/>
      <c r="J9" s="26">
        <f t="shared" si="0"/>
        <v>0</v>
      </c>
      <c r="K9" s="29">
        <f>SUM(J9*D41,J10*E41,K10*F41,H9*G41,I9*F41)</f>
        <v>0</v>
      </c>
      <c r="L9" s="164"/>
    </row>
    <row r="10" spans="1:12" ht="15.75" thickBot="1" x14ac:dyDescent="0.3">
      <c r="A10" s="179"/>
      <c r="B10" s="242"/>
      <c r="C10" s="243"/>
      <c r="D10" s="153" t="s">
        <v>1</v>
      </c>
      <c r="E10" s="17"/>
      <c r="F10" s="19" t="s">
        <v>15</v>
      </c>
      <c r="G10" s="18"/>
      <c r="H10" s="249"/>
      <c r="I10" s="249"/>
      <c r="J10" s="27">
        <f t="shared" si="0"/>
        <v>0</v>
      </c>
      <c r="K10" s="28">
        <f>IF(ISBLANK(G10),0,LEN(TRIM(G10))-LEN(SUBSTITUTE(G10," ",""))+1)</f>
        <v>0</v>
      </c>
      <c r="L10" s="177">
        <f>ROUNDDOWN(IF(L9=1,K9/2,IF(L9=2,K9/4,K9)),0)</f>
        <v>0</v>
      </c>
    </row>
    <row r="11" spans="1:12" ht="15.75" thickBot="1" x14ac:dyDescent="0.3">
      <c r="A11" s="197">
        <v>21</v>
      </c>
      <c r="B11" s="157"/>
      <c r="C11" s="145"/>
      <c r="D11" s="149" t="s">
        <v>0</v>
      </c>
      <c r="E11" s="226"/>
      <c r="F11" s="227"/>
      <c r="G11" s="228"/>
      <c r="H11" s="195"/>
      <c r="I11" s="195"/>
      <c r="J11" s="23">
        <f t="shared" si="0"/>
        <v>0</v>
      </c>
      <c r="K11" s="30">
        <f>SUM(J11*D41,J12*E41,K12*F41,H11*G41,I11*H41)</f>
        <v>0</v>
      </c>
      <c r="L11" s="170"/>
    </row>
    <row r="12" spans="1:12" ht="15.75" thickBot="1" x14ac:dyDescent="0.3">
      <c r="A12" s="198"/>
      <c r="B12" s="231"/>
      <c r="C12" s="232"/>
      <c r="D12" s="154" t="s">
        <v>1</v>
      </c>
      <c r="E12" s="17"/>
      <c r="F12" s="19" t="s">
        <v>15</v>
      </c>
      <c r="G12" s="18"/>
      <c r="H12" s="196"/>
      <c r="I12" s="196"/>
      <c r="J12" s="24">
        <f t="shared" si="0"/>
        <v>0</v>
      </c>
      <c r="K12" s="25">
        <f>IF(ISBLANK(G12),0,LEN(TRIM(G12))-LEN(SUBSTITUTE(G12," ",""))+1)</f>
        <v>0</v>
      </c>
      <c r="L12" s="177">
        <f>ROUNDDOWN(IF(L11=1,K11/2,IF(L11=2,K11/4,K11)),0)</f>
        <v>0</v>
      </c>
    </row>
    <row r="13" spans="1:12" ht="15.75" thickBot="1" x14ac:dyDescent="0.3">
      <c r="A13" s="178">
        <v>22</v>
      </c>
      <c r="B13" s="155"/>
      <c r="C13" s="158"/>
      <c r="D13" s="149" t="s">
        <v>0</v>
      </c>
      <c r="E13" s="226"/>
      <c r="F13" s="227"/>
      <c r="G13" s="228"/>
      <c r="H13" s="248"/>
      <c r="I13" s="248"/>
      <c r="J13" s="26">
        <f t="shared" si="0"/>
        <v>0</v>
      </c>
      <c r="K13" s="29">
        <f>SUM(J13*D41,J14*E41,K14*F41,H13*G41,I13*H41)</f>
        <v>0</v>
      </c>
      <c r="L13" s="164"/>
    </row>
    <row r="14" spans="1:12" ht="15.75" thickBot="1" x14ac:dyDescent="0.3">
      <c r="A14" s="179"/>
      <c r="B14" s="244"/>
      <c r="C14" s="245"/>
      <c r="D14" s="154" t="s">
        <v>1</v>
      </c>
      <c r="E14" s="17"/>
      <c r="F14" s="19" t="s">
        <v>15</v>
      </c>
      <c r="G14" s="18"/>
      <c r="H14" s="249"/>
      <c r="I14" s="249"/>
      <c r="J14" s="27">
        <f t="shared" si="0"/>
        <v>0</v>
      </c>
      <c r="K14" s="28">
        <f>IF(ISBLANK(G14),0,LEN(TRIM(G14))-LEN(SUBSTITUTE(G14," ",""))+1)</f>
        <v>0</v>
      </c>
      <c r="L14" s="177">
        <f>ROUNDDOWN(IF(L13=1,K13/2,IF(L13=2,K13/4,K13)),0)</f>
        <v>0</v>
      </c>
    </row>
    <row r="15" spans="1:12" ht="15.75" thickBot="1" x14ac:dyDescent="0.3">
      <c r="A15" s="197">
        <v>23</v>
      </c>
      <c r="B15" s="157"/>
      <c r="C15" s="145"/>
      <c r="D15" s="149" t="s">
        <v>0</v>
      </c>
      <c r="E15" s="226"/>
      <c r="F15" s="227"/>
      <c r="G15" s="228"/>
      <c r="H15" s="195"/>
      <c r="I15" s="195"/>
      <c r="J15" s="23">
        <f t="shared" si="0"/>
        <v>0</v>
      </c>
      <c r="K15" s="30">
        <f>SUM(J15*D41,J16*E41,K16*F41,H15*G41,I15*H41)</f>
        <v>0</v>
      </c>
      <c r="L15" s="170"/>
    </row>
    <row r="16" spans="1:12" ht="15.75" thickBot="1" x14ac:dyDescent="0.3">
      <c r="A16" s="198"/>
      <c r="B16" s="231"/>
      <c r="C16" s="232"/>
      <c r="D16" s="154" t="s">
        <v>1</v>
      </c>
      <c r="E16" s="17"/>
      <c r="F16" s="19" t="s">
        <v>15</v>
      </c>
      <c r="G16" s="18"/>
      <c r="H16" s="196"/>
      <c r="I16" s="196"/>
      <c r="J16" s="24">
        <f t="shared" si="0"/>
        <v>0</v>
      </c>
      <c r="K16" s="25">
        <f>IF(ISBLANK(G16),0,LEN(TRIM(G16))-LEN(SUBSTITUTE(G16," ",""))+1)</f>
        <v>0</v>
      </c>
      <c r="L16" s="177">
        <f>ROUNDDOWN(IF(L15=1,K15/2,IF(L15=2,K15/4,K15)),0)</f>
        <v>0</v>
      </c>
    </row>
    <row r="17" spans="1:12" ht="15.75" thickBot="1" x14ac:dyDescent="0.3">
      <c r="A17" s="178">
        <v>24</v>
      </c>
      <c r="B17" s="155"/>
      <c r="C17" s="158"/>
      <c r="D17" s="149" t="s">
        <v>0</v>
      </c>
      <c r="E17" s="226"/>
      <c r="F17" s="227"/>
      <c r="G17" s="228"/>
      <c r="H17" s="248"/>
      <c r="I17" s="248"/>
      <c r="J17" s="26">
        <f t="shared" si="0"/>
        <v>0</v>
      </c>
      <c r="K17" s="29">
        <f>SUM(J17*D41,J18*E41,K18*F41,H17*G41,I17*H41)</f>
        <v>0</v>
      </c>
      <c r="L17" s="164"/>
    </row>
    <row r="18" spans="1:12" ht="15.75" thickBot="1" x14ac:dyDescent="0.3">
      <c r="A18" s="179"/>
      <c r="B18" s="244"/>
      <c r="C18" s="245"/>
      <c r="D18" s="154" t="s">
        <v>1</v>
      </c>
      <c r="E18" s="17"/>
      <c r="F18" s="19" t="s">
        <v>15</v>
      </c>
      <c r="G18" s="18"/>
      <c r="H18" s="249"/>
      <c r="I18" s="249"/>
      <c r="J18" s="27">
        <f t="shared" si="0"/>
        <v>0</v>
      </c>
      <c r="K18" s="28">
        <f>IF(ISBLANK(G18),0,LEN(TRIM(G18))-LEN(SUBSTITUTE(G18," ",""))+1)</f>
        <v>0</v>
      </c>
      <c r="L18" s="177">
        <f>ROUNDDOWN(IF(L17=1,K17/2,IF(L17=2,K17/4,K17)),0)</f>
        <v>0</v>
      </c>
    </row>
    <row r="19" spans="1:12" ht="15.75" thickBot="1" x14ac:dyDescent="0.3">
      <c r="A19" s="197">
        <v>25</v>
      </c>
      <c r="B19" s="157"/>
      <c r="C19" s="145"/>
      <c r="D19" s="149" t="s">
        <v>0</v>
      </c>
      <c r="E19" s="226"/>
      <c r="F19" s="227"/>
      <c r="G19" s="228"/>
      <c r="H19" s="195"/>
      <c r="I19" s="195"/>
      <c r="J19" s="23">
        <f t="shared" si="0"/>
        <v>0</v>
      </c>
      <c r="K19" s="30">
        <f>SUM(J19*D41,J20*E41,K20*F41,H19*G41,I19*H41)</f>
        <v>0</v>
      </c>
      <c r="L19" s="170"/>
    </row>
    <row r="20" spans="1:12" ht="15.75" thickBot="1" x14ac:dyDescent="0.3">
      <c r="A20" s="198"/>
      <c r="B20" s="231"/>
      <c r="C20" s="232"/>
      <c r="D20" s="154" t="s">
        <v>1</v>
      </c>
      <c r="E20" s="17"/>
      <c r="F20" s="19" t="s">
        <v>15</v>
      </c>
      <c r="G20" s="18"/>
      <c r="H20" s="196"/>
      <c r="I20" s="196"/>
      <c r="J20" s="24">
        <f t="shared" si="0"/>
        <v>0</v>
      </c>
      <c r="K20" s="25">
        <f>IF(ISBLANK(G20),0,LEN(TRIM(G20))-LEN(SUBSTITUTE(G20," ",""))+1)</f>
        <v>0</v>
      </c>
      <c r="L20" s="177">
        <f>ROUNDDOWN(IF(L19=1,K19/2,IF(L19=2,K19/4,K19)),0)</f>
        <v>0</v>
      </c>
    </row>
    <row r="21" spans="1:12" ht="15.75" thickBot="1" x14ac:dyDescent="0.3">
      <c r="A21" s="178">
        <v>26</v>
      </c>
      <c r="B21" s="155"/>
      <c r="C21" s="158"/>
      <c r="D21" s="149" t="s">
        <v>0</v>
      </c>
      <c r="E21" s="226"/>
      <c r="F21" s="227"/>
      <c r="G21" s="228"/>
      <c r="H21" s="248"/>
      <c r="I21" s="248"/>
      <c r="J21" s="26">
        <f t="shared" si="0"/>
        <v>0</v>
      </c>
      <c r="K21" s="29">
        <f>SUM(J21*D41,J22*E41,K22*F41,H21*G41,I21*H41)</f>
        <v>0</v>
      </c>
      <c r="L21" s="164"/>
    </row>
    <row r="22" spans="1:12" ht="15.75" thickBot="1" x14ac:dyDescent="0.3">
      <c r="A22" s="179"/>
      <c r="B22" s="244"/>
      <c r="C22" s="245"/>
      <c r="D22" s="154" t="s">
        <v>1</v>
      </c>
      <c r="E22" s="17"/>
      <c r="F22" s="19" t="s">
        <v>15</v>
      </c>
      <c r="G22" s="18"/>
      <c r="H22" s="249"/>
      <c r="I22" s="249"/>
      <c r="J22" s="27">
        <f t="shared" si="0"/>
        <v>0</v>
      </c>
      <c r="K22" s="28">
        <f>IF(ISBLANK(G22),0,LEN(TRIM(G22))-LEN(SUBSTITUTE(G22," ",""))+1)</f>
        <v>0</v>
      </c>
      <c r="L22" s="177">
        <f>ROUNDDOWN(IF(L21=1,K21/2,IF(L21=2,K21/4,K21)),0)</f>
        <v>0</v>
      </c>
    </row>
    <row r="23" spans="1:12" ht="15.75" thickBot="1" x14ac:dyDescent="0.3">
      <c r="A23" s="197">
        <v>27</v>
      </c>
      <c r="B23" s="162"/>
      <c r="C23" s="163"/>
      <c r="D23" s="149" t="s">
        <v>0</v>
      </c>
      <c r="E23" s="226"/>
      <c r="F23" s="227"/>
      <c r="G23" s="228"/>
      <c r="H23" s="195"/>
      <c r="I23" s="195"/>
      <c r="J23" s="23">
        <f t="shared" ref="J23:J38" si="1">IF(ISBLANK(E23),0,LEN(TRIM(E23))-LEN(SUBSTITUTE(E23," ",""))+1)</f>
        <v>0</v>
      </c>
      <c r="K23" s="29">
        <f>SUM(J23*D41,J24*E41,K24*F41,H23*G41,I23*H41)</f>
        <v>0</v>
      </c>
      <c r="L23" s="170"/>
    </row>
    <row r="24" spans="1:12" ht="15.75" thickBot="1" x14ac:dyDescent="0.3">
      <c r="A24" s="198"/>
      <c r="B24" s="231"/>
      <c r="C24" s="232"/>
      <c r="D24" s="154" t="s">
        <v>1</v>
      </c>
      <c r="E24" s="17"/>
      <c r="F24" s="19" t="s">
        <v>15</v>
      </c>
      <c r="G24" s="18"/>
      <c r="H24" s="196"/>
      <c r="I24" s="196"/>
      <c r="J24" s="24">
        <f t="shared" si="1"/>
        <v>0</v>
      </c>
      <c r="K24" s="25">
        <f>IF(ISBLANK(G24),0,LEN(TRIM(G24))-LEN(SUBSTITUTE(G24," ",""))+1)</f>
        <v>0</v>
      </c>
      <c r="L24" s="177">
        <f>ROUNDDOWN(IF(L23=1,K23/2,IF(L23=2,K23/4,K23)),0)</f>
        <v>0</v>
      </c>
    </row>
    <row r="25" spans="1:12" ht="15.75" thickBot="1" x14ac:dyDescent="0.3">
      <c r="A25" s="178">
        <v>28</v>
      </c>
      <c r="B25" s="155"/>
      <c r="C25" s="158"/>
      <c r="D25" s="149" t="s">
        <v>0</v>
      </c>
      <c r="E25" s="226"/>
      <c r="F25" s="227"/>
      <c r="G25" s="228"/>
      <c r="H25" s="248"/>
      <c r="I25" s="248"/>
      <c r="J25" s="26">
        <f t="shared" si="1"/>
        <v>0</v>
      </c>
      <c r="K25" s="29">
        <f>SUM(J25*D45,J26*E45,K26*F45,H25*G45,I25*H45)</f>
        <v>0</v>
      </c>
      <c r="L25" s="164">
        <v>0</v>
      </c>
    </row>
    <row r="26" spans="1:12" ht="15.75" thickBot="1" x14ac:dyDescent="0.3">
      <c r="A26" s="179"/>
      <c r="B26" s="244"/>
      <c r="C26" s="245"/>
      <c r="D26" s="154" t="s">
        <v>1</v>
      </c>
      <c r="E26" s="17"/>
      <c r="F26" s="19" t="s">
        <v>15</v>
      </c>
      <c r="G26" s="18"/>
      <c r="H26" s="249"/>
      <c r="I26" s="249"/>
      <c r="J26" s="27">
        <f t="shared" si="1"/>
        <v>0</v>
      </c>
      <c r="K26" s="28">
        <f>IF(ISBLANK(G26),0,LEN(TRIM(G26))-LEN(SUBSTITUTE(G26," ",""))+1)</f>
        <v>0</v>
      </c>
      <c r="L26" s="177">
        <f>ROUNDDOWN(IF(L25=1,K25/2,IF(L25=2,K25/4,K25)),0)</f>
        <v>0</v>
      </c>
    </row>
    <row r="27" spans="1:12" ht="15.75" thickBot="1" x14ac:dyDescent="0.3">
      <c r="A27" s="197">
        <v>29</v>
      </c>
      <c r="B27" s="162"/>
      <c r="C27" s="163"/>
      <c r="D27" s="149" t="s">
        <v>0</v>
      </c>
      <c r="E27" s="226"/>
      <c r="F27" s="227"/>
      <c r="G27" s="228"/>
      <c r="H27" s="195"/>
      <c r="I27" s="195"/>
      <c r="J27" s="23">
        <f t="shared" si="1"/>
        <v>0</v>
      </c>
      <c r="K27" s="30">
        <f>SUM(J27*D47,J28*E47,K28*F47,H27*G47,I27*H47)</f>
        <v>0</v>
      </c>
      <c r="L27" s="170">
        <v>0</v>
      </c>
    </row>
    <row r="28" spans="1:12" ht="15.75" thickBot="1" x14ac:dyDescent="0.3">
      <c r="A28" s="198"/>
      <c r="B28" s="231"/>
      <c r="C28" s="232"/>
      <c r="D28" s="154" t="s">
        <v>1</v>
      </c>
      <c r="E28" s="17"/>
      <c r="F28" s="19" t="s">
        <v>15</v>
      </c>
      <c r="G28" s="18"/>
      <c r="H28" s="196"/>
      <c r="I28" s="196"/>
      <c r="J28" s="24">
        <f t="shared" si="1"/>
        <v>0</v>
      </c>
      <c r="K28" s="25">
        <f>IF(ISBLANK(G28),0,LEN(TRIM(G28))-LEN(SUBSTITUTE(G28," ",""))+1)</f>
        <v>0</v>
      </c>
      <c r="L28" s="177">
        <f>ROUNDDOWN(IF(L27=1,K27/2,IF(L27=2,K27/4,K27)),0)</f>
        <v>0</v>
      </c>
    </row>
    <row r="29" spans="1:12" ht="15.75" thickBot="1" x14ac:dyDescent="0.3">
      <c r="A29" s="178">
        <v>30</v>
      </c>
      <c r="B29" s="155"/>
      <c r="C29" s="158"/>
      <c r="D29" s="149" t="s">
        <v>0</v>
      </c>
      <c r="E29" s="226"/>
      <c r="F29" s="227"/>
      <c r="G29" s="228"/>
      <c r="H29" s="248"/>
      <c r="I29" s="248"/>
      <c r="J29" s="26">
        <f t="shared" si="1"/>
        <v>0</v>
      </c>
      <c r="K29" s="29">
        <f>SUM(J29*D49,J30*E49,K30*F49,H29*G49,I29*H49)</f>
        <v>0</v>
      </c>
      <c r="L29" s="164">
        <v>0</v>
      </c>
    </row>
    <row r="30" spans="1:12" ht="15.75" thickBot="1" x14ac:dyDescent="0.3">
      <c r="A30" s="179"/>
      <c r="B30" s="244"/>
      <c r="C30" s="245"/>
      <c r="D30" s="154" t="s">
        <v>1</v>
      </c>
      <c r="E30" s="17"/>
      <c r="F30" s="19" t="s">
        <v>15</v>
      </c>
      <c r="G30" s="18"/>
      <c r="H30" s="249"/>
      <c r="I30" s="249"/>
      <c r="J30" s="27">
        <f t="shared" si="1"/>
        <v>0</v>
      </c>
      <c r="K30" s="28">
        <f>IF(ISBLANK(G30),0,LEN(TRIM(G30))-LEN(SUBSTITUTE(G30," ",""))+1)</f>
        <v>0</v>
      </c>
      <c r="L30" s="177">
        <f>ROUNDDOWN(IF(L29=1,K29/2,IF(L29=2,K29/4,K29)),0)</f>
        <v>0</v>
      </c>
    </row>
    <row r="31" spans="1:12" ht="15.75" thickBot="1" x14ac:dyDescent="0.3">
      <c r="A31" s="197">
        <v>31</v>
      </c>
      <c r="B31" s="162"/>
      <c r="C31" s="163"/>
      <c r="D31" s="149" t="s">
        <v>0</v>
      </c>
      <c r="E31" s="226"/>
      <c r="F31" s="227"/>
      <c r="G31" s="228"/>
      <c r="H31" s="195"/>
      <c r="I31" s="195"/>
      <c r="J31" s="23">
        <f t="shared" si="1"/>
        <v>0</v>
      </c>
      <c r="K31" s="30">
        <f>SUM(J31*D51,J32*E51,K32*F51,H31*G51,I31*H51)</f>
        <v>0</v>
      </c>
      <c r="L31" s="170">
        <v>0</v>
      </c>
    </row>
    <row r="32" spans="1:12" ht="15.75" thickBot="1" x14ac:dyDescent="0.3">
      <c r="A32" s="198"/>
      <c r="B32" s="231"/>
      <c r="C32" s="232"/>
      <c r="D32" s="154" t="s">
        <v>1</v>
      </c>
      <c r="E32" s="17"/>
      <c r="F32" s="19" t="s">
        <v>15</v>
      </c>
      <c r="G32" s="18"/>
      <c r="H32" s="196"/>
      <c r="I32" s="196"/>
      <c r="J32" s="24">
        <f t="shared" si="1"/>
        <v>0</v>
      </c>
      <c r="K32" s="25">
        <f>IF(ISBLANK(G32),0,LEN(TRIM(G32))-LEN(SUBSTITUTE(G32," ",""))+1)</f>
        <v>0</v>
      </c>
      <c r="L32" s="177">
        <f>ROUNDDOWN(IF(L31=1,K31/2,IF(L31=2,K31/4,K31)),0)</f>
        <v>0</v>
      </c>
    </row>
    <row r="33" spans="1:12" ht="15.75" thickBot="1" x14ac:dyDescent="0.3">
      <c r="A33" s="178">
        <v>32</v>
      </c>
      <c r="B33" s="155"/>
      <c r="C33" s="158"/>
      <c r="D33" s="149" t="s">
        <v>0</v>
      </c>
      <c r="E33" s="226"/>
      <c r="F33" s="227"/>
      <c r="G33" s="228"/>
      <c r="H33" s="248"/>
      <c r="I33" s="248"/>
      <c r="J33" s="26">
        <f t="shared" si="1"/>
        <v>0</v>
      </c>
      <c r="K33" s="29">
        <f>SUM(J33*D53,J34*E53,K34*F53,H33*G53,I33*H53)</f>
        <v>0</v>
      </c>
      <c r="L33" s="164">
        <v>0</v>
      </c>
    </row>
    <row r="34" spans="1:12" ht="15.75" thickBot="1" x14ac:dyDescent="0.3">
      <c r="A34" s="179"/>
      <c r="B34" s="244"/>
      <c r="C34" s="245"/>
      <c r="D34" s="154" t="s">
        <v>1</v>
      </c>
      <c r="E34" s="17"/>
      <c r="F34" s="19" t="s">
        <v>15</v>
      </c>
      <c r="G34" s="18"/>
      <c r="H34" s="249"/>
      <c r="I34" s="249"/>
      <c r="J34" s="27">
        <f t="shared" si="1"/>
        <v>0</v>
      </c>
      <c r="K34" s="28">
        <f>IF(ISBLANK(G34),0,LEN(TRIM(G34))-LEN(SUBSTITUTE(G34," ",""))+1)</f>
        <v>0</v>
      </c>
      <c r="L34" s="177">
        <f>ROUNDDOWN(IF(L33=1,K33/2,IF(L33=2,K33/4,K33)),0)</f>
        <v>0</v>
      </c>
    </row>
    <row r="35" spans="1:12" ht="15.75" thickBot="1" x14ac:dyDescent="0.3">
      <c r="A35" s="197">
        <v>33</v>
      </c>
      <c r="B35" s="162"/>
      <c r="C35" s="163"/>
      <c r="D35" s="149" t="s">
        <v>0</v>
      </c>
      <c r="E35" s="226"/>
      <c r="F35" s="227"/>
      <c r="G35" s="228"/>
      <c r="H35" s="195"/>
      <c r="I35" s="195"/>
      <c r="J35" s="23">
        <f t="shared" si="1"/>
        <v>0</v>
      </c>
      <c r="K35" s="30">
        <f>SUM(J35*D55,J36*E55,K36*F55,H35*G55,I35*H55)</f>
        <v>0</v>
      </c>
      <c r="L35" s="170">
        <v>0</v>
      </c>
    </row>
    <row r="36" spans="1:12" ht="15.75" thickBot="1" x14ac:dyDescent="0.3">
      <c r="A36" s="198"/>
      <c r="B36" s="231"/>
      <c r="C36" s="232"/>
      <c r="D36" s="154" t="s">
        <v>1</v>
      </c>
      <c r="E36" s="17"/>
      <c r="F36" s="19" t="s">
        <v>15</v>
      </c>
      <c r="G36" s="18"/>
      <c r="H36" s="196"/>
      <c r="I36" s="196"/>
      <c r="J36" s="24">
        <f t="shared" si="1"/>
        <v>0</v>
      </c>
      <c r="K36" s="25">
        <f>IF(ISBLANK(G36),0,LEN(TRIM(G36))-LEN(SUBSTITUTE(G36," ",""))+1)</f>
        <v>0</v>
      </c>
      <c r="L36" s="177">
        <f>ROUNDDOWN(IF(L35=1,K35/2,IF(L35=2,K35/4,K35)),0)</f>
        <v>0</v>
      </c>
    </row>
    <row r="37" spans="1:12" ht="15.75" thickBot="1" x14ac:dyDescent="0.3">
      <c r="A37" s="178">
        <v>34</v>
      </c>
      <c r="B37" s="155"/>
      <c r="C37" s="158"/>
      <c r="D37" s="149" t="s">
        <v>0</v>
      </c>
      <c r="E37" s="226"/>
      <c r="F37" s="227"/>
      <c r="G37" s="228"/>
      <c r="H37" s="248"/>
      <c r="I37" s="248"/>
      <c r="J37" s="26">
        <f t="shared" si="1"/>
        <v>0</v>
      </c>
      <c r="K37" s="29">
        <f>SUM(J37*D57,J38*E57,K38*F57,H37*G57,I37*H57)</f>
        <v>0</v>
      </c>
      <c r="L37" s="164">
        <v>0</v>
      </c>
    </row>
    <row r="38" spans="1:12" ht="15.75" thickBot="1" x14ac:dyDescent="0.3">
      <c r="A38" s="179"/>
      <c r="B38" s="244"/>
      <c r="C38" s="245"/>
      <c r="D38" s="154" t="s">
        <v>1</v>
      </c>
      <c r="E38" s="17"/>
      <c r="F38" s="19" t="s">
        <v>15</v>
      </c>
      <c r="G38" s="18"/>
      <c r="H38" s="249"/>
      <c r="I38" s="249"/>
      <c r="J38" s="27">
        <f t="shared" si="1"/>
        <v>0</v>
      </c>
      <c r="K38" s="406">
        <f>IF(ISBLANK(G38),0,LEN(TRIM(G38))-LEN(SUBSTITUTE(G38," ",""))+1)</f>
        <v>0</v>
      </c>
      <c r="L38" s="408">
        <f>ROUNDDOWN(IF(L37=1,K37/2,IF(L37=2,K37/4,K37)),0)</f>
        <v>0</v>
      </c>
    </row>
    <row r="39" spans="1:12" ht="15.75" thickBot="1" x14ac:dyDescent="0.3">
      <c r="K39" s="409" t="s">
        <v>33</v>
      </c>
      <c r="L39" s="410">
        <f>SUM(L6,L8,L10,L12,L14,L16,L18,L20,L22,L24,L26,L28,L30,L32,L34,L36,L38)</f>
        <v>0</v>
      </c>
    </row>
    <row r="40" spans="1:12" ht="15.75" thickBot="1" x14ac:dyDescent="0.3">
      <c r="D40" s="7" t="s">
        <v>0</v>
      </c>
      <c r="E40" s="7" t="s">
        <v>1</v>
      </c>
      <c r="F40" s="7" t="s">
        <v>15</v>
      </c>
      <c r="G40" s="7" t="s">
        <v>12</v>
      </c>
      <c r="H40" s="7" t="s">
        <v>88</v>
      </c>
      <c r="J40" s="247" t="s">
        <v>34</v>
      </c>
      <c r="K40" s="407"/>
    </row>
    <row r="41" spans="1:12" ht="29.25" thickBot="1" x14ac:dyDescent="0.3">
      <c r="D41" s="147">
        <f>costs!D40</f>
        <v>20</v>
      </c>
      <c r="E41" s="147">
        <f>costs!D41</f>
        <v>30</v>
      </c>
      <c r="F41" s="147">
        <f>costs!D42</f>
        <v>45</v>
      </c>
      <c r="G41" s="147">
        <f>costs!D45</f>
        <v>100</v>
      </c>
      <c r="H41" s="161">
        <f>costs!D46</f>
        <v>120</v>
      </c>
      <c r="J41" s="233">
        <f>list1!J41</f>
        <v>4705</v>
      </c>
      <c r="K41" s="234"/>
    </row>
    <row r="42" spans="1:12" ht="15.75" thickBot="1" x14ac:dyDescent="0.3"/>
    <row r="43" spans="1:12" ht="15.75" thickBot="1" x14ac:dyDescent="0.3">
      <c r="D43" s="222" t="s">
        <v>128</v>
      </c>
      <c r="E43" s="223"/>
      <c r="F43" s="169">
        <v>1</v>
      </c>
      <c r="G43" s="222" t="s">
        <v>129</v>
      </c>
      <c r="H43" s="223"/>
      <c r="J43" s="398" t="s">
        <v>140</v>
      </c>
      <c r="K43" s="401">
        <f>SUM(J5,J7,J9,J11,J13,J15,J17,J19,J21,J23,J25,J27,J29,J31,J33,J35,J37)</f>
        <v>0</v>
      </c>
    </row>
    <row r="44" spans="1:12" ht="15.75" thickBot="1" x14ac:dyDescent="0.3">
      <c r="D44" s="222" t="s">
        <v>128</v>
      </c>
      <c r="E44" s="223"/>
      <c r="F44" s="169">
        <v>2</v>
      </c>
      <c r="G44" s="224" t="s">
        <v>130</v>
      </c>
      <c r="H44" s="225"/>
      <c r="J44" s="399"/>
      <c r="K44" s="402">
        <f>SUM(J6,J8,J10,J12,J14,J16,J18,J20,J22,J24,J26,J28,J30,J32,J34,J36,J38)</f>
        <v>0</v>
      </c>
      <c r="L44" s="403">
        <f>SUM(K6,K8,K10,K12,K14,K16,K18,K20,K22,K24,K26,K28,K30,K32,K34,K36,K38)</f>
        <v>0</v>
      </c>
    </row>
    <row r="45" spans="1:12" x14ac:dyDescent="0.25">
      <c r="J45" s="405" t="s">
        <v>141</v>
      </c>
      <c r="K45" s="404">
        <f>SUM(H5:H38)</f>
        <v>0</v>
      </c>
      <c r="L45" s="404">
        <f>SUM(I5:I38)</f>
        <v>0</v>
      </c>
    </row>
  </sheetData>
  <mergeCells count="100">
    <mergeCell ref="J43:J44"/>
    <mergeCell ref="J40:K40"/>
    <mergeCell ref="J41:K41"/>
    <mergeCell ref="B30:C30"/>
    <mergeCell ref="E31:G31"/>
    <mergeCell ref="B32:C32"/>
    <mergeCell ref="E33:G33"/>
    <mergeCell ref="B34:C34"/>
    <mergeCell ref="I29:I30"/>
    <mergeCell ref="I31:I32"/>
    <mergeCell ref="I33:I34"/>
    <mergeCell ref="I35:I36"/>
    <mergeCell ref="I37:I38"/>
    <mergeCell ref="B24:C24"/>
    <mergeCell ref="E25:G25"/>
    <mergeCell ref="B26:C26"/>
    <mergeCell ref="E27:G27"/>
    <mergeCell ref="B28:C28"/>
    <mergeCell ref="J1:K1"/>
    <mergeCell ref="B3:C4"/>
    <mergeCell ref="D3:D4"/>
    <mergeCell ref="E3:G4"/>
    <mergeCell ref="I3:I4"/>
    <mergeCell ref="A37:A38"/>
    <mergeCell ref="E37:G37"/>
    <mergeCell ref="B38:C38"/>
    <mergeCell ref="A35:A36"/>
    <mergeCell ref="E35:G35"/>
    <mergeCell ref="B36:C36"/>
    <mergeCell ref="A3:A4"/>
    <mergeCell ref="H3:H4"/>
    <mergeCell ref="H1:I1"/>
    <mergeCell ref="A5:A6"/>
    <mergeCell ref="A7:A8"/>
    <mergeCell ref="H5:H6"/>
    <mergeCell ref="H7:H8"/>
    <mergeCell ref="I5:I6"/>
    <mergeCell ref="I7:I8"/>
    <mergeCell ref="A9:A10"/>
    <mergeCell ref="E5:G5"/>
    <mergeCell ref="B6:C6"/>
    <mergeCell ref="E7:G7"/>
    <mergeCell ref="B8:C8"/>
    <mergeCell ref="E9:G9"/>
    <mergeCell ref="B10:C10"/>
    <mergeCell ref="A29:A30"/>
    <mergeCell ref="A31:A32"/>
    <mergeCell ref="A33:A34"/>
    <mergeCell ref="A13:A14"/>
    <mergeCell ref="A15:A16"/>
    <mergeCell ref="A17:A18"/>
    <mergeCell ref="A19:A20"/>
    <mergeCell ref="A21:A22"/>
    <mergeCell ref="A23:A24"/>
    <mergeCell ref="A11:A12"/>
    <mergeCell ref="A25:A26"/>
    <mergeCell ref="A27:A28"/>
    <mergeCell ref="E17:G17"/>
    <mergeCell ref="B18:C18"/>
    <mergeCell ref="E19:G19"/>
    <mergeCell ref="B20:C20"/>
    <mergeCell ref="E21:G21"/>
    <mergeCell ref="B22:C22"/>
    <mergeCell ref="E11:G11"/>
    <mergeCell ref="E23:G23"/>
    <mergeCell ref="B12:C12"/>
    <mergeCell ref="E13:G13"/>
    <mergeCell ref="B14:C14"/>
    <mergeCell ref="E15:G15"/>
    <mergeCell ref="B16:C16"/>
    <mergeCell ref="E29:G29"/>
    <mergeCell ref="D43:E43"/>
    <mergeCell ref="G43:H43"/>
    <mergeCell ref="D44:E44"/>
    <mergeCell ref="G44:H44"/>
    <mergeCell ref="H29:H30"/>
    <mergeCell ref="H31:H32"/>
    <mergeCell ref="H33:H34"/>
    <mergeCell ref="H35:H36"/>
    <mergeCell ref="H37:H38"/>
    <mergeCell ref="H9:H10"/>
    <mergeCell ref="H11:H12"/>
    <mergeCell ref="H13:H14"/>
    <mergeCell ref="H15:H16"/>
    <mergeCell ref="H17:H18"/>
    <mergeCell ref="H19:H20"/>
    <mergeCell ref="H21:H22"/>
    <mergeCell ref="H23:H24"/>
    <mergeCell ref="H25:H26"/>
    <mergeCell ref="H27:H28"/>
    <mergeCell ref="I9:I10"/>
    <mergeCell ref="I11:I12"/>
    <mergeCell ref="I13:I14"/>
    <mergeCell ref="I15:I16"/>
    <mergeCell ref="I17:I18"/>
    <mergeCell ref="I19:I20"/>
    <mergeCell ref="I21:I22"/>
    <mergeCell ref="I23:I24"/>
    <mergeCell ref="I25:I26"/>
    <mergeCell ref="I27:I28"/>
  </mergeCells>
  <pageMargins left="0.25" right="0.25" top="0.75" bottom="0.75" header="0.3" footer="0.3"/>
  <pageSetup paperSize="9" orientation="portrait" r:id="rId1"/>
  <ignoredErrors>
    <ignoredError sqref="K7 K9 K11 K13 K15 K17 K19 K21:K23 K35:K37 K33:K34 K31:K32 K29:K30 K27:K28 K25:K26 K24"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46"/>
  <sheetViews>
    <sheetView workbookViewId="0">
      <selection activeCell="I5" sqref="I5"/>
    </sheetView>
  </sheetViews>
  <sheetFormatPr defaultRowHeight="15" x14ac:dyDescent="0.25"/>
  <cols>
    <col min="1" max="1" width="13.7109375" bestFit="1" customWidth="1"/>
    <col min="2" max="6" width="6" bestFit="1" customWidth="1"/>
    <col min="7" max="7" width="12.28515625" bestFit="1" customWidth="1"/>
    <col min="8" max="8" width="11.5703125" bestFit="1" customWidth="1"/>
    <col min="9" max="9" width="8.140625" bestFit="1" customWidth="1"/>
    <col min="11" max="11" width="5.42578125" bestFit="1" customWidth="1"/>
    <col min="12" max="12" width="12.85546875" bestFit="1" customWidth="1"/>
    <col min="13" max="13" width="4" bestFit="1" customWidth="1"/>
    <col min="14" max="14" width="8.5703125" bestFit="1" customWidth="1"/>
    <col min="15" max="15" width="7.28515625" bestFit="1" customWidth="1"/>
    <col min="16" max="16" width="7" bestFit="1" customWidth="1"/>
  </cols>
  <sheetData>
    <row r="1" spans="1:23" ht="16.5" thickBot="1" x14ac:dyDescent="0.3">
      <c r="A1" s="361" t="s">
        <v>46</v>
      </c>
      <c r="B1" s="362"/>
      <c r="C1" s="362"/>
      <c r="D1" s="362"/>
      <c r="E1" s="362"/>
      <c r="F1" s="362"/>
      <c r="G1" s="362"/>
      <c r="H1" s="362"/>
      <c r="I1" s="363"/>
      <c r="J1" s="43"/>
      <c r="K1" s="43"/>
      <c r="L1" s="43"/>
      <c r="M1" s="43"/>
      <c r="N1" s="43"/>
      <c r="O1" s="43"/>
      <c r="P1" s="43"/>
    </row>
    <row r="2" spans="1:23" ht="16.5" thickBot="1" x14ac:dyDescent="0.3">
      <c r="A2" s="292" t="s">
        <v>47</v>
      </c>
      <c r="B2" s="364" t="s">
        <v>48</v>
      </c>
      <c r="C2" s="365"/>
      <c r="D2" s="365"/>
      <c r="E2" s="365"/>
      <c r="F2" s="365"/>
      <c r="G2" s="365"/>
      <c r="H2" s="366"/>
      <c r="I2" s="367" t="s">
        <v>33</v>
      </c>
      <c r="J2" s="43"/>
      <c r="K2" s="44"/>
      <c r="L2" s="45"/>
      <c r="M2" s="46"/>
      <c r="N2" s="46"/>
      <c r="O2" s="349" t="s">
        <v>47</v>
      </c>
      <c r="P2" s="352" t="s">
        <v>45</v>
      </c>
      <c r="Q2" s="353"/>
      <c r="R2" s="352" t="s">
        <v>59</v>
      </c>
      <c r="S2" s="353"/>
      <c r="T2" s="358">
        <v>0.2</v>
      </c>
      <c r="U2" s="72"/>
      <c r="V2" s="75"/>
      <c r="W2" s="75"/>
    </row>
    <row r="3" spans="1:23" ht="15.75" x14ac:dyDescent="0.25">
      <c r="A3" s="290"/>
      <c r="B3" s="315" t="s">
        <v>49</v>
      </c>
      <c r="C3" s="316"/>
      <c r="D3" s="317"/>
      <c r="E3" s="318" t="s">
        <v>50</v>
      </c>
      <c r="F3" s="317"/>
      <c r="G3" s="318" t="s">
        <v>51</v>
      </c>
      <c r="H3" s="316"/>
      <c r="I3" s="368"/>
      <c r="J3" s="43"/>
      <c r="K3" s="44"/>
      <c r="L3" s="47"/>
      <c r="M3" s="48"/>
      <c r="N3" s="49"/>
      <c r="O3" s="350"/>
      <c r="P3" s="354"/>
      <c r="Q3" s="355"/>
      <c r="R3" s="354"/>
      <c r="S3" s="355"/>
      <c r="T3" s="350"/>
      <c r="U3" s="72"/>
      <c r="V3" s="75"/>
      <c r="W3" s="76"/>
    </row>
    <row r="4" spans="1:23" ht="16.5" thickBot="1" x14ac:dyDescent="0.3">
      <c r="A4" s="305"/>
      <c r="B4" s="50" t="s">
        <v>36</v>
      </c>
      <c r="C4" s="51" t="s">
        <v>37</v>
      </c>
      <c r="D4" s="51" t="s">
        <v>2</v>
      </c>
      <c r="E4" s="51" t="s">
        <v>37</v>
      </c>
      <c r="F4" s="51" t="s">
        <v>2</v>
      </c>
      <c r="G4" s="52" t="s">
        <v>52</v>
      </c>
      <c r="H4" s="53" t="s">
        <v>53</v>
      </c>
      <c r="I4" s="368"/>
      <c r="J4" s="43"/>
      <c r="K4" s="46"/>
      <c r="L4" s="54"/>
      <c r="M4" s="48"/>
      <c r="N4" s="49"/>
      <c r="O4" s="351"/>
      <c r="P4" s="356"/>
      <c r="Q4" s="357"/>
      <c r="R4" s="356"/>
      <c r="S4" s="357"/>
      <c r="T4" s="350"/>
      <c r="U4" s="48"/>
      <c r="V4" s="75"/>
      <c r="W4" s="77"/>
    </row>
    <row r="5" spans="1:23" ht="15.75" x14ac:dyDescent="0.25">
      <c r="A5" s="55" t="s">
        <v>121</v>
      </c>
      <c r="B5" s="56">
        <f>list1!K43+list1_!K43</f>
        <v>230</v>
      </c>
      <c r="C5" s="57">
        <f>list1!K44+list1_!K44</f>
        <v>2</v>
      </c>
      <c r="D5" s="57">
        <f>list1!L44+list1_!L44</f>
        <v>1</v>
      </c>
      <c r="E5" s="57"/>
      <c r="F5" s="57"/>
      <c r="G5" s="57">
        <f>list1!K45+list1_!K45</f>
        <v>0</v>
      </c>
      <c r="H5" s="57">
        <f>list1!L45+list1_!L45</f>
        <v>0</v>
      </c>
      <c r="I5" s="58">
        <f>list1!J41</f>
        <v>4705</v>
      </c>
      <c r="J5" s="43"/>
      <c r="K5" s="46"/>
      <c r="L5" s="45"/>
      <c r="M5" s="48"/>
      <c r="N5" s="49"/>
      <c r="O5" s="78" t="s">
        <v>121</v>
      </c>
      <c r="P5" s="340">
        <f>(B5*M12)+(C5*M13)+(D5*M14)+(E5*M13)+(F5*M14)+(G5*M15)+(H5*M16)+IF((G5+H5)&gt;0,M17,0)+IF((B5+C5+D5+E5+F5)&gt;0,M18,0)+(M19/6)+(M20/6)</f>
        <v>714</v>
      </c>
      <c r="Q5" s="341"/>
      <c r="R5" s="340">
        <f t="shared" ref="R5:R10" si="0">I5-P5</f>
        <v>3991</v>
      </c>
      <c r="S5" s="342"/>
      <c r="T5" s="79">
        <f>(R5/100)*20</f>
        <v>798.19999999999993</v>
      </c>
      <c r="U5" s="48"/>
      <c r="V5" s="75"/>
      <c r="W5" s="77"/>
    </row>
    <row r="6" spans="1:23" ht="15.75" x14ac:dyDescent="0.25">
      <c r="A6" s="59" t="s">
        <v>122</v>
      </c>
      <c r="B6" s="60"/>
      <c r="C6" s="61"/>
      <c r="D6" s="61"/>
      <c r="E6" s="61"/>
      <c r="F6" s="61"/>
      <c r="G6" s="61"/>
      <c r="H6" s="61"/>
      <c r="I6" s="62">
        <f>(B6*D40)+(C6*D41)+(D6*D42)+(E6*D43)+(F6*D44)+(G6*D45)+(H6*D46)+W18</f>
        <v>0</v>
      </c>
      <c r="J6" s="43"/>
      <c r="K6" s="46"/>
      <c r="L6" s="63"/>
      <c r="M6" s="48"/>
      <c r="N6" s="49"/>
      <c r="O6" s="80" t="s">
        <v>122</v>
      </c>
      <c r="P6" s="343">
        <f>(B6*M12)+(C6*M13)+(D6*M14)+(E6*M13)+(F6*M14)+(G6*M15)+(H6*M16)+IF((G6+H6)&gt;0,M17,0)+IF((B6+C6+D6+E6+F6)&gt;0,M18,0)+(M19/6)+(M20/6)</f>
        <v>0</v>
      </c>
      <c r="Q6" s="344"/>
      <c r="R6" s="337">
        <f t="shared" si="0"/>
        <v>0</v>
      </c>
      <c r="S6" s="339"/>
      <c r="T6" s="81">
        <f t="shared" ref="T6:T10" si="1">(R6/100)*20</f>
        <v>0</v>
      </c>
      <c r="U6" s="48"/>
      <c r="V6" s="82"/>
      <c r="W6" s="77"/>
    </row>
    <row r="7" spans="1:23" ht="15.75" x14ac:dyDescent="0.25">
      <c r="A7" s="59" t="s">
        <v>123</v>
      </c>
      <c r="B7" s="60"/>
      <c r="C7" s="61"/>
      <c r="D7" s="61"/>
      <c r="E7" s="61"/>
      <c r="F7" s="61"/>
      <c r="G7" s="61"/>
      <c r="H7" s="61"/>
      <c r="I7" s="62">
        <f>(B7*D40)+(C7*D41)+(D7*D42)+(E7*D43)+(F7*D44)+(G7*D45)+(H7*D46)+W19</f>
        <v>0</v>
      </c>
      <c r="J7" s="43"/>
      <c r="K7" s="46"/>
      <c r="L7" s="64"/>
      <c r="M7" s="48"/>
      <c r="N7" s="49"/>
      <c r="O7" s="83" t="s">
        <v>123</v>
      </c>
      <c r="P7" s="319">
        <f>(B7*M12)+(C7*M13)+(D7*M14)+(E7*M13)+(F7*M14)+(G7*M15)+(H7*M16)+IF((G7+H7)&gt;0,M17,0)+IF((B7+C7+D7+E7+F7)&gt;0,M18,0)+(M19/6)+(M20/6)</f>
        <v>0</v>
      </c>
      <c r="Q7" s="320"/>
      <c r="R7" s="319">
        <f t="shared" si="0"/>
        <v>0</v>
      </c>
      <c r="S7" s="321"/>
      <c r="T7" s="84">
        <f t="shared" si="1"/>
        <v>0</v>
      </c>
      <c r="U7" s="72"/>
      <c r="V7" s="75"/>
      <c r="W7" s="76"/>
    </row>
    <row r="8" spans="1:23" ht="15.75" x14ac:dyDescent="0.25">
      <c r="A8" s="59" t="s">
        <v>54</v>
      </c>
      <c r="B8" s="60"/>
      <c r="C8" s="61"/>
      <c r="D8" s="61"/>
      <c r="E8" s="61"/>
      <c r="F8" s="61"/>
      <c r="G8" s="61"/>
      <c r="H8" s="61"/>
      <c r="I8" s="62">
        <f>(B8*D40)+(C8*D41)+(D8*D42)+(E8*D43)+(F8*D44)+(G8*D45)+(H8*D46)+W20</f>
        <v>0</v>
      </c>
      <c r="J8" s="43"/>
      <c r="K8" s="44"/>
      <c r="L8" s="65"/>
      <c r="M8" s="46"/>
      <c r="N8" s="49"/>
      <c r="O8" s="85" t="s">
        <v>54</v>
      </c>
      <c r="P8" s="337">
        <f>(B8*M12)+(C8*M13)+(D8*M14)+(E8*M13)+(F8*M14)+(G8*M15)+(H8*M16)+IF((G8+H8)&gt;0,M17,0)+IF((B8+C8+D8+E8+F8)&gt;0,M18,0)+(M19/6)+(M20/6)</f>
        <v>0</v>
      </c>
      <c r="Q8" s="338"/>
      <c r="R8" s="337">
        <f t="shared" si="0"/>
        <v>0</v>
      </c>
      <c r="S8" s="339"/>
      <c r="T8" s="81">
        <f t="shared" si="1"/>
        <v>0</v>
      </c>
      <c r="U8" s="72"/>
      <c r="V8" s="75"/>
      <c r="W8" s="76"/>
    </row>
    <row r="9" spans="1:23" ht="16.5" thickBot="1" x14ac:dyDescent="0.3">
      <c r="A9" s="59" t="s">
        <v>55</v>
      </c>
      <c r="B9" s="60"/>
      <c r="C9" s="61"/>
      <c r="D9" s="61"/>
      <c r="E9" s="61"/>
      <c r="F9" s="61"/>
      <c r="G9" s="61"/>
      <c r="H9" s="61"/>
      <c r="I9" s="62">
        <f>(B9*D40)+(C9*D41)+(D9*D42)+(E9*D43)+(F9*D44)+(G9*D45)+(H9*D46)+W21</f>
        <v>0</v>
      </c>
      <c r="J9" s="43"/>
      <c r="K9" s="46"/>
      <c r="L9" s="66"/>
      <c r="M9" s="46"/>
      <c r="N9" s="49"/>
      <c r="O9" s="83" t="s">
        <v>55</v>
      </c>
      <c r="P9" s="319">
        <f>(B9*M12)+(C9*M13)+(D9*M14)+(E9*M13)+(F9*M14)+(G9*M15)+(H9*M16)+IF((G9+H9)&gt;0,M17,0)+IF((B9+C9+D9+E9+F9)&gt;0,M18,0)+(M19/6)+(M20/6)</f>
        <v>0</v>
      </c>
      <c r="Q9" s="320"/>
      <c r="R9" s="319">
        <f t="shared" si="0"/>
        <v>0</v>
      </c>
      <c r="S9" s="321"/>
      <c r="T9" s="84">
        <f t="shared" si="1"/>
        <v>0</v>
      </c>
      <c r="U9" s="72"/>
      <c r="V9" s="72"/>
      <c r="W9" s="72"/>
    </row>
    <row r="10" spans="1:23" ht="16.5" thickBot="1" x14ac:dyDescent="0.3">
      <c r="A10" s="67" t="s">
        <v>56</v>
      </c>
      <c r="B10" s="68"/>
      <c r="C10" s="69"/>
      <c r="D10" s="69"/>
      <c r="E10" s="69"/>
      <c r="F10" s="69"/>
      <c r="G10" s="69"/>
      <c r="H10" s="69"/>
      <c r="I10" s="70">
        <f>(B10*D40)+(C10*D41)+(D10*D42)+(E10*D43)+(F10*D44)+(G10*D45)+(H10*D46)+W22</f>
        <v>0</v>
      </c>
      <c r="J10" s="43"/>
      <c r="K10" s="43"/>
      <c r="L10" s="43"/>
      <c r="M10" s="43"/>
      <c r="N10" s="43"/>
      <c r="O10" s="86" t="s">
        <v>56</v>
      </c>
      <c r="P10" s="324">
        <f>(B10*M12)+(C10*M13)+(D10*M14)+(E10*M13)+(F10*M14)+(G10*M15)+(H10*M16)+IF((G10+H10)&gt;0,M17,0)+IF((B10+C10+D10+E10+F10)&gt;0,M18,0)+(M19/6)+(M20/6)</f>
        <v>0</v>
      </c>
      <c r="Q10" s="325"/>
      <c r="R10" s="324">
        <f t="shared" si="0"/>
        <v>0</v>
      </c>
      <c r="S10" s="326"/>
      <c r="T10" s="87">
        <f t="shared" si="1"/>
        <v>0</v>
      </c>
      <c r="U10" s="72"/>
      <c r="V10" s="335" t="s">
        <v>86</v>
      </c>
      <c r="W10" s="327">
        <f>I23-T11+W23</f>
        <v>3906.8</v>
      </c>
    </row>
    <row r="11" spans="1:23" ht="16.5" thickBot="1" x14ac:dyDescent="0.3">
      <c r="A11" s="55" t="s">
        <v>131</v>
      </c>
      <c r="B11" s="56">
        <f>list1!K49+list1_!K49</f>
        <v>0</v>
      </c>
      <c r="C11" s="57">
        <f>list1!K50+list1_!K50</f>
        <v>0</v>
      </c>
      <c r="D11" s="57">
        <f>list1!L50+list1_!L50</f>
        <v>0</v>
      </c>
      <c r="E11" s="57"/>
      <c r="F11" s="57"/>
      <c r="G11" s="57">
        <f>list1!K51+list1_!K51</f>
        <v>0</v>
      </c>
      <c r="H11" s="57">
        <f>list1!L51+list1_!L51</f>
        <v>0</v>
      </c>
      <c r="I11" s="58">
        <f>(B11*D46)+(C11*D47)+(D11*D48)+(E11*D49)+(F11*D50)+(G11*D51)+(H11*D52)+W23</f>
        <v>0</v>
      </c>
      <c r="J11" s="43"/>
      <c r="K11" s="44"/>
      <c r="L11" s="46"/>
      <c r="M11" s="46"/>
      <c r="N11" s="43"/>
      <c r="O11" s="71"/>
      <c r="P11" s="72"/>
      <c r="Q11" s="72"/>
      <c r="R11" s="261" t="s">
        <v>60</v>
      </c>
      <c r="S11" s="332"/>
      <c r="T11" s="333">
        <f>T5+T6+T7+T8+T9+T10</f>
        <v>798.19999999999993</v>
      </c>
      <c r="U11" s="72"/>
      <c r="V11" s="336"/>
      <c r="W11" s="328"/>
    </row>
    <row r="12" spans="1:23" ht="15.75" thickBot="1" x14ac:dyDescent="0.3">
      <c r="A12" s="55" t="s">
        <v>132</v>
      </c>
      <c r="B12" s="56">
        <f>list1!K50+list1_!K50</f>
        <v>0</v>
      </c>
      <c r="C12" s="57">
        <f>list1!K51+list1_!K51</f>
        <v>0</v>
      </c>
      <c r="D12" s="57">
        <f>list1!L51+list1_!L51</f>
        <v>0</v>
      </c>
      <c r="E12" s="57"/>
      <c r="F12" s="57"/>
      <c r="G12" s="57">
        <f>list1!K52+list1_!K52</f>
        <v>0</v>
      </c>
      <c r="H12" s="57">
        <f>list1!L52+list1_!L52</f>
        <v>0</v>
      </c>
      <c r="I12" s="58">
        <f>(B12*D47)+(C12*D48)+(D12*D49)+(E12*D50)+(F12*D51)+(G12*D52)+(H12*D53)+W24</f>
        <v>0</v>
      </c>
      <c r="J12" s="43"/>
      <c r="K12" s="308" t="s">
        <v>35</v>
      </c>
      <c r="L12" s="31" t="s">
        <v>36</v>
      </c>
      <c r="M12" s="32">
        <v>3</v>
      </c>
      <c r="N12" s="43"/>
      <c r="O12" s="71"/>
      <c r="P12" s="72"/>
      <c r="Q12" s="72"/>
      <c r="R12" s="72"/>
      <c r="S12" s="72"/>
      <c r="T12" s="334"/>
      <c r="U12" s="72"/>
      <c r="V12" s="72"/>
      <c r="W12" s="72"/>
    </row>
    <row r="13" spans="1:23" ht="15.75" thickBot="1" x14ac:dyDescent="0.3">
      <c r="A13" s="55" t="s">
        <v>133</v>
      </c>
      <c r="B13" s="56">
        <f>list1!K51+list1_!K51</f>
        <v>0</v>
      </c>
      <c r="C13" s="57">
        <f>list1!K52+list1_!K52</f>
        <v>0</v>
      </c>
      <c r="D13" s="57">
        <f>list1!L52+list1_!L52</f>
        <v>0</v>
      </c>
      <c r="E13" s="57"/>
      <c r="F13" s="57"/>
      <c r="G13" s="57">
        <f>list1!K53+list1_!K53</f>
        <v>0</v>
      </c>
      <c r="H13" s="57">
        <f>list1!L53+list1_!L53</f>
        <v>0</v>
      </c>
      <c r="I13" s="58">
        <f t="shared" ref="I13:I19" si="2">(B13*D48)+(C13*D49)+(D13*D50)+(E13*D51)+(F13*D52)+(G13*D53)+(H13*D54)+I38</f>
        <v>0</v>
      </c>
      <c r="J13" s="43"/>
      <c r="K13" s="347"/>
      <c r="L13" s="33" t="s">
        <v>37</v>
      </c>
      <c r="M13" s="34">
        <v>6</v>
      </c>
      <c r="N13" s="43"/>
      <c r="O13" s="43"/>
      <c r="P13" s="43"/>
    </row>
    <row r="14" spans="1:23" ht="16.5" thickBot="1" x14ac:dyDescent="0.3">
      <c r="A14" s="55" t="s">
        <v>134</v>
      </c>
      <c r="B14" s="56">
        <f>list1!K52+list1_!K52</f>
        <v>0</v>
      </c>
      <c r="C14" s="57">
        <f>list1!K53+list1_!K53</f>
        <v>0</v>
      </c>
      <c r="D14" s="57">
        <f>list1!L53+list1_!L53</f>
        <v>0</v>
      </c>
      <c r="E14" s="57"/>
      <c r="F14" s="57"/>
      <c r="G14" s="57">
        <f>list1!K54+list1_!K54</f>
        <v>0</v>
      </c>
      <c r="H14" s="57">
        <f>list1!L54+list1_!L54</f>
        <v>0</v>
      </c>
      <c r="I14" s="58">
        <f t="shared" si="2"/>
        <v>0</v>
      </c>
      <c r="J14" s="43"/>
      <c r="K14" s="348"/>
      <c r="L14" s="35" t="s">
        <v>2</v>
      </c>
      <c r="M14" s="36">
        <v>12</v>
      </c>
      <c r="N14" s="43"/>
      <c r="O14" s="310" t="s">
        <v>47</v>
      </c>
      <c r="P14" s="313" t="s">
        <v>61</v>
      </c>
      <c r="Q14" s="314"/>
      <c r="R14" s="314"/>
      <c r="S14" s="314"/>
      <c r="T14" s="314"/>
      <c r="U14" s="314"/>
      <c r="V14" s="314"/>
      <c r="W14" s="310" t="s">
        <v>33</v>
      </c>
    </row>
    <row r="15" spans="1:23" ht="16.5" thickBot="1" x14ac:dyDescent="0.3">
      <c r="A15" s="55" t="s">
        <v>135</v>
      </c>
      <c r="B15" s="56">
        <f>list1!K53+list1_!K53</f>
        <v>0</v>
      </c>
      <c r="C15" s="57">
        <f>list1!K54+list1_!K54</f>
        <v>0</v>
      </c>
      <c r="D15" s="57">
        <f>list1!L54+list1_!L54</f>
        <v>0</v>
      </c>
      <c r="E15" s="57"/>
      <c r="F15" s="57"/>
      <c r="G15" s="57">
        <f>list1!K55+list1_!K55</f>
        <v>0</v>
      </c>
      <c r="H15" s="57">
        <f>list1!L55+list1_!L55</f>
        <v>0</v>
      </c>
      <c r="I15" s="58">
        <f t="shared" si="2"/>
        <v>10</v>
      </c>
      <c r="J15" s="43"/>
      <c r="K15" s="359" t="s">
        <v>38</v>
      </c>
      <c r="L15" s="285"/>
      <c r="M15" s="37">
        <v>10</v>
      </c>
      <c r="N15" s="43"/>
      <c r="O15" s="311"/>
      <c r="P15" s="315" t="s">
        <v>49</v>
      </c>
      <c r="Q15" s="316"/>
      <c r="R15" s="317"/>
      <c r="S15" s="318" t="s">
        <v>50</v>
      </c>
      <c r="T15" s="317"/>
      <c r="U15" s="318" t="s">
        <v>51</v>
      </c>
      <c r="V15" s="316"/>
      <c r="W15" s="311"/>
    </row>
    <row r="16" spans="1:23" ht="16.5" thickBot="1" x14ac:dyDescent="0.3">
      <c r="A16" s="55" t="s">
        <v>136</v>
      </c>
      <c r="B16" s="56">
        <f>list1!K54+list1_!K54</f>
        <v>0</v>
      </c>
      <c r="C16" s="57">
        <f>list1!K55+list1_!K55</f>
        <v>0</v>
      </c>
      <c r="D16" s="57">
        <f>list1!L55+list1_!L55</f>
        <v>0</v>
      </c>
      <c r="E16" s="57"/>
      <c r="F16" s="57"/>
      <c r="G16" s="57">
        <f>list1!K56+list1_!K56</f>
        <v>0</v>
      </c>
      <c r="H16" s="57">
        <f>list1!L56+list1_!L56</f>
        <v>0</v>
      </c>
      <c r="I16" s="58">
        <f t="shared" si="2"/>
        <v>15</v>
      </c>
      <c r="J16" s="43"/>
      <c r="K16" s="283" t="s">
        <v>39</v>
      </c>
      <c r="L16" s="360"/>
      <c r="M16" s="38">
        <v>30</v>
      </c>
      <c r="N16" s="43"/>
      <c r="O16" s="312"/>
      <c r="P16" s="50" t="s">
        <v>36</v>
      </c>
      <c r="Q16" s="51" t="s">
        <v>37</v>
      </c>
      <c r="R16" s="51" t="s">
        <v>2</v>
      </c>
      <c r="S16" s="51" t="s">
        <v>37</v>
      </c>
      <c r="T16" s="51" t="s">
        <v>2</v>
      </c>
      <c r="U16" s="52" t="s">
        <v>52</v>
      </c>
      <c r="V16" s="53" t="s">
        <v>53</v>
      </c>
      <c r="W16" s="312"/>
    </row>
    <row r="17" spans="1:23" ht="16.5" thickBot="1" x14ac:dyDescent="0.3">
      <c r="A17" s="55" t="s">
        <v>137</v>
      </c>
      <c r="B17" s="56">
        <f>list1!K55+list1_!K55</f>
        <v>0</v>
      </c>
      <c r="C17" s="57">
        <f>list1!K56+list1_!K56</f>
        <v>0</v>
      </c>
      <c r="D17" s="57">
        <f>list1!L56+list1_!L56</f>
        <v>0</v>
      </c>
      <c r="E17" s="57"/>
      <c r="F17" s="57"/>
      <c r="G17" s="57">
        <f>list1!K57+list1_!K57</f>
        <v>0</v>
      </c>
      <c r="H17" s="57">
        <f>list1!L57+list1_!L57</f>
        <v>0</v>
      </c>
      <c r="I17" s="58">
        <f t="shared" si="2"/>
        <v>22.5</v>
      </c>
      <c r="J17" s="43"/>
      <c r="K17" s="295" t="s">
        <v>40</v>
      </c>
      <c r="L17" s="279"/>
      <c r="M17" s="39"/>
      <c r="N17" s="43"/>
      <c r="O17" s="55" t="s">
        <v>121</v>
      </c>
      <c r="P17" s="56"/>
      <c r="Q17" s="57"/>
      <c r="R17" s="57"/>
      <c r="S17" s="57"/>
      <c r="T17" s="57"/>
      <c r="U17" s="57"/>
      <c r="V17" s="57"/>
      <c r="W17" s="88">
        <f>(P17*I40)+(Q17*I41)+(R17*I42)+(S17*I43)+(T17*I44)+(U17*I45)+(V17*I46)</f>
        <v>0</v>
      </c>
    </row>
    <row r="18" spans="1:23" ht="16.5" thickBot="1" x14ac:dyDescent="0.3">
      <c r="A18" s="55" t="s">
        <v>138</v>
      </c>
      <c r="B18" s="56">
        <f>list1!K56+list1_!K56</f>
        <v>0</v>
      </c>
      <c r="C18" s="57">
        <f>list1!K57+list1_!K57</f>
        <v>0</v>
      </c>
      <c r="D18" s="57">
        <f>list1!L57+list1_!L57</f>
        <v>0</v>
      </c>
      <c r="E18" s="57"/>
      <c r="F18" s="57"/>
      <c r="G18" s="57">
        <f>list1!K58+list1_!K58</f>
        <v>0</v>
      </c>
      <c r="H18" s="57">
        <f>list1!L58+list1_!L58</f>
        <v>0</v>
      </c>
      <c r="I18" s="58">
        <f t="shared" si="2"/>
        <v>20</v>
      </c>
      <c r="J18" s="43"/>
      <c r="K18" s="345" t="s">
        <v>41</v>
      </c>
      <c r="L18" s="346"/>
      <c r="M18" s="40"/>
      <c r="N18" s="43"/>
      <c r="O18" s="59" t="s">
        <v>122</v>
      </c>
      <c r="P18" s="60"/>
      <c r="Q18" s="61"/>
      <c r="R18" s="61"/>
      <c r="S18" s="61"/>
      <c r="T18" s="61"/>
      <c r="U18" s="61"/>
      <c r="V18" s="61"/>
      <c r="W18" s="89">
        <f>(P18*I40)+(Q18*I41)+(R18*I42)+(S18*I43)+(T18*I44)+(U18*I45)+(V18*I46)</f>
        <v>0</v>
      </c>
    </row>
    <row r="19" spans="1:23" ht="16.5" thickBot="1" x14ac:dyDescent="0.3">
      <c r="A19" s="55" t="s">
        <v>139</v>
      </c>
      <c r="B19" s="56">
        <f>list1!K57+list1_!K57</f>
        <v>0</v>
      </c>
      <c r="C19" s="57">
        <f>list1!K58+list1_!K58</f>
        <v>0</v>
      </c>
      <c r="D19" s="57">
        <f>list1!L58+list1_!L58</f>
        <v>0</v>
      </c>
      <c r="E19" s="57"/>
      <c r="F19" s="57"/>
      <c r="G19" s="57">
        <f>list1!K59+list1_!K59</f>
        <v>0</v>
      </c>
      <c r="H19" s="57">
        <f>list1!L59+list1_!L59</f>
        <v>0</v>
      </c>
      <c r="I19" s="58">
        <f t="shared" si="2"/>
        <v>27.5</v>
      </c>
      <c r="J19" s="43"/>
      <c r="K19" s="322" t="s">
        <v>42</v>
      </c>
      <c r="L19" s="323"/>
      <c r="M19" s="40">
        <v>0</v>
      </c>
      <c r="N19" s="43"/>
      <c r="O19" s="59" t="s">
        <v>123</v>
      </c>
      <c r="P19" s="60"/>
      <c r="Q19" s="61"/>
      <c r="R19" s="61"/>
      <c r="S19" s="61"/>
      <c r="T19" s="61"/>
      <c r="U19" s="61"/>
      <c r="V19" s="61"/>
      <c r="W19" s="89">
        <f>(P19*I40)+(Q19*I41)+(R19*I42)+(S19*I43)+(T19*I44)+(U19*I45)+(V19*I46)</f>
        <v>0</v>
      </c>
    </row>
    <row r="20" spans="1:23" ht="16.5" thickBot="1" x14ac:dyDescent="0.3">
      <c r="A20" s="55"/>
      <c r="B20" s="56"/>
      <c r="C20" s="57"/>
      <c r="D20" s="57"/>
      <c r="E20" s="57"/>
      <c r="F20" s="57"/>
      <c r="G20" s="57"/>
      <c r="H20" s="57"/>
      <c r="I20" s="58"/>
      <c r="J20" s="43"/>
      <c r="K20" s="322" t="s">
        <v>43</v>
      </c>
      <c r="L20" s="323"/>
      <c r="M20" s="41">
        <f>M43</f>
        <v>0</v>
      </c>
      <c r="N20" s="46"/>
      <c r="O20" s="59" t="s">
        <v>54</v>
      </c>
      <c r="P20" s="60"/>
      <c r="Q20" s="61"/>
      <c r="R20" s="61"/>
      <c r="S20" s="61"/>
      <c r="T20" s="61"/>
      <c r="U20" s="61"/>
      <c r="V20" s="61"/>
      <c r="W20" s="89">
        <f>(P20*I40)+(Q20*I41)+(R20*I42)+(S20*I43)+(T20*I44)+(U20*I45)+(V20*I46)</f>
        <v>0</v>
      </c>
    </row>
    <row r="21" spans="1:23" ht="16.5" thickBot="1" x14ac:dyDescent="0.3">
      <c r="A21" s="55"/>
      <c r="B21" s="56"/>
      <c r="C21" s="57"/>
      <c r="D21" s="57"/>
      <c r="E21" s="57"/>
      <c r="F21" s="57"/>
      <c r="G21" s="57"/>
      <c r="H21" s="57"/>
      <c r="I21" s="58"/>
      <c r="J21" s="43"/>
      <c r="K21" s="322" t="s">
        <v>44</v>
      </c>
      <c r="L21" s="323"/>
      <c r="M21" s="42">
        <f>((B24+P24)*M36)+((C24+E24+Q24+S24)*M37)+((D24+F24+R24+T24)*M38)</f>
        <v>549</v>
      </c>
      <c r="N21" s="49"/>
      <c r="O21" s="59" t="s">
        <v>55</v>
      </c>
      <c r="P21" s="60"/>
      <c r="Q21" s="61"/>
      <c r="R21" s="61"/>
      <c r="S21" s="61"/>
      <c r="T21" s="61"/>
      <c r="U21" s="61"/>
      <c r="V21" s="61"/>
      <c r="W21" s="89">
        <f>(P21*I40)+(Q21*I41)+(R21*I42)+(S21*I43)+(T21*I44)+(U21*I45)+(V21*I46)</f>
        <v>0</v>
      </c>
    </row>
    <row r="22" spans="1:23" ht="15.75" thickBot="1" x14ac:dyDescent="0.3">
      <c r="A22" s="55"/>
      <c r="B22" s="56"/>
      <c r="C22" s="57"/>
      <c r="D22" s="57"/>
      <c r="E22" s="57"/>
      <c r="F22" s="57"/>
      <c r="G22" s="57"/>
      <c r="H22" s="57"/>
      <c r="I22" s="58"/>
      <c r="J22" s="43"/>
      <c r="K22" s="329" t="s">
        <v>45</v>
      </c>
      <c r="L22" s="330"/>
      <c r="M22" s="331"/>
      <c r="N22" s="49"/>
      <c r="O22" s="67" t="s">
        <v>56</v>
      </c>
      <c r="P22" s="68"/>
      <c r="Q22" s="69"/>
      <c r="R22" s="69"/>
      <c r="S22" s="69"/>
      <c r="T22" s="69"/>
      <c r="U22" s="69"/>
      <c r="V22" s="69"/>
      <c r="W22" s="92">
        <f>(P22*I40)+(Q22*I41)+(R22*I42)+(S22*I43)+(T22*I44)+(U22*I45)+(V22*I46)</f>
        <v>0</v>
      </c>
    </row>
    <row r="23" spans="1:23" ht="16.5" thickBot="1" x14ac:dyDescent="0.3">
      <c r="A23" s="71"/>
      <c r="B23" s="72"/>
      <c r="C23" s="72"/>
      <c r="D23" s="72"/>
      <c r="E23" s="72"/>
      <c r="F23" s="72"/>
      <c r="G23" s="261" t="s">
        <v>57</v>
      </c>
      <c r="H23" s="262"/>
      <c r="I23" s="327">
        <f>I5+I6+I7+I8+I9+I10</f>
        <v>4705</v>
      </c>
      <c r="J23" s="43"/>
      <c r="K23" s="44"/>
      <c r="L23" s="44"/>
      <c r="M23" s="48"/>
      <c r="N23" s="49"/>
      <c r="O23" s="71"/>
      <c r="P23" s="72"/>
      <c r="Q23" s="72"/>
      <c r="R23" s="72"/>
      <c r="S23" s="72"/>
      <c r="T23" s="72"/>
      <c r="U23" s="261" t="s">
        <v>57</v>
      </c>
      <c r="V23" s="262"/>
      <c r="W23" s="94">
        <f>SUM(W17:W22)</f>
        <v>0</v>
      </c>
    </row>
    <row r="24" spans="1:23" ht="16.5" thickBot="1" x14ac:dyDescent="0.3">
      <c r="A24" s="73" t="s">
        <v>58</v>
      </c>
      <c r="B24" s="74">
        <f>SUM(B5:B19)</f>
        <v>230</v>
      </c>
      <c r="C24" s="74">
        <f>SUM(C5:C19)</f>
        <v>2</v>
      </c>
      <c r="D24" s="74">
        <f>SUM(D5:D19)</f>
        <v>1</v>
      </c>
      <c r="E24" s="74">
        <f>E5+E6+E7+E8+E9+E10</f>
        <v>0</v>
      </c>
      <c r="F24" s="74">
        <f>F5+F6+F7+F8+F9+F10</f>
        <v>0</v>
      </c>
      <c r="G24" s="74">
        <f>G5+G6+G7+G8+G9+G10</f>
        <v>0</v>
      </c>
      <c r="H24" s="42">
        <f>H5+H6+H7+H8+H9+H10</f>
        <v>0</v>
      </c>
      <c r="I24" s="328"/>
      <c r="J24" s="43"/>
      <c r="K24" s="44"/>
      <c r="L24" s="44"/>
      <c r="M24" s="48"/>
      <c r="N24" s="49"/>
      <c r="O24" s="73" t="s">
        <v>58</v>
      </c>
      <c r="P24" s="74">
        <f t="shared" ref="P24:V24" si="3">P17+P18+P19+P20+P21+P22</f>
        <v>0</v>
      </c>
      <c r="Q24" s="74">
        <f t="shared" si="3"/>
        <v>0</v>
      </c>
      <c r="R24" s="74">
        <f t="shared" si="3"/>
        <v>0</v>
      </c>
      <c r="S24" s="74">
        <f t="shared" si="3"/>
        <v>0</v>
      </c>
      <c r="T24" s="74">
        <f t="shared" si="3"/>
        <v>0</v>
      </c>
      <c r="U24" s="74">
        <f t="shared" si="3"/>
        <v>0</v>
      </c>
      <c r="V24" s="42">
        <f t="shared" si="3"/>
        <v>0</v>
      </c>
      <c r="W24" s="72"/>
    </row>
    <row r="25" spans="1:23" x14ac:dyDescent="0.25">
      <c r="A25" s="71"/>
      <c r="B25" s="72"/>
      <c r="C25" s="72"/>
      <c r="D25" s="72"/>
      <c r="E25" s="72"/>
      <c r="F25" s="72"/>
      <c r="G25" s="72"/>
      <c r="H25" s="72"/>
      <c r="I25" s="72"/>
      <c r="J25" s="43"/>
      <c r="K25" s="44"/>
      <c r="L25" s="44"/>
      <c r="M25" s="48"/>
      <c r="N25" s="49"/>
      <c r="O25" s="43"/>
      <c r="P25" s="43"/>
    </row>
    <row r="26" spans="1:23" x14ac:dyDescent="0.25">
      <c r="J26" s="43"/>
      <c r="K26" s="44"/>
      <c r="L26" s="66"/>
      <c r="M26" s="66"/>
      <c r="N26" s="49"/>
      <c r="O26" s="43"/>
      <c r="P26" s="43"/>
    </row>
    <row r="27" spans="1:23" x14ac:dyDescent="0.25">
      <c r="J27" s="43"/>
      <c r="K27" s="44"/>
      <c r="L27" s="66"/>
      <c r="M27" s="66"/>
      <c r="N27" s="49"/>
      <c r="O27" s="43"/>
      <c r="P27" s="43"/>
    </row>
    <row r="28" spans="1:23" ht="15.75" x14ac:dyDescent="0.25">
      <c r="J28" s="43"/>
      <c r="K28" s="44"/>
      <c r="L28" s="46"/>
      <c r="M28" s="46"/>
      <c r="N28" s="46"/>
      <c r="O28" s="43"/>
      <c r="P28" s="43"/>
    </row>
    <row r="29" spans="1:23" x14ac:dyDescent="0.25">
      <c r="J29" s="43"/>
      <c r="K29" s="44"/>
      <c r="L29" s="44"/>
      <c r="M29" s="48"/>
      <c r="N29" s="49"/>
      <c r="O29" s="43"/>
      <c r="P29" s="43"/>
    </row>
    <row r="30" spans="1:23" ht="15.75" thickBot="1" x14ac:dyDescent="0.3">
      <c r="J30" s="44"/>
      <c r="K30" s="44"/>
      <c r="L30" s="44"/>
      <c r="M30" s="48"/>
      <c r="N30" s="49"/>
      <c r="O30" s="44"/>
      <c r="P30" s="43"/>
    </row>
    <row r="31" spans="1:23" ht="16.5" thickBot="1" x14ac:dyDescent="0.3">
      <c r="J31" s="250" t="s">
        <v>62</v>
      </c>
      <c r="K31" s="251"/>
      <c r="L31" s="251"/>
      <c r="M31" s="251"/>
      <c r="N31" s="251"/>
      <c r="O31" s="251"/>
      <c r="P31" s="252"/>
    </row>
    <row r="32" spans="1:23" ht="16.5" thickBot="1" x14ac:dyDescent="0.3">
      <c r="J32" s="46"/>
      <c r="K32" s="44"/>
      <c r="L32" s="44"/>
      <c r="M32" s="48"/>
      <c r="N32" s="49"/>
      <c r="O32" s="46"/>
      <c r="P32" s="43"/>
    </row>
    <row r="33" spans="1:16" ht="15.75" thickBot="1" x14ac:dyDescent="0.3">
      <c r="J33" s="253" t="s">
        <v>63</v>
      </c>
      <c r="K33" s="254"/>
      <c r="L33" s="254"/>
      <c r="M33" s="254"/>
      <c r="N33" s="254"/>
      <c r="O33" s="255"/>
      <c r="P33" s="90">
        <f>I23-M21-T11-IF((G5+H5+G6+H6+G7+H7+G8+H8+G9+H9+G10+H10)&gt;0,M17*6,0)-M19-M20-G24*L45-H24*L46</f>
        <v>3357.8</v>
      </c>
    </row>
    <row r="34" spans="1:16" ht="15.75" thickBot="1" x14ac:dyDescent="0.3">
      <c r="J34" s="91"/>
      <c r="K34" s="44"/>
      <c r="L34" s="66"/>
      <c r="M34" s="66"/>
      <c r="N34" s="49"/>
      <c r="O34" s="91"/>
      <c r="P34" s="43"/>
    </row>
    <row r="35" spans="1:16" ht="16.5" thickBot="1" x14ac:dyDescent="0.3">
      <c r="J35" s="91"/>
      <c r="K35" s="256" t="s">
        <v>64</v>
      </c>
      <c r="L35" s="257"/>
      <c r="M35" s="258"/>
      <c r="N35" s="259" t="s">
        <v>65</v>
      </c>
      <c r="O35" s="260"/>
      <c r="P35" s="93">
        <v>6</v>
      </c>
    </row>
    <row r="36" spans="1:16" ht="15.75" thickBot="1" x14ac:dyDescent="0.3">
      <c r="J36" s="91"/>
      <c r="K36" s="263" t="s">
        <v>35</v>
      </c>
      <c r="L36" s="95" t="s">
        <v>36</v>
      </c>
      <c r="M36" s="96">
        <v>2.2999999999999998</v>
      </c>
      <c r="N36" s="266" t="s">
        <v>66</v>
      </c>
      <c r="O36" s="97" t="s">
        <v>67</v>
      </c>
      <c r="P36" s="98">
        <v>7</v>
      </c>
    </row>
    <row r="37" spans="1:16" ht="15.75" thickBot="1" x14ac:dyDescent="0.3">
      <c r="J37" s="91"/>
      <c r="K37" s="264"/>
      <c r="L37" s="99" t="s">
        <v>37</v>
      </c>
      <c r="M37" s="100">
        <v>5</v>
      </c>
      <c r="N37" s="267"/>
      <c r="O37" s="97" t="s">
        <v>68</v>
      </c>
      <c r="P37" s="101">
        <v>1</v>
      </c>
    </row>
    <row r="38" spans="1:16" ht="16.5" thickBot="1" x14ac:dyDescent="0.3">
      <c r="A38" s="102"/>
      <c r="B38" s="77"/>
      <c r="C38" s="77"/>
      <c r="D38" s="77"/>
      <c r="E38" s="77"/>
      <c r="F38" s="77"/>
      <c r="G38" s="77"/>
      <c r="H38" s="77"/>
      <c r="I38" s="103"/>
      <c r="J38" s="91"/>
      <c r="K38" s="265"/>
      <c r="L38" s="104" t="s">
        <v>2</v>
      </c>
      <c r="M38" s="105">
        <v>10</v>
      </c>
      <c r="N38" s="268"/>
      <c r="O38" s="97" t="s">
        <v>69</v>
      </c>
      <c r="P38" s="101">
        <v>2</v>
      </c>
    </row>
    <row r="39" spans="1:16" ht="16.5" thickBot="1" x14ac:dyDescent="0.3">
      <c r="A39" s="277" t="s">
        <v>70</v>
      </c>
      <c r="B39" s="278"/>
      <c r="C39" s="278"/>
      <c r="D39" s="279"/>
      <c r="E39" s="72"/>
      <c r="F39" s="280" t="s">
        <v>71</v>
      </c>
      <c r="G39" s="281"/>
      <c r="H39" s="281"/>
      <c r="I39" s="282"/>
      <c r="J39" s="91"/>
      <c r="K39" s="283" t="s">
        <v>72</v>
      </c>
      <c r="L39" s="284"/>
      <c r="M39" s="285"/>
      <c r="N39" s="286" t="s">
        <v>73</v>
      </c>
      <c r="O39" s="287"/>
      <c r="P39" s="288"/>
    </row>
    <row r="40" spans="1:16" ht="16.5" thickBot="1" x14ac:dyDescent="0.3">
      <c r="A40" s="289" t="s">
        <v>35</v>
      </c>
      <c r="B40" s="106" t="s">
        <v>74</v>
      </c>
      <c r="C40" s="107" t="s">
        <v>36</v>
      </c>
      <c r="D40" s="108">
        <v>20</v>
      </c>
      <c r="E40" s="66"/>
      <c r="F40" s="292" t="s">
        <v>35</v>
      </c>
      <c r="G40" s="293" t="s">
        <v>75</v>
      </c>
      <c r="H40" s="107" t="s">
        <v>36</v>
      </c>
      <c r="I40" s="109">
        <v>10</v>
      </c>
      <c r="J40" s="91"/>
      <c r="K40" s="295" t="s">
        <v>68</v>
      </c>
      <c r="L40" s="279"/>
      <c r="M40" s="110">
        <v>1</v>
      </c>
      <c r="N40" s="296" t="s">
        <v>35</v>
      </c>
      <c r="O40" s="111" t="s">
        <v>36</v>
      </c>
      <c r="P40" s="112">
        <v>2.2999999999999998</v>
      </c>
    </row>
    <row r="41" spans="1:16" ht="16.5" thickBot="1" x14ac:dyDescent="0.3">
      <c r="A41" s="290"/>
      <c r="B41" s="113" t="s">
        <v>76</v>
      </c>
      <c r="C41" s="107" t="s">
        <v>37</v>
      </c>
      <c r="D41" s="108">
        <v>30</v>
      </c>
      <c r="E41" s="66"/>
      <c r="F41" s="292"/>
      <c r="G41" s="293"/>
      <c r="H41" s="107" t="s">
        <v>37</v>
      </c>
      <c r="I41" s="109">
        <v>15</v>
      </c>
      <c r="J41" s="91"/>
      <c r="K41" s="298" t="s">
        <v>69</v>
      </c>
      <c r="L41" s="282"/>
      <c r="M41" s="114">
        <v>0.5</v>
      </c>
      <c r="N41" s="297"/>
      <c r="O41" s="115" t="s">
        <v>37</v>
      </c>
      <c r="P41" s="116">
        <v>5</v>
      </c>
    </row>
    <row r="42" spans="1:16" ht="16.5" thickBot="1" x14ac:dyDescent="0.3">
      <c r="A42" s="290"/>
      <c r="B42" s="117"/>
      <c r="C42" s="107" t="s">
        <v>2</v>
      </c>
      <c r="D42" s="108">
        <v>45</v>
      </c>
      <c r="E42" s="43"/>
      <c r="F42" s="292"/>
      <c r="G42" s="294"/>
      <c r="H42" s="118" t="s">
        <v>2</v>
      </c>
      <c r="I42" s="119">
        <v>22.5</v>
      </c>
      <c r="J42" s="91"/>
      <c r="K42" s="43"/>
      <c r="L42" s="120" t="s">
        <v>77</v>
      </c>
      <c r="M42" s="121"/>
      <c r="N42" s="297"/>
      <c r="O42" s="115" t="s">
        <v>2</v>
      </c>
      <c r="P42" s="116">
        <v>10</v>
      </c>
    </row>
    <row r="43" spans="1:16" ht="16.5" thickBot="1" x14ac:dyDescent="0.3">
      <c r="A43" s="291"/>
      <c r="B43" s="122" t="s">
        <v>78</v>
      </c>
      <c r="C43" s="107" t="s">
        <v>37</v>
      </c>
      <c r="D43" s="108">
        <v>40</v>
      </c>
      <c r="E43" s="43"/>
      <c r="F43" s="292"/>
      <c r="G43" s="277" t="s">
        <v>79</v>
      </c>
      <c r="H43" s="107" t="s">
        <v>37</v>
      </c>
      <c r="I43" s="109">
        <v>20</v>
      </c>
      <c r="J43" s="91"/>
      <c r="K43" s="43"/>
      <c r="L43" s="74" t="s">
        <v>80</v>
      </c>
      <c r="M43" s="123"/>
      <c r="N43" s="299" t="s">
        <v>81</v>
      </c>
      <c r="O43" s="300"/>
      <c r="P43" s="301"/>
    </row>
    <row r="44" spans="1:16" ht="16.5" thickBot="1" x14ac:dyDescent="0.3">
      <c r="A44" s="291"/>
      <c r="B44" s="124" t="s">
        <v>82</v>
      </c>
      <c r="C44" s="125" t="s">
        <v>2</v>
      </c>
      <c r="D44" s="126">
        <v>55</v>
      </c>
      <c r="E44" s="43"/>
      <c r="F44" s="292"/>
      <c r="G44" s="293"/>
      <c r="H44" s="107" t="s">
        <v>2</v>
      </c>
      <c r="I44" s="109">
        <v>27.5</v>
      </c>
      <c r="J44" s="49"/>
      <c r="K44" s="49"/>
      <c r="L44" s="72"/>
      <c r="M44" s="91"/>
      <c r="N44" s="302" t="s">
        <v>35</v>
      </c>
      <c r="O44" s="127" t="s">
        <v>36</v>
      </c>
      <c r="P44" s="128">
        <v>1.9</v>
      </c>
    </row>
    <row r="45" spans="1:16" ht="16.5" thickBot="1" x14ac:dyDescent="0.3">
      <c r="A45" s="289" t="s">
        <v>83</v>
      </c>
      <c r="B45" s="306" t="s">
        <v>52</v>
      </c>
      <c r="C45" s="307"/>
      <c r="D45" s="129">
        <v>100</v>
      </c>
      <c r="E45" s="43"/>
      <c r="F45" s="308" t="s">
        <v>83</v>
      </c>
      <c r="G45" s="269" t="s">
        <v>52</v>
      </c>
      <c r="H45" s="270"/>
      <c r="I45" s="130">
        <v>50</v>
      </c>
      <c r="J45" s="271" t="s">
        <v>84</v>
      </c>
      <c r="K45" s="272"/>
      <c r="L45" s="131">
        <v>8</v>
      </c>
      <c r="M45" s="43"/>
      <c r="N45" s="303"/>
      <c r="O45" s="132" t="s">
        <v>37</v>
      </c>
      <c r="P45" s="133">
        <v>3.8</v>
      </c>
    </row>
    <row r="46" spans="1:16" ht="16.5" thickBot="1" x14ac:dyDescent="0.3">
      <c r="A46" s="305"/>
      <c r="B46" s="273" t="s">
        <v>53</v>
      </c>
      <c r="C46" s="274"/>
      <c r="D46" s="134">
        <v>120</v>
      </c>
      <c r="E46" s="43"/>
      <c r="F46" s="309"/>
      <c r="G46" s="275" t="s">
        <v>53</v>
      </c>
      <c r="H46" s="276"/>
      <c r="I46" s="135">
        <v>60</v>
      </c>
      <c r="J46" s="271" t="s">
        <v>85</v>
      </c>
      <c r="K46" s="272"/>
      <c r="L46" s="131">
        <v>14</v>
      </c>
      <c r="M46" s="43"/>
      <c r="N46" s="304"/>
      <c r="O46" s="136" t="s">
        <v>2</v>
      </c>
      <c r="P46" s="137">
        <v>7.6</v>
      </c>
    </row>
  </sheetData>
  <mergeCells count="72">
    <mergeCell ref="R2:S4"/>
    <mergeCell ref="T2:T4"/>
    <mergeCell ref="K15:L15"/>
    <mergeCell ref="K16:L16"/>
    <mergeCell ref="A1:I1"/>
    <mergeCell ref="A2:A4"/>
    <mergeCell ref="B2:H2"/>
    <mergeCell ref="I2:I4"/>
    <mergeCell ref="B3:D3"/>
    <mergeCell ref="E3:F3"/>
    <mergeCell ref="G3:H3"/>
    <mergeCell ref="G23:H23"/>
    <mergeCell ref="I23:I24"/>
    <mergeCell ref="K12:K14"/>
    <mergeCell ref="O2:O4"/>
    <mergeCell ref="P2:Q4"/>
    <mergeCell ref="P5:Q5"/>
    <mergeCell ref="R5:S5"/>
    <mergeCell ref="K17:L17"/>
    <mergeCell ref="P6:Q6"/>
    <mergeCell ref="R6:S6"/>
    <mergeCell ref="P7:Q7"/>
    <mergeCell ref="R7:S7"/>
    <mergeCell ref="K19:L19"/>
    <mergeCell ref="P8:Q8"/>
    <mergeCell ref="R8:S8"/>
    <mergeCell ref="K18:L18"/>
    <mergeCell ref="W10:W11"/>
    <mergeCell ref="K22:M22"/>
    <mergeCell ref="R11:S11"/>
    <mergeCell ref="T11:T12"/>
    <mergeCell ref="V10:V11"/>
    <mergeCell ref="K20:L20"/>
    <mergeCell ref="P9:Q9"/>
    <mergeCell ref="R9:S9"/>
    <mergeCell ref="K21:L21"/>
    <mergeCell ref="P10:Q10"/>
    <mergeCell ref="R10:S10"/>
    <mergeCell ref="O14:O16"/>
    <mergeCell ref="P14:V14"/>
    <mergeCell ref="W14:W16"/>
    <mergeCell ref="P15:R15"/>
    <mergeCell ref="S15:T15"/>
    <mergeCell ref="U15:V15"/>
    <mergeCell ref="K41:L41"/>
    <mergeCell ref="G43:G44"/>
    <mergeCell ref="N43:P43"/>
    <mergeCell ref="N44:N46"/>
    <mergeCell ref="A45:A46"/>
    <mergeCell ref="B45:C45"/>
    <mergeCell ref="F45:F46"/>
    <mergeCell ref="K36:K38"/>
    <mergeCell ref="N36:N38"/>
    <mergeCell ref="G45:H45"/>
    <mergeCell ref="J45:K45"/>
    <mergeCell ref="B46:C46"/>
    <mergeCell ref="G46:H46"/>
    <mergeCell ref="J46:K46"/>
    <mergeCell ref="A39:D39"/>
    <mergeCell ref="F39:I39"/>
    <mergeCell ref="K39:M39"/>
    <mergeCell ref="N39:P39"/>
    <mergeCell ref="A40:A44"/>
    <mergeCell ref="F40:F44"/>
    <mergeCell ref="G40:G42"/>
    <mergeCell ref="K40:L40"/>
    <mergeCell ref="N40:N42"/>
    <mergeCell ref="J31:P31"/>
    <mergeCell ref="J33:O33"/>
    <mergeCell ref="K35:M35"/>
    <mergeCell ref="N35:O35"/>
    <mergeCell ref="U23:V2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49"/>
  <sheetViews>
    <sheetView view="pageLayout" zoomScaleNormal="80" zoomScaleSheetLayoutView="100" workbookViewId="0">
      <selection activeCell="E16" sqref="E16"/>
    </sheetView>
  </sheetViews>
  <sheetFormatPr defaultRowHeight="15" x14ac:dyDescent="0.25"/>
  <cols>
    <col min="1" max="1" width="6.85546875" customWidth="1"/>
    <col min="2" max="2" width="6" bestFit="1" customWidth="1"/>
    <col min="3" max="3" width="12.5703125" style="1" bestFit="1" customWidth="1"/>
    <col min="4" max="4" width="11.140625" style="1" bestFit="1" customWidth="1"/>
    <col min="5" max="5" width="5.85546875" bestFit="1" customWidth="1"/>
    <col min="7" max="7" width="6" bestFit="1" customWidth="1"/>
    <col min="8" max="8" width="12.5703125" bestFit="1" customWidth="1"/>
    <col min="9" max="9" width="11.140625" bestFit="1" customWidth="1"/>
    <col min="10" max="10" width="5.85546875" bestFit="1" customWidth="1"/>
  </cols>
  <sheetData>
    <row r="1" spans="2:5" ht="15.75" thickBot="1" x14ac:dyDescent="0.3"/>
    <row r="2" spans="2:5" ht="15.75" thickBot="1" x14ac:dyDescent="0.3">
      <c r="B2" s="375">
        <f>list1!A5</f>
        <v>1</v>
      </c>
      <c r="C2" s="148" t="str">
        <f>list1!B5</f>
        <v>Вульчин</v>
      </c>
      <c r="D2" s="174" t="str">
        <f>list1!C5</f>
        <v>Анастасія</v>
      </c>
      <c r="E2" s="3" t="str">
        <f>list1!I2</f>
        <v>ТБЛ</v>
      </c>
    </row>
    <row r="3" spans="2:5" ht="15.75" thickBot="1" x14ac:dyDescent="0.3">
      <c r="B3" s="376"/>
      <c r="C3" s="377" t="str">
        <f>list1!B6</f>
        <v>0962824141</v>
      </c>
      <c r="D3" s="378"/>
      <c r="E3" s="2" t="str">
        <f>list1!K2</f>
        <v>11Б</v>
      </c>
    </row>
    <row r="4" spans="2:5" x14ac:dyDescent="0.25">
      <c r="B4" s="385" t="s">
        <v>0</v>
      </c>
      <c r="C4" s="381" t="str">
        <f>list1!E5</f>
        <v>2622  2872  2900  3125  3207  3209  3598  3615 31 32 50 76 84 100 115 114 152 168 169 322 324 351 352 353 357 358 359 360 361 362  05  12  24  30  49  79  85  113  354</v>
      </c>
      <c r="D4" s="382"/>
      <c r="E4" s="379">
        <f>list1!J5</f>
        <v>39</v>
      </c>
    </row>
    <row r="5" spans="2:5" x14ac:dyDescent="0.25">
      <c r="B5" s="385"/>
      <c r="C5" s="383"/>
      <c r="D5" s="384"/>
      <c r="E5" s="380"/>
    </row>
    <row r="6" spans="2:5" x14ac:dyDescent="0.25">
      <c r="B6" s="385"/>
      <c r="C6" s="383"/>
      <c r="D6" s="384"/>
      <c r="E6" s="380"/>
    </row>
    <row r="7" spans="2:5" x14ac:dyDescent="0.25">
      <c r="B7" s="385"/>
      <c r="C7" s="383"/>
      <c r="D7" s="384"/>
      <c r="E7" s="380"/>
    </row>
    <row r="8" spans="2:5" x14ac:dyDescent="0.25">
      <c r="B8" s="385"/>
      <c r="C8" s="383"/>
      <c r="D8" s="384"/>
      <c r="E8" s="380"/>
    </row>
    <row r="9" spans="2:5" ht="15.75" thickBot="1" x14ac:dyDescent="0.3">
      <c r="B9" s="385"/>
      <c r="C9" s="383"/>
      <c r="D9" s="384"/>
      <c r="E9" s="380"/>
    </row>
    <row r="10" spans="2:5" x14ac:dyDescent="0.25">
      <c r="B10" s="386" t="s">
        <v>1</v>
      </c>
      <c r="C10" s="389">
        <f>list1!E6</f>
        <v>0</v>
      </c>
      <c r="D10" s="390"/>
      <c r="E10" s="395">
        <f>list1!J6</f>
        <v>0</v>
      </c>
    </row>
    <row r="11" spans="2:5" x14ac:dyDescent="0.25">
      <c r="B11" s="387"/>
      <c r="C11" s="391"/>
      <c r="D11" s="392"/>
      <c r="E11" s="396"/>
    </row>
    <row r="12" spans="2:5" ht="15.75" thickBot="1" x14ac:dyDescent="0.3">
      <c r="B12" s="388"/>
      <c r="C12" s="393"/>
      <c r="D12" s="394"/>
      <c r="E12" s="397"/>
    </row>
    <row r="13" spans="2:5" x14ac:dyDescent="0.25">
      <c r="B13" s="197" t="s">
        <v>2</v>
      </c>
      <c r="C13" s="369">
        <f>list1!G6</f>
        <v>0</v>
      </c>
      <c r="D13" s="370"/>
      <c r="E13" s="373">
        <f>list1!K6</f>
        <v>0</v>
      </c>
    </row>
    <row r="14" spans="2:5" ht="15.75" thickBot="1" x14ac:dyDescent="0.3">
      <c r="B14" s="198"/>
      <c r="C14" s="371"/>
      <c r="D14" s="372"/>
      <c r="E14" s="374"/>
    </row>
    <row r="15" spans="2:5" ht="15.75" thickBot="1" x14ac:dyDescent="0.3">
      <c r="B15" s="169" t="s">
        <v>125</v>
      </c>
      <c r="C15" s="169">
        <f>list1!H5</f>
        <v>0</v>
      </c>
      <c r="D15" s="173" t="s">
        <v>128</v>
      </c>
      <c r="E15" s="164">
        <f>list1!L5</f>
        <v>0</v>
      </c>
    </row>
    <row r="16" spans="2:5" ht="15.75" thickBot="1" x14ac:dyDescent="0.3">
      <c r="B16" s="169" t="s">
        <v>126</v>
      </c>
      <c r="C16" s="169">
        <f>list1!I5</f>
        <v>0</v>
      </c>
      <c r="D16" s="171" t="s">
        <v>3</v>
      </c>
      <c r="E16" s="172">
        <f>list1!L6</f>
        <v>780</v>
      </c>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sheetData>
  <mergeCells count="11">
    <mergeCell ref="B13:B14"/>
    <mergeCell ref="C13:D14"/>
    <mergeCell ref="E13:E14"/>
    <mergeCell ref="B2:B3"/>
    <mergeCell ref="C3:D3"/>
    <mergeCell ref="E4:E9"/>
    <mergeCell ref="C4:D9"/>
    <mergeCell ref="B4:B9"/>
    <mergeCell ref="B10:B12"/>
    <mergeCell ref="C10:D12"/>
    <mergeCell ref="E10:E12"/>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sort1</vt:lpstr>
      <vt:lpstr>main1</vt:lpstr>
      <vt:lpstr>main1_</vt:lpstr>
      <vt:lpstr>list1</vt:lpstr>
      <vt:lpstr>list1_</vt:lpstr>
      <vt:lpstr>costs</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Artur Konovalov</cp:lastModifiedBy>
  <dcterms:created xsi:type="dcterms:W3CDTF">2021-07-18T11:01:50Z</dcterms:created>
  <dcterms:modified xsi:type="dcterms:W3CDTF">2021-08-15T00:44:19Z</dcterms:modified>
</cp:coreProperties>
</file>