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51458D1F-3164-493F-AE01-1F5A4566A540}" xr6:coauthVersionLast="47" xr6:coauthVersionMax="47" xr10:uidLastSave="{00000000-0000-0000-0000-000000000000}"/>
  <bookViews>
    <workbookView xWindow="-37455" yWindow="-3435" windowWidth="23445" windowHeight="20820" activeTab="3" xr2:uid="{00000000-000D-0000-FFFF-FFFF00000000}"/>
  </bookViews>
  <sheets>
    <sheet name="main1_1" sheetId="4" r:id="rId1"/>
    <sheet name="main1_2" sheetId="5" r:id="rId2"/>
    <sheet name="1" sheetId="1" r:id="rId3"/>
    <sheet name="list1_1" sheetId="2" r:id="rId4"/>
    <sheet name="list1_2" sheetId="6" r:id="rId5"/>
    <sheet name="costs" sheetId="7" r:id="rId6"/>
  </sheets>
  <calcPr calcId="191029"/>
</workbook>
</file>

<file path=xl/calcChain.xml><?xml version="1.0" encoding="utf-8"?>
<calcChain xmlns="http://schemas.openxmlformats.org/spreadsheetml/2006/main">
  <c r="Q6" i="6" l="1"/>
  <c r="Q6" i="2"/>
  <c r="J38" i="4"/>
  <c r="J36" i="4"/>
  <c r="J34" i="4"/>
  <c r="J32" i="4"/>
  <c r="J30" i="4"/>
  <c r="J28" i="4"/>
  <c r="J26" i="4"/>
  <c r="J24" i="4"/>
  <c r="J22" i="4"/>
  <c r="J20" i="4"/>
  <c r="J18" i="4"/>
  <c r="J16" i="4"/>
  <c r="J14" i="4"/>
  <c r="J12" i="4"/>
  <c r="J10" i="4"/>
  <c r="J8" i="4"/>
  <c r="J6" i="4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J8" i="5"/>
  <c r="J6" i="5"/>
  <c r="L37" i="6"/>
  <c r="L35" i="6"/>
  <c r="L33" i="6"/>
  <c r="L31" i="6"/>
  <c r="L29" i="6"/>
  <c r="L27" i="6"/>
  <c r="L25" i="6"/>
  <c r="L23" i="6"/>
  <c r="L21" i="6"/>
  <c r="L19" i="6"/>
  <c r="L17" i="6"/>
  <c r="L15" i="6"/>
  <c r="L13" i="6"/>
  <c r="L11" i="6"/>
  <c r="L9" i="6"/>
  <c r="L7" i="6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I41" i="6"/>
  <c r="I41" i="2"/>
  <c r="M38" i="6"/>
  <c r="M36" i="6"/>
  <c r="M34" i="6"/>
  <c r="M32" i="6"/>
  <c r="M30" i="6"/>
  <c r="M28" i="6"/>
  <c r="M26" i="6"/>
  <c r="M24" i="6"/>
  <c r="M22" i="6"/>
  <c r="M20" i="6"/>
  <c r="M18" i="6"/>
  <c r="M16" i="6"/>
  <c r="M14" i="6"/>
  <c r="M12" i="6"/>
  <c r="M10" i="6"/>
  <c r="M8" i="6"/>
  <c r="M6" i="6"/>
  <c r="M38" i="2"/>
  <c r="M36" i="2"/>
  <c r="M34" i="2"/>
  <c r="M32" i="2"/>
  <c r="M30" i="2"/>
  <c r="M28" i="2"/>
  <c r="M26" i="2"/>
  <c r="M24" i="2"/>
  <c r="M22" i="2"/>
  <c r="M20" i="2"/>
  <c r="M18" i="2"/>
  <c r="M16" i="2"/>
  <c r="M14" i="2"/>
  <c r="M12" i="2"/>
  <c r="M10" i="2"/>
  <c r="M8" i="2"/>
  <c r="M6" i="2"/>
  <c r="J1" i="4"/>
  <c r="G41" i="6"/>
  <c r="L45" i="2"/>
  <c r="L45" i="6" s="1"/>
  <c r="K45" i="2"/>
  <c r="K45" i="6" s="1"/>
  <c r="E2" i="1"/>
  <c r="E264" i="1"/>
  <c r="J264" i="1"/>
  <c r="J248" i="1"/>
  <c r="E248" i="1"/>
  <c r="J231" i="1"/>
  <c r="E231" i="1"/>
  <c r="J215" i="1"/>
  <c r="E215" i="1"/>
  <c r="J199" i="1"/>
  <c r="E199" i="1"/>
  <c r="J182" i="1"/>
  <c r="E182" i="1"/>
  <c r="J166" i="1"/>
  <c r="E166" i="1"/>
  <c r="J150" i="1"/>
  <c r="E150" i="1"/>
  <c r="J133" i="1"/>
  <c r="J263" i="1"/>
  <c r="E263" i="1"/>
  <c r="J247" i="1"/>
  <c r="E247" i="1"/>
  <c r="J230" i="1"/>
  <c r="E230" i="1"/>
  <c r="J214" i="1"/>
  <c r="E214" i="1"/>
  <c r="J198" i="1"/>
  <c r="E198" i="1"/>
  <c r="J181" i="1"/>
  <c r="E181" i="1"/>
  <c r="E165" i="1"/>
  <c r="J165" i="1"/>
  <c r="J149" i="1"/>
  <c r="E149" i="1"/>
  <c r="J132" i="1"/>
  <c r="C212" i="1"/>
  <c r="E211" i="1"/>
  <c r="C211" i="1"/>
  <c r="E209" i="1"/>
  <c r="C209" i="1"/>
  <c r="E207" i="1"/>
  <c r="C207" i="1"/>
  <c r="C204" i="1"/>
  <c r="C200" i="1"/>
  <c r="C199" i="1"/>
  <c r="D198" i="1"/>
  <c r="C198" i="1"/>
  <c r="B198" i="1"/>
  <c r="C195" i="1"/>
  <c r="E194" i="1"/>
  <c r="C194" i="1"/>
  <c r="C192" i="1"/>
  <c r="C190" i="1"/>
  <c r="C187" i="1"/>
  <c r="C183" i="1"/>
  <c r="C182" i="1"/>
  <c r="D181" i="1"/>
  <c r="C181" i="1"/>
  <c r="B181" i="1"/>
  <c r="H195" i="1"/>
  <c r="J194" i="1"/>
  <c r="H194" i="1"/>
  <c r="H192" i="1"/>
  <c r="H190" i="1"/>
  <c r="H187" i="1"/>
  <c r="J183" i="1"/>
  <c r="H183" i="1"/>
  <c r="H182" i="1"/>
  <c r="I181" i="1"/>
  <c r="H181" i="1"/>
  <c r="G181" i="1"/>
  <c r="C163" i="1"/>
  <c r="E162" i="1"/>
  <c r="C162" i="1"/>
  <c r="C160" i="1"/>
  <c r="C158" i="1"/>
  <c r="E155" i="1"/>
  <c r="C155" i="1"/>
  <c r="C151" i="1"/>
  <c r="C150" i="1"/>
  <c r="D149" i="1"/>
  <c r="C149" i="1"/>
  <c r="B149" i="1"/>
  <c r="H163" i="1"/>
  <c r="J162" i="1"/>
  <c r="H162" i="1"/>
  <c r="H160" i="1"/>
  <c r="J158" i="1"/>
  <c r="H158" i="1"/>
  <c r="H155" i="1"/>
  <c r="H151" i="1"/>
  <c r="H150" i="1"/>
  <c r="I149" i="1"/>
  <c r="H149" i="1"/>
  <c r="G149" i="1"/>
  <c r="C179" i="1"/>
  <c r="E178" i="1"/>
  <c r="C178" i="1"/>
  <c r="E176" i="1"/>
  <c r="C176" i="1"/>
  <c r="C174" i="1"/>
  <c r="C171" i="1"/>
  <c r="C167" i="1"/>
  <c r="C166" i="1"/>
  <c r="D165" i="1"/>
  <c r="C165" i="1"/>
  <c r="B165" i="1"/>
  <c r="H179" i="1"/>
  <c r="J178" i="1"/>
  <c r="H178" i="1"/>
  <c r="H176" i="1"/>
  <c r="H174" i="1"/>
  <c r="H171" i="1"/>
  <c r="H167" i="1"/>
  <c r="H166" i="1"/>
  <c r="I165" i="1"/>
  <c r="H165" i="1"/>
  <c r="G165" i="1"/>
  <c r="H277" i="1"/>
  <c r="J276" i="1"/>
  <c r="H276" i="1"/>
  <c r="H274" i="1"/>
  <c r="H272" i="1"/>
  <c r="H269" i="1"/>
  <c r="H265" i="1"/>
  <c r="H264" i="1"/>
  <c r="I263" i="1"/>
  <c r="H263" i="1"/>
  <c r="G263" i="1"/>
  <c r="C277" i="1"/>
  <c r="E276" i="1"/>
  <c r="C276" i="1"/>
  <c r="C274" i="1"/>
  <c r="C272" i="1"/>
  <c r="C269" i="1"/>
  <c r="C265" i="1"/>
  <c r="C264" i="1"/>
  <c r="D263" i="1"/>
  <c r="C263" i="1"/>
  <c r="B263" i="1"/>
  <c r="H261" i="1"/>
  <c r="J260" i="1"/>
  <c r="H260" i="1"/>
  <c r="J258" i="1"/>
  <c r="H258" i="1"/>
  <c r="J256" i="1"/>
  <c r="H256" i="1"/>
  <c r="H253" i="1"/>
  <c r="H249" i="1"/>
  <c r="H248" i="1"/>
  <c r="I247" i="1"/>
  <c r="H247" i="1"/>
  <c r="G247" i="1"/>
  <c r="C261" i="1"/>
  <c r="E260" i="1"/>
  <c r="C260" i="1"/>
  <c r="C258" i="1"/>
  <c r="C256" i="1"/>
  <c r="C253" i="1"/>
  <c r="C249" i="1"/>
  <c r="C248" i="1"/>
  <c r="D247" i="1"/>
  <c r="C247" i="1"/>
  <c r="B247" i="1"/>
  <c r="H244" i="1"/>
  <c r="J243" i="1"/>
  <c r="H243" i="1"/>
  <c r="H241" i="1"/>
  <c r="H239" i="1"/>
  <c r="H236" i="1"/>
  <c r="J232" i="1"/>
  <c r="H232" i="1"/>
  <c r="H231" i="1"/>
  <c r="I230" i="1"/>
  <c r="H230" i="1"/>
  <c r="G230" i="1"/>
  <c r="C244" i="1"/>
  <c r="E243" i="1"/>
  <c r="C243" i="1"/>
  <c r="C241" i="1"/>
  <c r="C239" i="1"/>
  <c r="E236" i="1"/>
  <c r="C236" i="1"/>
  <c r="C232" i="1"/>
  <c r="C231" i="1"/>
  <c r="D230" i="1"/>
  <c r="C230" i="1"/>
  <c r="B230" i="1"/>
  <c r="H228" i="1"/>
  <c r="J227" i="1"/>
  <c r="H227" i="1"/>
  <c r="J225" i="1"/>
  <c r="H225" i="1"/>
  <c r="J223" i="1"/>
  <c r="H223" i="1"/>
  <c r="H220" i="1"/>
  <c r="H216" i="1"/>
  <c r="H215" i="1"/>
  <c r="I214" i="1"/>
  <c r="H214" i="1"/>
  <c r="G214" i="1"/>
  <c r="C228" i="1"/>
  <c r="E227" i="1"/>
  <c r="C227" i="1"/>
  <c r="C225" i="1"/>
  <c r="C223" i="1"/>
  <c r="C220" i="1"/>
  <c r="C216" i="1"/>
  <c r="C215" i="1"/>
  <c r="D214" i="1"/>
  <c r="C214" i="1"/>
  <c r="B214" i="1"/>
  <c r="H212" i="1"/>
  <c r="J211" i="1"/>
  <c r="H211" i="1"/>
  <c r="H209" i="1"/>
  <c r="H207" i="1"/>
  <c r="H204" i="1"/>
  <c r="J200" i="1"/>
  <c r="H200" i="1"/>
  <c r="H199" i="1"/>
  <c r="I198" i="1"/>
  <c r="H198" i="1"/>
  <c r="G198" i="1"/>
  <c r="J145" i="1"/>
  <c r="H146" i="1"/>
  <c r="H145" i="1"/>
  <c r="H143" i="1"/>
  <c r="H141" i="1"/>
  <c r="H138" i="1"/>
  <c r="H134" i="1"/>
  <c r="H133" i="1"/>
  <c r="I132" i="1"/>
  <c r="H132" i="1"/>
  <c r="G132" i="1"/>
  <c r="E133" i="1"/>
  <c r="J117" i="1"/>
  <c r="E117" i="1"/>
  <c r="J101" i="1"/>
  <c r="E101" i="1"/>
  <c r="J84" i="1"/>
  <c r="E84" i="1"/>
  <c r="J68" i="1"/>
  <c r="E68" i="1"/>
  <c r="J52" i="1"/>
  <c r="E52" i="1"/>
  <c r="J35" i="1"/>
  <c r="E35" i="1"/>
  <c r="J19" i="1"/>
  <c r="E132" i="1"/>
  <c r="J116" i="1"/>
  <c r="E116" i="1"/>
  <c r="J100" i="1"/>
  <c r="E100" i="1"/>
  <c r="J83" i="1"/>
  <c r="E83" i="1"/>
  <c r="J67" i="1"/>
  <c r="E67" i="1"/>
  <c r="J51" i="1"/>
  <c r="E51" i="1"/>
  <c r="J34" i="1"/>
  <c r="E34" i="1"/>
  <c r="J18" i="1"/>
  <c r="C48" i="1"/>
  <c r="E47" i="1"/>
  <c r="C47" i="1"/>
  <c r="E45" i="1"/>
  <c r="C45" i="1"/>
  <c r="E43" i="1"/>
  <c r="C43" i="1"/>
  <c r="E40" i="1"/>
  <c r="C40" i="1"/>
  <c r="C36" i="1"/>
  <c r="C35" i="1"/>
  <c r="D34" i="1"/>
  <c r="C34" i="1"/>
  <c r="B34" i="1"/>
  <c r="H48" i="1"/>
  <c r="J47" i="1"/>
  <c r="H47" i="1"/>
  <c r="J45" i="1"/>
  <c r="H45" i="1"/>
  <c r="J43" i="1"/>
  <c r="H43" i="1"/>
  <c r="J40" i="1"/>
  <c r="H40" i="1"/>
  <c r="H36" i="1"/>
  <c r="H35" i="1"/>
  <c r="I34" i="1"/>
  <c r="H34" i="1"/>
  <c r="G34" i="1"/>
  <c r="C65" i="1"/>
  <c r="E64" i="1"/>
  <c r="C64" i="1"/>
  <c r="E62" i="1"/>
  <c r="C62" i="1"/>
  <c r="C60" i="1"/>
  <c r="C57" i="1"/>
  <c r="C53" i="1"/>
  <c r="C52" i="1"/>
  <c r="D51" i="1"/>
  <c r="C51" i="1"/>
  <c r="B51" i="1"/>
  <c r="H65" i="1"/>
  <c r="J64" i="1"/>
  <c r="H64" i="1"/>
  <c r="J62" i="1"/>
  <c r="H62" i="1"/>
  <c r="J60" i="1"/>
  <c r="H60" i="1"/>
  <c r="H57" i="1"/>
  <c r="H53" i="1"/>
  <c r="H52" i="1"/>
  <c r="I51" i="1"/>
  <c r="H51" i="1"/>
  <c r="G51" i="1"/>
  <c r="H81" i="1"/>
  <c r="J80" i="1"/>
  <c r="H80" i="1"/>
  <c r="J78" i="1"/>
  <c r="H78" i="1"/>
  <c r="J76" i="1"/>
  <c r="H76" i="1"/>
  <c r="J73" i="1"/>
  <c r="H73" i="1"/>
  <c r="H69" i="1"/>
  <c r="H68" i="1"/>
  <c r="I67" i="1"/>
  <c r="H67" i="1"/>
  <c r="G67" i="1"/>
  <c r="C81" i="1"/>
  <c r="E80" i="1"/>
  <c r="C80" i="1"/>
  <c r="E78" i="1"/>
  <c r="C78" i="1"/>
  <c r="E76" i="1"/>
  <c r="C76" i="1"/>
  <c r="E73" i="1"/>
  <c r="C73" i="1"/>
  <c r="C69" i="1"/>
  <c r="C68" i="1"/>
  <c r="D67" i="1"/>
  <c r="C67" i="1"/>
  <c r="B67" i="1"/>
  <c r="H97" i="1"/>
  <c r="J96" i="1"/>
  <c r="H96" i="1"/>
  <c r="J94" i="1"/>
  <c r="H94" i="1"/>
  <c r="J92" i="1"/>
  <c r="H92" i="1"/>
  <c r="J89" i="1"/>
  <c r="H89" i="1"/>
  <c r="H85" i="1"/>
  <c r="H84" i="1"/>
  <c r="I83" i="1"/>
  <c r="H83" i="1"/>
  <c r="G83" i="1"/>
  <c r="C97" i="1"/>
  <c r="E96" i="1"/>
  <c r="C96" i="1"/>
  <c r="E94" i="1"/>
  <c r="C94" i="1"/>
  <c r="E92" i="1"/>
  <c r="C92" i="1"/>
  <c r="E89" i="1"/>
  <c r="C89" i="1"/>
  <c r="C85" i="1"/>
  <c r="C84" i="1"/>
  <c r="D83" i="1"/>
  <c r="C83" i="1"/>
  <c r="B83" i="1"/>
  <c r="C146" i="1"/>
  <c r="E145" i="1"/>
  <c r="C145" i="1"/>
  <c r="E143" i="1"/>
  <c r="C143" i="1"/>
  <c r="E141" i="1"/>
  <c r="C141" i="1"/>
  <c r="E138" i="1"/>
  <c r="C138" i="1"/>
  <c r="C134" i="1"/>
  <c r="C133" i="1"/>
  <c r="D132" i="1"/>
  <c r="C132" i="1"/>
  <c r="B132" i="1"/>
  <c r="H130" i="1"/>
  <c r="J129" i="1"/>
  <c r="H129" i="1"/>
  <c r="J127" i="1"/>
  <c r="H127" i="1"/>
  <c r="H125" i="1"/>
  <c r="H122" i="1"/>
  <c r="H118" i="1"/>
  <c r="H117" i="1"/>
  <c r="I116" i="1"/>
  <c r="H116" i="1"/>
  <c r="G116" i="1"/>
  <c r="C130" i="1"/>
  <c r="E129" i="1"/>
  <c r="C129" i="1"/>
  <c r="E127" i="1"/>
  <c r="C127" i="1"/>
  <c r="E125" i="1"/>
  <c r="C125" i="1"/>
  <c r="E122" i="1"/>
  <c r="C122" i="1"/>
  <c r="C118" i="1"/>
  <c r="C117" i="1"/>
  <c r="D116" i="1"/>
  <c r="C116" i="1"/>
  <c r="B116" i="1"/>
  <c r="H114" i="1"/>
  <c r="J113" i="1"/>
  <c r="H113" i="1"/>
  <c r="J111" i="1"/>
  <c r="H111" i="1"/>
  <c r="J109" i="1"/>
  <c r="H109" i="1"/>
  <c r="H106" i="1"/>
  <c r="J102" i="1"/>
  <c r="H102" i="1"/>
  <c r="H101" i="1"/>
  <c r="I100" i="1"/>
  <c r="H100" i="1"/>
  <c r="G100" i="1"/>
  <c r="C114" i="1"/>
  <c r="E113" i="1"/>
  <c r="C113" i="1"/>
  <c r="E111" i="1"/>
  <c r="C111" i="1"/>
  <c r="C109" i="1"/>
  <c r="C106" i="1"/>
  <c r="E102" i="1"/>
  <c r="C102" i="1"/>
  <c r="C101" i="1"/>
  <c r="D100" i="1"/>
  <c r="C100" i="1"/>
  <c r="B100" i="1"/>
  <c r="J31" i="1"/>
  <c r="H32" i="1"/>
  <c r="H31" i="1"/>
  <c r="J29" i="1"/>
  <c r="H29" i="1"/>
  <c r="J27" i="1"/>
  <c r="H27" i="1"/>
  <c r="H24" i="1"/>
  <c r="H20" i="1"/>
  <c r="H19" i="1"/>
  <c r="I18" i="1"/>
  <c r="H18" i="1"/>
  <c r="G18" i="1"/>
  <c r="E31" i="1"/>
  <c r="C32" i="1"/>
  <c r="C31" i="1"/>
  <c r="E29" i="1"/>
  <c r="C29" i="1"/>
  <c r="C27" i="1"/>
  <c r="E24" i="1"/>
  <c r="C24" i="1"/>
  <c r="C20" i="1"/>
  <c r="C19" i="1"/>
  <c r="D18" i="1"/>
  <c r="C18" i="1"/>
  <c r="B18" i="1"/>
  <c r="I2" i="1"/>
  <c r="H2" i="1"/>
  <c r="E19" i="1"/>
  <c r="E18" i="1"/>
  <c r="J15" i="1"/>
  <c r="H16" i="1"/>
  <c r="H15" i="1"/>
  <c r="J13" i="1"/>
  <c r="J11" i="1"/>
  <c r="J8" i="1"/>
  <c r="H13" i="1"/>
  <c r="H11" i="1"/>
  <c r="H8" i="1"/>
  <c r="H4" i="1"/>
  <c r="H3" i="1"/>
  <c r="J3" i="1"/>
  <c r="J2" i="1"/>
  <c r="G2" i="1"/>
  <c r="C4" i="1"/>
  <c r="E15" i="1"/>
  <c r="C13" i="1"/>
  <c r="F24" i="7"/>
  <c r="E24" i="7"/>
  <c r="G1" i="7"/>
  <c r="C1" i="7"/>
  <c r="B38" i="5"/>
  <c r="B36" i="5"/>
  <c r="B34" i="5"/>
  <c r="B32" i="5"/>
  <c r="B30" i="5"/>
  <c r="B28" i="5"/>
  <c r="B26" i="5"/>
  <c r="B24" i="5"/>
  <c r="B22" i="5"/>
  <c r="B20" i="5"/>
  <c r="B18" i="5"/>
  <c r="B14" i="5"/>
  <c r="B12" i="5"/>
  <c r="B10" i="5"/>
  <c r="B8" i="5"/>
  <c r="B6" i="5"/>
  <c r="C37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7" i="5"/>
  <c r="C5" i="5"/>
  <c r="B37" i="5"/>
  <c r="B35" i="5"/>
  <c r="B33" i="5"/>
  <c r="B31" i="5"/>
  <c r="B29" i="5"/>
  <c r="B27" i="5"/>
  <c r="B25" i="5"/>
  <c r="B23" i="5"/>
  <c r="B21" i="5"/>
  <c r="B19" i="5"/>
  <c r="B17" i="5"/>
  <c r="B15" i="5"/>
  <c r="B13" i="5"/>
  <c r="B11" i="5"/>
  <c r="B9" i="5"/>
  <c r="B7" i="5"/>
  <c r="B5" i="5"/>
  <c r="J37" i="5"/>
  <c r="J35" i="5"/>
  <c r="J33" i="5"/>
  <c r="J29" i="5"/>
  <c r="J27" i="5"/>
  <c r="J25" i="5"/>
  <c r="J23" i="5"/>
  <c r="J21" i="5"/>
  <c r="J19" i="5"/>
  <c r="J17" i="5"/>
  <c r="J15" i="5"/>
  <c r="J13" i="5"/>
  <c r="J11" i="5"/>
  <c r="J9" i="5"/>
  <c r="J7" i="5"/>
  <c r="J5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H38" i="5"/>
  <c r="H36" i="5"/>
  <c r="H22" i="5"/>
  <c r="H16" i="5"/>
  <c r="H14" i="5"/>
  <c r="H12" i="5"/>
  <c r="H35" i="5"/>
  <c r="H31" i="5"/>
  <c r="H25" i="5"/>
  <c r="H23" i="5"/>
  <c r="H21" i="5"/>
  <c r="H11" i="5"/>
  <c r="H7" i="5"/>
  <c r="F34" i="5"/>
  <c r="F32" i="5"/>
  <c r="F22" i="5"/>
  <c r="F20" i="5"/>
  <c r="F8" i="5"/>
  <c r="F37" i="5"/>
  <c r="F35" i="5"/>
  <c r="F23" i="5"/>
  <c r="F17" i="5"/>
  <c r="F15" i="5"/>
  <c r="F13" i="5"/>
  <c r="J31" i="5"/>
  <c r="B16" i="5"/>
  <c r="I2" i="5"/>
  <c r="G2" i="5"/>
  <c r="F2" i="5"/>
  <c r="E2" i="5"/>
  <c r="G1" i="5"/>
  <c r="E1" i="5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41" i="6"/>
  <c r="F41" i="6"/>
  <c r="E41" i="6"/>
  <c r="D41" i="6"/>
  <c r="C41" i="6"/>
  <c r="K38" i="6"/>
  <c r="J272" i="1" s="1"/>
  <c r="J38" i="6"/>
  <c r="J269" i="1" s="1"/>
  <c r="K37" i="6"/>
  <c r="J274" i="1" s="1"/>
  <c r="J37" i="6"/>
  <c r="J265" i="1" s="1"/>
  <c r="K36" i="6"/>
  <c r="E272" i="1" s="1"/>
  <c r="J36" i="6"/>
  <c r="F36" i="5" s="1"/>
  <c r="K35" i="6"/>
  <c r="E274" i="1" s="1"/>
  <c r="J35" i="6"/>
  <c r="E265" i="1" s="1"/>
  <c r="K34" i="6"/>
  <c r="H34" i="5" s="1"/>
  <c r="J34" i="6"/>
  <c r="J253" i="1" s="1"/>
  <c r="K33" i="6"/>
  <c r="H33" i="5" s="1"/>
  <c r="J33" i="6"/>
  <c r="F33" i="5" s="1"/>
  <c r="K32" i="6"/>
  <c r="H32" i="5" s="1"/>
  <c r="J32" i="6"/>
  <c r="E253" i="1" s="1"/>
  <c r="K31" i="6"/>
  <c r="E258" i="1" s="1"/>
  <c r="J31" i="6"/>
  <c r="F31" i="5" s="1"/>
  <c r="K30" i="6"/>
  <c r="H30" i="5" s="1"/>
  <c r="J30" i="6"/>
  <c r="F30" i="5" s="1"/>
  <c r="K29" i="6"/>
  <c r="J241" i="1" s="1"/>
  <c r="J29" i="6"/>
  <c r="F29" i="5" s="1"/>
  <c r="K28" i="6"/>
  <c r="H28" i="5" s="1"/>
  <c r="J28" i="6"/>
  <c r="F28" i="5" s="1"/>
  <c r="K27" i="6"/>
  <c r="E241" i="1" s="1"/>
  <c r="J27" i="6"/>
  <c r="E232" i="1" s="1"/>
  <c r="K26" i="6"/>
  <c r="H26" i="5" s="1"/>
  <c r="J26" i="6"/>
  <c r="J220" i="1" s="1"/>
  <c r="K25" i="6"/>
  <c r="J25" i="6"/>
  <c r="J216" i="1" s="1"/>
  <c r="K24" i="6"/>
  <c r="E223" i="1" s="1"/>
  <c r="J24" i="6"/>
  <c r="F24" i="5" s="1"/>
  <c r="K23" i="6"/>
  <c r="E225" i="1" s="1"/>
  <c r="J23" i="6"/>
  <c r="E216" i="1" s="1"/>
  <c r="K22" i="6"/>
  <c r="J207" i="1" s="1"/>
  <c r="J22" i="6"/>
  <c r="J204" i="1" s="1"/>
  <c r="K21" i="6"/>
  <c r="J209" i="1" s="1"/>
  <c r="J21" i="6"/>
  <c r="F21" i="5" s="1"/>
  <c r="K20" i="6"/>
  <c r="H20" i="5" s="1"/>
  <c r="J20" i="6"/>
  <c r="E204" i="1" s="1"/>
  <c r="K19" i="6"/>
  <c r="H19" i="5" s="1"/>
  <c r="J19" i="6"/>
  <c r="E200" i="1" s="1"/>
  <c r="K18" i="6"/>
  <c r="J190" i="1" s="1"/>
  <c r="J18" i="6"/>
  <c r="F18" i="5" s="1"/>
  <c r="K17" i="6"/>
  <c r="H17" i="5" s="1"/>
  <c r="J17" i="6"/>
  <c r="K16" i="6"/>
  <c r="E190" i="1" s="1"/>
  <c r="J16" i="6"/>
  <c r="E187" i="1" s="1"/>
  <c r="K15" i="6"/>
  <c r="E192" i="1" s="1"/>
  <c r="J15" i="6"/>
  <c r="E183" i="1" s="1"/>
  <c r="K14" i="6"/>
  <c r="J174" i="1" s="1"/>
  <c r="J14" i="6"/>
  <c r="J171" i="1" s="1"/>
  <c r="K13" i="6"/>
  <c r="J176" i="1" s="1"/>
  <c r="J13" i="6"/>
  <c r="J167" i="1" s="1"/>
  <c r="K12" i="6"/>
  <c r="E174" i="1" s="1"/>
  <c r="J12" i="6"/>
  <c r="E171" i="1" s="1"/>
  <c r="K11" i="6"/>
  <c r="J11" i="6"/>
  <c r="E167" i="1" s="1"/>
  <c r="K10" i="6"/>
  <c r="H10" i="5" s="1"/>
  <c r="J10" i="6"/>
  <c r="F10" i="5" s="1"/>
  <c r="K9" i="6"/>
  <c r="H9" i="5" s="1"/>
  <c r="J9" i="6"/>
  <c r="F9" i="5" s="1"/>
  <c r="K8" i="6"/>
  <c r="H8" i="5" s="1"/>
  <c r="J8" i="6"/>
  <c r="K7" i="6"/>
  <c r="E160" i="1" s="1"/>
  <c r="J7" i="6"/>
  <c r="F7" i="5" s="1"/>
  <c r="K6" i="6"/>
  <c r="H6" i="5" s="1"/>
  <c r="J6" i="6"/>
  <c r="F6" i="5" s="1"/>
  <c r="K5" i="6"/>
  <c r="J5" i="6"/>
  <c r="F5" i="5" s="1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H5" i="4" s="1"/>
  <c r="C41" i="2"/>
  <c r="G1" i="4"/>
  <c r="J6" i="2"/>
  <c r="C16" i="1"/>
  <c r="C15" i="1"/>
  <c r="C8" i="1"/>
  <c r="C11" i="1"/>
  <c r="E3" i="1"/>
  <c r="B2" i="1"/>
  <c r="C3" i="1"/>
  <c r="D2" i="1"/>
  <c r="C2" i="1"/>
  <c r="I2" i="4"/>
  <c r="G2" i="4"/>
  <c r="F2" i="4"/>
  <c r="E2" i="4"/>
  <c r="E1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C7" i="4"/>
  <c r="C5" i="4"/>
  <c r="B5" i="4"/>
  <c r="B8" i="4"/>
  <c r="B7" i="4"/>
  <c r="L5" i="6" l="1"/>
  <c r="L6" i="6" s="1"/>
  <c r="E13" i="1"/>
  <c r="L43" i="2"/>
  <c r="L43" i="6" s="1"/>
  <c r="F19" i="5"/>
  <c r="F14" i="5"/>
  <c r="F38" i="5"/>
  <c r="H27" i="5"/>
  <c r="H18" i="5"/>
  <c r="J141" i="1"/>
  <c r="E239" i="1"/>
  <c r="J160" i="1"/>
  <c r="E158" i="1"/>
  <c r="E269" i="1"/>
  <c r="F16" i="5"/>
  <c r="H5" i="5"/>
  <c r="H29" i="5"/>
  <c r="J236" i="1"/>
  <c r="J187" i="1"/>
  <c r="J143" i="1"/>
  <c r="E249" i="1"/>
  <c r="F25" i="5"/>
  <c r="H24" i="5"/>
  <c r="J239" i="1"/>
  <c r="F27" i="5"/>
  <c r="E220" i="1"/>
  <c r="F12" i="5"/>
  <c r="H13" i="5"/>
  <c r="H37" i="5"/>
  <c r="J249" i="1"/>
  <c r="J192" i="1"/>
  <c r="J138" i="1"/>
  <c r="F26" i="5"/>
  <c r="H15" i="5"/>
  <c r="E256" i="1"/>
  <c r="J155" i="1"/>
  <c r="I5" i="7"/>
  <c r="I24" i="7" s="1"/>
  <c r="J151" i="1"/>
  <c r="E151" i="1"/>
  <c r="J134" i="1"/>
  <c r="H5" i="7"/>
  <c r="H24" i="7" s="1"/>
  <c r="F11" i="5"/>
  <c r="L20" i="6"/>
  <c r="L18" i="6"/>
  <c r="L14" i="6"/>
  <c r="L38" i="6"/>
  <c r="L22" i="6"/>
  <c r="L32" i="6"/>
  <c r="L28" i="6"/>
  <c r="L24" i="6"/>
  <c r="L16" i="6"/>
  <c r="L10" i="6"/>
  <c r="L26" i="6"/>
  <c r="L30" i="6"/>
  <c r="L34" i="6"/>
  <c r="L12" i="6"/>
  <c r="L36" i="6"/>
  <c r="L8" i="6"/>
  <c r="E8" i="1"/>
  <c r="B6" i="4"/>
  <c r="G5" i="7" l="1"/>
  <c r="G24" i="7" s="1"/>
  <c r="D27" i="5"/>
  <c r="E244" i="1"/>
  <c r="D23" i="5"/>
  <c r="E228" i="1"/>
  <c r="D31" i="5"/>
  <c r="E261" i="1"/>
  <c r="D15" i="5"/>
  <c r="E195" i="1"/>
  <c r="D7" i="5"/>
  <c r="E163" i="1"/>
  <c r="D5" i="5"/>
  <c r="J146" i="1"/>
  <c r="D35" i="5"/>
  <c r="E277" i="1"/>
  <c r="D21" i="5"/>
  <c r="J212" i="1"/>
  <c r="D11" i="5"/>
  <c r="E179" i="1"/>
  <c r="D37" i="5"/>
  <c r="J277" i="1"/>
  <c r="D33" i="5"/>
  <c r="J261" i="1"/>
  <c r="D13" i="5"/>
  <c r="J179" i="1"/>
  <c r="D29" i="5"/>
  <c r="J244" i="1"/>
  <c r="D17" i="5"/>
  <c r="J195" i="1"/>
  <c r="D25" i="5"/>
  <c r="J228" i="1"/>
  <c r="D19" i="5"/>
  <c r="E212" i="1"/>
  <c r="D9" i="5"/>
  <c r="J163" i="1"/>
  <c r="L39" i="6"/>
  <c r="H41" i="2"/>
  <c r="G41" i="2"/>
  <c r="F41" i="2"/>
  <c r="E41" i="2"/>
  <c r="D41" i="2"/>
  <c r="V24" i="7"/>
  <c r="U24" i="7"/>
  <c r="T24" i="7"/>
  <c r="S24" i="7"/>
  <c r="R24" i="7"/>
  <c r="Q24" i="7"/>
  <c r="P24" i="7"/>
  <c r="W22" i="7"/>
  <c r="W21" i="7"/>
  <c r="W20" i="7"/>
  <c r="W19" i="7"/>
  <c r="W18" i="7"/>
  <c r="W17" i="7"/>
  <c r="T34" i="7"/>
  <c r="P9" i="7" s="1"/>
  <c r="P6" i="7"/>
  <c r="R6" i="7" l="1"/>
  <c r="T6" i="7" s="1"/>
  <c r="W23" i="7"/>
  <c r="P10" i="7"/>
  <c r="R10" i="7" s="1"/>
  <c r="T10" i="7" s="1"/>
  <c r="R9" i="7"/>
  <c r="T9" i="7" s="1"/>
  <c r="P7" i="7"/>
  <c r="R7" i="7" s="1"/>
  <c r="T7" i="7" s="1"/>
  <c r="P8" i="7"/>
  <c r="R8" i="7" l="1"/>
  <c r="T8" i="7" s="1"/>
  <c r="J37" i="4" l="1"/>
  <c r="J35" i="4"/>
  <c r="J33" i="4"/>
  <c r="J31" i="4"/>
  <c r="J29" i="4"/>
  <c r="J27" i="4"/>
  <c r="J23" i="4"/>
  <c r="J25" i="4"/>
  <c r="J21" i="4"/>
  <c r="J19" i="4"/>
  <c r="J17" i="4"/>
  <c r="J15" i="4"/>
  <c r="J13" i="4"/>
  <c r="J11" i="4"/>
  <c r="J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J7" i="4"/>
  <c r="I7" i="4"/>
  <c r="J5" i="4"/>
  <c r="I5" i="4"/>
  <c r="K38" i="2"/>
  <c r="J38" i="2"/>
  <c r="F38" i="4" s="1"/>
  <c r="J37" i="2"/>
  <c r="E134" i="1" s="1"/>
  <c r="K36" i="2"/>
  <c r="J36" i="2"/>
  <c r="J122" i="1" s="1"/>
  <c r="J35" i="2"/>
  <c r="H36" i="4" l="1"/>
  <c r="J125" i="1"/>
  <c r="F35" i="4"/>
  <c r="J118" i="1"/>
  <c r="F36" i="4"/>
  <c r="L36" i="2"/>
  <c r="F37" i="4"/>
  <c r="H38" i="4"/>
  <c r="K34" i="2"/>
  <c r="H34" i="4" s="1"/>
  <c r="J34" i="2"/>
  <c r="F34" i="4" s="1"/>
  <c r="J33" i="2"/>
  <c r="E118" i="1" s="1"/>
  <c r="K32" i="2"/>
  <c r="H32" i="4" s="1"/>
  <c r="J32" i="2"/>
  <c r="J106" i="1" s="1"/>
  <c r="J31" i="2"/>
  <c r="F31" i="4" s="1"/>
  <c r="K30" i="2"/>
  <c r="J30" i="2"/>
  <c r="E106" i="1" s="1"/>
  <c r="J29" i="2"/>
  <c r="F29" i="4" s="1"/>
  <c r="K28" i="2"/>
  <c r="H28" i="4" s="1"/>
  <c r="J28" i="2"/>
  <c r="F28" i="4" s="1"/>
  <c r="J27" i="2"/>
  <c r="J85" i="1" s="1"/>
  <c r="K26" i="2"/>
  <c r="H26" i="4" s="1"/>
  <c r="J26" i="2"/>
  <c r="F26" i="4" s="1"/>
  <c r="J25" i="2"/>
  <c r="E85" i="1" s="1"/>
  <c r="K24" i="2"/>
  <c r="H24" i="4" s="1"/>
  <c r="J24" i="2"/>
  <c r="F24" i="4" s="1"/>
  <c r="J23" i="2"/>
  <c r="J69" i="1" s="1"/>
  <c r="K22" i="2"/>
  <c r="H22" i="4" s="1"/>
  <c r="J22" i="2"/>
  <c r="F22" i="4" s="1"/>
  <c r="J21" i="2"/>
  <c r="E69" i="1" s="1"/>
  <c r="K20" i="2"/>
  <c r="H20" i="4" s="1"/>
  <c r="J20" i="2"/>
  <c r="J57" i="1" s="1"/>
  <c r="J19" i="2"/>
  <c r="K18" i="2"/>
  <c r="E60" i="1" s="1"/>
  <c r="J18" i="2"/>
  <c r="E57" i="1" s="1"/>
  <c r="J17" i="2"/>
  <c r="K16" i="2"/>
  <c r="H16" i="4" s="1"/>
  <c r="J16" i="2"/>
  <c r="F16" i="4" s="1"/>
  <c r="J15" i="2"/>
  <c r="J36" i="1" s="1"/>
  <c r="K14" i="2"/>
  <c r="H14" i="4" s="1"/>
  <c r="J14" i="2"/>
  <c r="F14" i="4" s="1"/>
  <c r="J13" i="2"/>
  <c r="E36" i="1" s="1"/>
  <c r="K12" i="2"/>
  <c r="H12" i="4" s="1"/>
  <c r="J12" i="2"/>
  <c r="J11" i="2"/>
  <c r="K10" i="2"/>
  <c r="J10" i="2"/>
  <c r="J9" i="2"/>
  <c r="E20" i="1" s="1"/>
  <c r="K8" i="2"/>
  <c r="H8" i="4" s="1"/>
  <c r="J8" i="2"/>
  <c r="F8" i="4" s="1"/>
  <c r="J7" i="2"/>
  <c r="K6" i="2"/>
  <c r="F6" i="4"/>
  <c r="J5" i="2"/>
  <c r="E4" i="1" l="1"/>
  <c r="L5" i="2"/>
  <c r="L6" i="2" s="1"/>
  <c r="E16" i="1" s="1"/>
  <c r="H6" i="4"/>
  <c r="E11" i="1"/>
  <c r="D35" i="4"/>
  <c r="J130" i="1"/>
  <c r="H30" i="4"/>
  <c r="E109" i="1"/>
  <c r="F19" i="4"/>
  <c r="J53" i="1"/>
  <c r="F17" i="4"/>
  <c r="E53" i="1"/>
  <c r="J24" i="1"/>
  <c r="K44" i="2"/>
  <c r="E27" i="1"/>
  <c r="L44" i="2"/>
  <c r="F11" i="4"/>
  <c r="J20" i="1"/>
  <c r="J4" i="1"/>
  <c r="K43" i="2"/>
  <c r="F7" i="4"/>
  <c r="L8" i="2"/>
  <c r="F9" i="4"/>
  <c r="L10" i="2"/>
  <c r="F12" i="4"/>
  <c r="L12" i="2"/>
  <c r="F13" i="4"/>
  <c r="L14" i="2"/>
  <c r="F15" i="4"/>
  <c r="L16" i="2"/>
  <c r="H18" i="4"/>
  <c r="F18" i="4"/>
  <c r="L18" i="2"/>
  <c r="F20" i="4"/>
  <c r="L20" i="2"/>
  <c r="F21" i="4"/>
  <c r="F23" i="4"/>
  <c r="L24" i="2"/>
  <c r="F25" i="4"/>
  <c r="L26" i="2"/>
  <c r="F27" i="4"/>
  <c r="L28" i="2"/>
  <c r="F30" i="4"/>
  <c r="L30" i="2"/>
  <c r="F32" i="4"/>
  <c r="L32" i="2"/>
  <c r="F33" i="4"/>
  <c r="L34" i="2"/>
  <c r="L38" i="2"/>
  <c r="E146" i="1" s="1"/>
  <c r="H10" i="4"/>
  <c r="F10" i="4"/>
  <c r="F5" i="4"/>
  <c r="D33" i="4" l="1"/>
  <c r="E130" i="1"/>
  <c r="D31" i="4"/>
  <c r="J114" i="1"/>
  <c r="D29" i="4"/>
  <c r="E114" i="1"/>
  <c r="D27" i="4"/>
  <c r="J97" i="1"/>
  <c r="D25" i="4"/>
  <c r="E97" i="1"/>
  <c r="D23" i="4"/>
  <c r="J81" i="1"/>
  <c r="D19" i="4"/>
  <c r="J65" i="1"/>
  <c r="D17" i="4"/>
  <c r="E65" i="1"/>
  <c r="D15" i="4"/>
  <c r="J48" i="1"/>
  <c r="D13" i="4"/>
  <c r="E48" i="1"/>
  <c r="K44" i="6"/>
  <c r="C5" i="7"/>
  <c r="C24" i="7" s="1"/>
  <c r="L44" i="6"/>
  <c r="D5" i="7"/>
  <c r="D24" i="7" s="1"/>
  <c r="D11" i="4"/>
  <c r="J32" i="1"/>
  <c r="D9" i="4"/>
  <c r="E32" i="1"/>
  <c r="D7" i="4"/>
  <c r="J16" i="1"/>
  <c r="K43" i="6"/>
  <c r="B5" i="7"/>
  <c r="B24" i="7" s="1"/>
  <c r="L22" i="2"/>
  <c r="E81" i="1" s="1"/>
  <c r="D37" i="4"/>
  <c r="D5" i="4"/>
  <c r="L39" i="2" l="1"/>
  <c r="L2" i="2" s="1"/>
  <c r="P5" i="7"/>
  <c r="T35" i="7"/>
  <c r="D21" i="4"/>
  <c r="L2" i="6" l="1"/>
  <c r="J2" i="4"/>
  <c r="J5" i="7"/>
  <c r="J23" i="7" s="1"/>
  <c r="R5" i="7" l="1"/>
  <c r="T5" i="7" s="1"/>
  <c r="T11" i="7" s="1"/>
  <c r="P33" i="7" s="1"/>
  <c r="W10" i="7" l="1"/>
</calcChain>
</file>

<file path=xl/sharedStrings.xml><?xml version="1.0" encoding="utf-8"?>
<sst xmlns="http://schemas.openxmlformats.org/spreadsheetml/2006/main" count="829" uniqueCount="103">
  <si>
    <t>10х15</t>
  </si>
  <si>
    <t>13х20</t>
  </si>
  <si>
    <t>20x30</t>
  </si>
  <si>
    <t>ціна всього</t>
  </si>
  <si>
    <t>свято</t>
  </si>
  <si>
    <t>група (клас)</t>
  </si>
  <si>
    <t>сад (школа)</t>
  </si>
  <si>
    <t>№</t>
  </si>
  <si>
    <t>фото через пробіл</t>
  </si>
  <si>
    <t>DVD</t>
  </si>
  <si>
    <t>DVD box</t>
  </si>
  <si>
    <t>всіх10х15</t>
  </si>
  <si>
    <t>20х30</t>
  </si>
  <si>
    <t>всіх13х20</t>
  </si>
  <si>
    <t>всіх20х30</t>
  </si>
  <si>
    <t>розмір</t>
  </si>
  <si>
    <t>Прізвище та Ім'я, телефон</t>
  </si>
  <si>
    <t>кількість фото</t>
  </si>
  <si>
    <t>сума</t>
  </si>
  <si>
    <t>фото</t>
  </si>
  <si>
    <t>10x15</t>
  </si>
  <si>
    <t>13x20</t>
  </si>
  <si>
    <t>диск без коробки</t>
  </si>
  <si>
    <t>диск з коробкою</t>
  </si>
  <si>
    <t>зйомка відео</t>
  </si>
  <si>
    <t>зйомка фото</t>
  </si>
  <si>
    <t>оренда приміщення</t>
  </si>
  <si>
    <t>пробніки</t>
  </si>
  <si>
    <t>друк фото мій</t>
  </si>
  <si>
    <t>витрати</t>
  </si>
  <si>
    <t>група</t>
  </si>
  <si>
    <t>фото без рамки</t>
  </si>
  <si>
    <t>фото з рамкою</t>
  </si>
  <si>
    <t>диски</t>
  </si>
  <si>
    <t>без коробки</t>
  </si>
  <si>
    <t>з коробкою</t>
  </si>
  <si>
    <t>четверта</t>
  </si>
  <si>
    <t>п'ята</t>
  </si>
  <si>
    <t>шоста</t>
  </si>
  <si>
    <t>сума збору всього</t>
  </si>
  <si>
    <t>всього(шт.)</t>
  </si>
  <si>
    <t>сума чиста</t>
  </si>
  <si>
    <t>20% всього</t>
  </si>
  <si>
    <t>замовлення працівників</t>
  </si>
  <si>
    <t>!!!для розрахунку завести данні в сірих клітинках!!!</t>
  </si>
  <si>
    <t xml:space="preserve"> сума моя = сума збору всього-друк фото мій-20%саду-відеозйомка-оренда-пробніки-диски</t>
  </si>
  <si>
    <t>вартість друку</t>
  </si>
  <si>
    <t>за один диск</t>
  </si>
  <si>
    <t>коробка</t>
  </si>
  <si>
    <t>бокс</t>
  </si>
  <si>
    <t>бумага</t>
  </si>
  <si>
    <t>краска</t>
  </si>
  <si>
    <t>вартість замовлення</t>
  </si>
  <si>
    <t>без</t>
  </si>
  <si>
    <t>рамки</t>
  </si>
  <si>
    <t>всього листів</t>
  </si>
  <si>
    <t>з</t>
  </si>
  <si>
    <t>ітого</t>
  </si>
  <si>
    <t>диск</t>
  </si>
  <si>
    <t>моя сума</t>
  </si>
  <si>
    <t>DVD+</t>
  </si>
  <si>
    <t>перша</t>
  </si>
  <si>
    <t>друга</t>
  </si>
  <si>
    <t>третя</t>
  </si>
  <si>
    <t>всього</t>
  </si>
  <si>
    <t>dvd</t>
  </si>
  <si>
    <t>dvd+</t>
  </si>
  <si>
    <t>категорія</t>
  </si>
  <si>
    <t>дитина працівника</t>
  </si>
  <si>
    <t>вихователі</t>
  </si>
  <si>
    <t>сьома</t>
  </si>
  <si>
    <t>восьма</t>
  </si>
  <si>
    <t>девята</t>
  </si>
  <si>
    <t>десята</t>
  </si>
  <si>
    <t>одиннадцята</t>
  </si>
  <si>
    <t>дванадцята</t>
  </si>
  <si>
    <t>тринадцята</t>
  </si>
  <si>
    <t>чотирнадцята</t>
  </si>
  <si>
    <t>пятнадцята</t>
  </si>
  <si>
    <t>всього фото</t>
  </si>
  <si>
    <t>четв</t>
  </si>
  <si>
    <t>всi(шт)</t>
  </si>
  <si>
    <t>друк Хмельницький</t>
  </si>
  <si>
    <t>друк Тернопіль</t>
  </si>
  <si>
    <t>пробнікі за 1 лист</t>
  </si>
  <si>
    <t>dvd+Box</t>
  </si>
  <si>
    <t>і т о г о</t>
  </si>
  <si>
    <t>digital</t>
  </si>
  <si>
    <t>сумма</t>
  </si>
  <si>
    <t>dvd/box</t>
  </si>
  <si>
    <t>осінь</t>
  </si>
  <si>
    <t>0гр</t>
  </si>
  <si>
    <t>15x20</t>
  </si>
  <si>
    <t>Прізвище, Імя, телефон,примітки</t>
  </si>
  <si>
    <t>рамок</t>
  </si>
  <si>
    <t>рамка</t>
  </si>
  <si>
    <t>10х15 = 20грн.     13х20 = 30грн.             20х30 = 45грн.     Рамка=+10грн.                DVD = 100грн.       DVD+box = 120грн.</t>
  </si>
  <si>
    <t>ціна</t>
  </si>
  <si>
    <t>0сад</t>
  </si>
  <si>
    <t>рамк</t>
  </si>
  <si>
    <t>для исправления неправильного набора</t>
  </si>
  <si>
    <t>ввести сюда  -----&gt;</t>
  </si>
  <si>
    <t>скопировать тут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</si>
</sst>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1"/>
      <scheme val="minor"/>
    </font>
    <font>
      <sz val="22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1"/>
      <scheme val="minor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sz val="18"/>
      <color rgb="FFFF0000"/>
      <name val="Calibri"/>
      <family val="2"/>
      <charset val="204"/>
    </font>
    <font>
      <b/>
      <sz val="16"/>
      <color rgb="FFFF0000"/>
      <name val="Calibri"/>
      <family val="2"/>
      <charset val="204"/>
    </font>
    <font>
      <sz val="10"/>
      <color rgb="FF0061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</fills>
  <borders count="9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0" fillId="21" borderId="0" applyNumberFormat="0" applyBorder="0" applyAlignment="0" applyProtection="0"/>
  </cellStyleXfs>
  <cellXfs count="525">
    <xf numFmtId="0" fontId="0" fillId="0" borderId="0" xfId="0"/>
    <xf numFmtId="0" fontId="0" fillId="0" borderId="0" xfId="0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6" fillId="16" borderId="20" xfId="0" applyFont="1" applyFill="1" applyBorder="1" applyAlignment="1">
      <alignment horizontal="center" vertical="center"/>
    </xf>
    <xf numFmtId="0" fontId="6" fillId="17" borderId="23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0" fontId="6" fillId="17" borderId="24" xfId="0" applyNumberFormat="1" applyFont="1" applyFill="1" applyBorder="1" applyAlignment="1">
      <alignment horizontal="center" vertical="center"/>
    </xf>
    <xf numFmtId="0" fontId="6" fillId="18" borderId="26" xfId="0" applyNumberFormat="1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/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/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/>
    <xf numFmtId="0" fontId="0" fillId="0" borderId="40" xfId="0" applyFont="1" applyBorder="1"/>
    <xf numFmtId="0" fontId="0" fillId="0" borderId="33" xfId="0" applyFont="1" applyBorder="1"/>
    <xf numFmtId="0" fontId="0" fillId="19" borderId="45" xfId="0" applyFont="1" applyFill="1" applyBorder="1" applyAlignment="1"/>
    <xf numFmtId="0" fontId="0" fillId="19" borderId="11" xfId="0" applyFont="1" applyFill="1" applyBorder="1" applyAlignment="1"/>
    <xf numFmtId="0" fontId="11" fillId="0" borderId="3" xfId="0" applyFont="1" applyBorder="1" applyAlignment="1"/>
    <xf numFmtId="0" fontId="0" fillId="0" borderId="11" xfId="0" applyFont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0" fontId="11" fillId="0" borderId="0" xfId="0" applyFont="1" applyFill="1" applyBorder="1" applyAlignment="1"/>
    <xf numFmtId="0" fontId="11" fillId="0" borderId="0" xfId="0" applyFont="1" applyBorder="1" applyAlignment="1"/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53" xfId="0" applyFont="1" applyBorder="1"/>
    <xf numFmtId="0" fontId="11" fillId="0" borderId="0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right" vertical="center"/>
    </xf>
    <xf numFmtId="0" fontId="0" fillId="0" borderId="56" xfId="0" applyFont="1" applyBorder="1" applyAlignment="1">
      <alignment horizontal="right" vertical="center"/>
    </xf>
    <xf numFmtId="0" fontId="0" fillId="18" borderId="57" xfId="0" applyFont="1" applyFill="1" applyBorder="1" applyAlignment="1">
      <alignment horizontal="right" vertical="center"/>
    </xf>
    <xf numFmtId="0" fontId="0" fillId="0" borderId="58" xfId="0" applyFont="1" applyBorder="1" applyAlignment="1">
      <alignment horizontal="center"/>
    </xf>
    <xf numFmtId="0" fontId="0" fillId="0" borderId="59" xfId="0" applyFont="1" applyBorder="1" applyAlignment="1">
      <alignment horizontal="right" vertical="center"/>
    </xf>
    <xf numFmtId="0" fontId="0" fillId="0" borderId="28" xfId="0" applyFont="1" applyBorder="1" applyAlignment="1">
      <alignment horizontal="right" vertical="center"/>
    </xf>
    <xf numFmtId="0" fontId="0" fillId="18" borderId="6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61" xfId="0" applyFont="1" applyBorder="1" applyAlignment="1">
      <alignment horizont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12" fillId="0" borderId="3" xfId="0" applyFont="1" applyBorder="1" applyAlignment="1">
      <alignment horizontal="center"/>
    </xf>
    <xf numFmtId="0" fontId="0" fillId="0" borderId="3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12" fillId="12" borderId="14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/>
    </xf>
    <xf numFmtId="0" fontId="11" fillId="12" borderId="14" xfId="0" applyFont="1" applyFill="1" applyBorder="1" applyAlignment="1">
      <alignment horizontal="right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5" xfId="0" applyFont="1" applyFill="1" applyBorder="1" applyAlignment="1">
      <alignment horizontal="right" vertical="center"/>
    </xf>
    <xf numFmtId="0" fontId="0" fillId="25" borderId="57" xfId="0" applyFont="1" applyFill="1" applyBorder="1" applyAlignment="1">
      <alignment horizontal="right" vertical="center"/>
    </xf>
    <xf numFmtId="0" fontId="0" fillId="25" borderId="60" xfId="0" applyFont="1" applyFill="1" applyBorder="1" applyAlignment="1">
      <alignment horizontal="right" vertical="center"/>
    </xf>
    <xf numFmtId="0" fontId="2" fillId="2" borderId="3" xfId="1" applyBorder="1" applyAlignment="1"/>
    <xf numFmtId="0" fontId="0" fillId="0" borderId="0" xfId="0" applyFont="1" applyBorder="1" applyAlignment="1">
      <alignment horizontal="right"/>
    </xf>
    <xf numFmtId="0" fontId="0" fillId="25" borderId="26" xfId="0" applyFont="1" applyFill="1" applyBorder="1" applyAlignment="1">
      <alignment horizontal="right" vertical="center"/>
    </xf>
    <xf numFmtId="0" fontId="11" fillId="26" borderId="3" xfId="0" applyFont="1" applyFill="1" applyBorder="1" applyAlignment="1"/>
    <xf numFmtId="0" fontId="12" fillId="24" borderId="3" xfId="0" applyFont="1" applyFill="1" applyBorder="1" applyAlignment="1">
      <alignment horizontal="right" vertical="center"/>
    </xf>
    <xf numFmtId="0" fontId="0" fillId="13" borderId="55" xfId="0" applyFont="1" applyFill="1" applyBorder="1" applyAlignment="1">
      <alignment horizontal="center" vertical="center"/>
    </xf>
    <xf numFmtId="0" fontId="0" fillId="19" borderId="57" xfId="0" applyFont="1" applyFill="1" applyBorder="1"/>
    <xf numFmtId="0" fontId="0" fillId="26" borderId="33" xfId="0" applyFont="1" applyFill="1" applyBorder="1" applyAlignment="1">
      <alignment horizontal="center" vertical="center"/>
    </xf>
    <xf numFmtId="0" fontId="0" fillId="26" borderId="40" xfId="0" applyFont="1" applyFill="1" applyBorder="1"/>
    <xf numFmtId="0" fontId="0" fillId="13" borderId="59" xfId="0" applyFont="1" applyFill="1" applyBorder="1" applyAlignment="1">
      <alignment horizontal="center" vertical="center"/>
    </xf>
    <xf numFmtId="0" fontId="0" fillId="19" borderId="60" xfId="0" applyFont="1" applyFill="1" applyBorder="1"/>
    <xf numFmtId="0" fontId="0" fillId="26" borderId="33" xfId="0" applyFont="1" applyFill="1" applyBorder="1"/>
    <xf numFmtId="0" fontId="12" fillId="0" borderId="0" xfId="0" applyFont="1" applyBorder="1" applyAlignment="1">
      <alignment horizontal="center"/>
    </xf>
    <xf numFmtId="0" fontId="10" fillId="0" borderId="0" xfId="10" applyFill="1" applyBorder="1" applyAlignment="1"/>
    <xf numFmtId="0" fontId="0" fillId="13" borderId="24" xfId="0" applyFont="1" applyFill="1" applyBorder="1" applyAlignment="1">
      <alignment horizontal="center" vertical="center"/>
    </xf>
    <xf numFmtId="0" fontId="0" fillId="19" borderId="9" xfId="0" applyFont="1" applyFill="1" applyBorder="1"/>
    <xf numFmtId="0" fontId="12" fillId="11" borderId="43" xfId="0" applyFont="1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45" xfId="0" applyFont="1" applyBorder="1"/>
    <xf numFmtId="0" fontId="0" fillId="23" borderId="45" xfId="0" applyFont="1" applyFill="1" applyBorder="1" applyAlignment="1">
      <alignment horizontal="center" vertical="center"/>
    </xf>
    <xf numFmtId="0" fontId="0" fillId="23" borderId="44" xfId="0" applyFont="1" applyFill="1" applyBorder="1"/>
    <xf numFmtId="0" fontId="11" fillId="11" borderId="69" xfId="0" applyFont="1" applyFill="1" applyBorder="1" applyAlignment="1">
      <alignment horizontal="center" vertical="center"/>
    </xf>
    <xf numFmtId="0" fontId="0" fillId="0" borderId="3" xfId="0" applyFont="1" applyBorder="1"/>
    <xf numFmtId="0" fontId="0" fillId="23" borderId="46" xfId="0" applyFont="1" applyFill="1" applyBorder="1" applyAlignment="1">
      <alignment horizontal="center" vertical="center"/>
    </xf>
    <xf numFmtId="0" fontId="0" fillId="23" borderId="65" xfId="0" applyFont="1" applyFill="1" applyBorder="1"/>
    <xf numFmtId="0" fontId="11" fillId="11" borderId="69" xfId="0" applyFont="1" applyFill="1" applyBorder="1" applyAlignment="1"/>
    <xf numFmtId="0" fontId="0" fillId="0" borderId="3" xfId="0" applyFont="1" applyBorder="1" applyAlignment="1">
      <alignment horizontal="right"/>
    </xf>
    <xf numFmtId="0" fontId="0" fillId="19" borderId="3" xfId="0" applyFont="1" applyFill="1" applyBorder="1" applyAlignment="1"/>
    <xf numFmtId="0" fontId="0" fillId="0" borderId="3" xfId="0" applyFont="1" applyBorder="1" applyAlignment="1"/>
    <xf numFmtId="0" fontId="0" fillId="28" borderId="44" xfId="0" applyFont="1" applyFill="1" applyBorder="1" applyAlignment="1">
      <alignment horizontal="center" vertical="center"/>
    </xf>
    <xf numFmtId="0" fontId="0" fillId="28" borderId="44" xfId="0" applyFont="1" applyFill="1" applyBorder="1"/>
    <xf numFmtId="0" fontId="0" fillId="26" borderId="3" xfId="0" applyFont="1" applyFill="1" applyBorder="1" applyAlignment="1"/>
    <xf numFmtId="0" fontId="0" fillId="28" borderId="65" xfId="0" applyFont="1" applyFill="1" applyBorder="1" applyAlignment="1">
      <alignment horizontal="center" vertical="center"/>
    </xf>
    <xf numFmtId="0" fontId="0" fillId="28" borderId="65" xfId="0" applyFont="1" applyFill="1" applyBorder="1"/>
    <xf numFmtId="0" fontId="0" fillId="28" borderId="39" xfId="0" applyFont="1" applyFill="1" applyBorder="1" applyAlignment="1">
      <alignment horizontal="center" vertical="center"/>
    </xf>
    <xf numFmtId="0" fontId="0" fillId="28" borderId="39" xfId="0" applyFont="1" applyFill="1" applyBorder="1"/>
    <xf numFmtId="0" fontId="0" fillId="12" borderId="18" xfId="0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3" fillId="11" borderId="3" xfId="2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8" borderId="3" xfId="0" applyFont="1" applyFill="1" applyBorder="1" applyAlignment="1">
      <alignment vertical="center"/>
    </xf>
    <xf numFmtId="0" fontId="0" fillId="29" borderId="3" xfId="0" applyFill="1" applyBorder="1" applyAlignment="1">
      <alignment horizontal="center" vertical="center"/>
    </xf>
    <xf numFmtId="49" fontId="3" fillId="11" borderId="11" xfId="2" applyNumberForma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49" fontId="0" fillId="16" borderId="21" xfId="0" applyNumberFormat="1" applyFill="1" applyBorder="1" applyAlignment="1">
      <alignment horizontal="left" vertical="top"/>
    </xf>
    <xf numFmtId="0" fontId="0" fillId="12" borderId="11" xfId="0" applyFill="1" applyBorder="1" applyAlignment="1">
      <alignment horizontal="center" vertical="center"/>
    </xf>
    <xf numFmtId="0" fontId="0" fillId="0" borderId="28" xfId="0" applyBorder="1"/>
    <xf numFmtId="0" fontId="0" fillId="0" borderId="10" xfId="0" applyBorder="1"/>
    <xf numFmtId="0" fontId="0" fillId="27" borderId="3" xfId="0" applyFill="1" applyBorder="1" applyAlignment="1">
      <alignment horizontal="right" vertical="center"/>
    </xf>
    <xf numFmtId="0" fontId="0" fillId="28" borderId="22" xfId="0" applyNumberFormat="1" applyFill="1" applyBorder="1" applyAlignment="1">
      <alignment horizontal="left" vertical="center"/>
    </xf>
    <xf numFmtId="49" fontId="0" fillId="18" borderId="3" xfId="0" applyNumberFormat="1" applyFill="1" applyBorder="1" applyAlignment="1">
      <alignment horizontal="left" vertical="top" wrapText="1"/>
    </xf>
    <xf numFmtId="0" fontId="0" fillId="16" borderId="20" xfId="0" applyNumberFormat="1" applyFill="1" applyBorder="1" applyAlignment="1">
      <alignment horizontal="left" vertical="center"/>
    </xf>
    <xf numFmtId="49" fontId="0" fillId="26" borderId="72" xfId="0" applyNumberFormat="1" applyFill="1" applyBorder="1" applyAlignment="1">
      <alignment horizontal="left" vertical="top"/>
    </xf>
    <xf numFmtId="0" fontId="0" fillId="26" borderId="23" xfId="0" applyNumberFormat="1" applyFill="1" applyBorder="1" applyAlignment="1">
      <alignment horizontal="left" vertical="center"/>
    </xf>
    <xf numFmtId="49" fontId="0" fillId="23" borderId="27" xfId="0" applyNumberFormat="1" applyFill="1" applyBorder="1" applyAlignment="1">
      <alignment horizontal="left" vertical="top"/>
    </xf>
    <xf numFmtId="0" fontId="0" fillId="23" borderId="27" xfId="0" applyNumberFormat="1" applyFill="1" applyBorder="1" applyAlignment="1">
      <alignment horizontal="left" vertical="center"/>
    </xf>
    <xf numFmtId="0" fontId="0" fillId="23" borderId="71" xfId="0" applyNumberFormat="1" applyFill="1" applyBorder="1" applyAlignment="1">
      <alignment horizontal="left" vertical="center"/>
    </xf>
    <xf numFmtId="49" fontId="0" fillId="28" borderId="3" xfId="0" applyNumberFormat="1" applyFill="1" applyBorder="1" applyAlignment="1">
      <alignment vertical="top"/>
    </xf>
    <xf numFmtId="0" fontId="6" fillId="16" borderId="55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6" fillId="28" borderId="56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49" fontId="0" fillId="28" borderId="22" xfId="0" applyNumberFormat="1" applyFill="1" applyBorder="1" applyAlignment="1">
      <alignment horizontal="left" vertical="top"/>
    </xf>
    <xf numFmtId="0" fontId="0" fillId="28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top"/>
    </xf>
    <xf numFmtId="0" fontId="0" fillId="26" borderId="10" xfId="0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28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30" borderId="18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9" fontId="0" fillId="30" borderId="3" xfId="0" applyNumberFormat="1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13" borderId="3" xfId="0" applyFill="1" applyBorder="1" applyAlignment="1">
      <alignment horizontal="center" vertical="top"/>
    </xf>
    <xf numFmtId="0" fontId="0" fillId="26" borderId="14" xfId="0" applyFill="1" applyBorder="1" applyAlignment="1">
      <alignment horizontal="center" vertical="top"/>
    </xf>
    <xf numFmtId="0" fontId="0" fillId="27" borderId="75" xfId="0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right" vertical="center"/>
    </xf>
    <xf numFmtId="0" fontId="0" fillId="0" borderId="70" xfId="0" applyFont="1" applyBorder="1" applyAlignment="1">
      <alignment horizontal="right" vertical="center"/>
    </xf>
    <xf numFmtId="0" fontId="0" fillId="18" borderId="74" xfId="0" applyFont="1" applyFill="1" applyBorder="1" applyAlignment="1">
      <alignment horizontal="right" vertical="center"/>
    </xf>
    <xf numFmtId="0" fontId="0" fillId="0" borderId="77" xfId="0" applyFont="1" applyBorder="1" applyAlignment="1">
      <alignment horizontal="right" vertical="center"/>
    </xf>
    <xf numFmtId="0" fontId="0" fillId="12" borderId="54" xfId="0" applyFont="1" applyFill="1" applyBorder="1" applyAlignment="1">
      <alignment horizontal="center"/>
    </xf>
    <xf numFmtId="0" fontId="0" fillId="12" borderId="58" xfId="0" applyFont="1" applyFill="1" applyBorder="1" applyAlignment="1">
      <alignment horizontal="center"/>
    </xf>
    <xf numFmtId="0" fontId="0" fillId="12" borderId="78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0" fillId="0" borderId="69" xfId="0" applyFont="1" applyBorder="1" applyAlignment="1">
      <alignment vertical="center"/>
    </xf>
    <xf numFmtId="0" fontId="0" fillId="0" borderId="0" xfId="0" applyBorder="1"/>
    <xf numFmtId="0" fontId="7" fillId="0" borderId="0" xfId="0" applyFont="1" applyBorder="1" applyAlignment="1">
      <alignment vertical="center"/>
    </xf>
    <xf numFmtId="0" fontId="0" fillId="0" borderId="68" xfId="0" applyFont="1" applyBorder="1" applyAlignment="1">
      <alignment horizontal="center"/>
    </xf>
    <xf numFmtId="0" fontId="0" fillId="0" borderId="80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0" xfId="0" applyBorder="1"/>
    <xf numFmtId="0" fontId="0" fillId="0" borderId="79" xfId="0" applyBorder="1"/>
    <xf numFmtId="0" fontId="0" fillId="12" borderId="18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1" fillId="29" borderId="3" xfId="0" applyFont="1" applyFill="1" applyBorder="1" applyAlignment="1">
      <alignment horizontal="center" vertical="center"/>
    </xf>
    <xf numFmtId="0" fontId="0" fillId="30" borderId="3" xfId="0" applyFill="1" applyBorder="1"/>
    <xf numFmtId="0" fontId="0" fillId="29" borderId="3" xfId="0" applyFill="1" applyBorder="1"/>
    <xf numFmtId="0" fontId="0" fillId="31" borderId="3" xfId="0" applyFill="1" applyBorder="1" applyAlignment="1">
      <alignment horizontal="center" vertical="center"/>
    </xf>
    <xf numFmtId="0" fontId="0" fillId="29" borderId="3" xfId="0" applyFont="1" applyFill="1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4" fillId="32" borderId="17" xfId="3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4" borderId="3" xfId="0" applyFill="1" applyBorder="1" applyAlignment="1">
      <alignment vertical="center"/>
    </xf>
    <xf numFmtId="0" fontId="0" fillId="24" borderId="18" xfId="0" applyFill="1" applyBorder="1" applyAlignment="1">
      <alignment vertical="center"/>
    </xf>
    <xf numFmtId="0" fontId="0" fillId="27" borderId="76" xfId="0" applyFont="1" applyFill="1" applyBorder="1" applyAlignment="1">
      <alignment vertical="center"/>
    </xf>
    <xf numFmtId="0" fontId="0" fillId="20" borderId="3" xfId="0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49" fontId="0" fillId="0" borderId="26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8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0" fillId="0" borderId="12" xfId="0" applyBorder="1"/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67" xfId="0" applyFont="1" applyBorder="1" applyAlignment="1">
      <alignment horizontal="center" vertical="center"/>
    </xf>
    <xf numFmtId="0" fontId="0" fillId="27" borderId="3" xfId="0" applyFont="1" applyFill="1" applyBorder="1"/>
    <xf numFmtId="0" fontId="0" fillId="27" borderId="84" xfId="0" applyFont="1" applyFill="1" applyBorder="1"/>
    <xf numFmtId="0" fontId="0" fillId="27" borderId="85" xfId="0" applyFont="1" applyFill="1" applyBorder="1"/>
    <xf numFmtId="0" fontId="0" fillId="27" borderId="86" xfId="0" applyFont="1" applyFill="1" applyBorder="1"/>
    <xf numFmtId="0" fontId="17" fillId="19" borderId="15" xfId="0" applyFont="1" applyFill="1" applyBorder="1" applyAlignment="1">
      <alignment horizontal="center" vertical="center"/>
    </xf>
    <xf numFmtId="49" fontId="0" fillId="12" borderId="72" xfId="0" applyNumberFormat="1" applyFill="1" applyBorder="1" applyAlignment="1">
      <alignment vertical="center"/>
    </xf>
    <xf numFmtId="49" fontId="0" fillId="11" borderId="72" xfId="0" applyNumberFormat="1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49" fontId="0" fillId="12" borderId="87" xfId="0" applyNumberFormat="1" applyFill="1" applyBorder="1" applyAlignment="1">
      <alignment vertical="center"/>
    </xf>
    <xf numFmtId="49" fontId="0" fillId="11" borderId="87" xfId="0" applyNumberFormat="1" applyFill="1" applyBorder="1" applyAlignment="1">
      <alignment vertical="center"/>
    </xf>
    <xf numFmtId="49" fontId="0" fillId="12" borderId="26" xfId="0" applyNumberFormat="1" applyFill="1" applyBorder="1" applyAlignment="1">
      <alignment vertical="center"/>
    </xf>
    <xf numFmtId="49" fontId="0" fillId="0" borderId="87" xfId="0" applyNumberFormat="1" applyBorder="1" applyAlignment="1">
      <alignment vertical="center"/>
    </xf>
    <xf numFmtId="0" fontId="0" fillId="12" borderId="88" xfId="0" applyFill="1" applyBorder="1" applyAlignment="1">
      <alignment horizontal="left" vertical="center"/>
    </xf>
    <xf numFmtId="0" fontId="0" fillId="12" borderId="89" xfId="0" applyFill="1" applyBorder="1" applyAlignment="1">
      <alignment horizontal="left" vertical="center"/>
    </xf>
    <xf numFmtId="0" fontId="0" fillId="11" borderId="89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  <xf numFmtId="49" fontId="0" fillId="0" borderId="90" xfId="0" applyNumberFormat="1" applyBorder="1" applyAlignment="1">
      <alignment horizontal="left" vertical="center"/>
    </xf>
    <xf numFmtId="0" fontId="0" fillId="12" borderId="91" xfId="0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12" borderId="90" xfId="0" applyFill="1" applyBorder="1" applyAlignment="1">
      <alignment horizontal="left" vertical="center"/>
    </xf>
    <xf numFmtId="0" fontId="0" fillId="11" borderId="90" xfId="0" applyFill="1" applyBorder="1" applyAlignment="1">
      <alignment horizontal="left" vertical="center"/>
    </xf>
    <xf numFmtId="49" fontId="0" fillId="11" borderId="26" xfId="0" applyNumberFormat="1" applyFill="1" applyBorder="1" applyAlignment="1">
      <alignment vertical="center"/>
    </xf>
    <xf numFmtId="49" fontId="0" fillId="0" borderId="72" xfId="0" applyNumberFormat="1" applyBorder="1" applyAlignment="1">
      <alignment vertical="center"/>
    </xf>
    <xf numFmtId="49" fontId="0" fillId="0" borderId="72" xfId="0" applyNumberFormat="1" applyBorder="1" applyAlignment="1">
      <alignment vertical="center" wrapText="1"/>
    </xf>
    <xf numFmtId="0" fontId="0" fillId="12" borderId="21" xfId="0" applyFill="1" applyBorder="1" applyAlignment="1">
      <alignment horizontal="left" vertical="center"/>
    </xf>
    <xf numFmtId="0" fontId="0" fillId="11" borderId="21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49" fontId="0" fillId="0" borderId="26" xfId="0" applyNumberFormat="1" applyBorder="1" applyAlignment="1">
      <alignment vertical="center" wrapText="1"/>
    </xf>
    <xf numFmtId="0" fontId="6" fillId="0" borderId="8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16" fillId="33" borderId="82" xfId="0" applyFont="1" applyFill="1" applyBorder="1" applyAlignment="1">
      <alignment horizontal="center" vertical="center"/>
    </xf>
    <xf numFmtId="0" fontId="6" fillId="33" borderId="23" xfId="0" applyFont="1" applyFill="1" applyBorder="1" applyAlignment="1">
      <alignment horizontal="center" vertical="center"/>
    </xf>
    <xf numFmtId="0" fontId="6" fillId="33" borderId="92" xfId="0" applyFont="1" applyFill="1" applyBorder="1" applyAlignment="1">
      <alignment horizontal="center" vertical="center"/>
    </xf>
    <xf numFmtId="0" fontId="6" fillId="33" borderId="15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92" xfId="0" applyFont="1" applyFill="1" applyBorder="1" applyAlignment="1">
      <alignment horizontal="center" vertical="center"/>
    </xf>
    <xf numFmtId="0" fontId="6" fillId="33" borderId="82" xfId="0" applyFont="1" applyFill="1" applyBorder="1" applyAlignment="1">
      <alignment horizontal="center" vertical="center"/>
    </xf>
    <xf numFmtId="0" fontId="0" fillId="33" borderId="23" xfId="0" applyFill="1" applyBorder="1" applyAlignment="1">
      <alignment vertical="center"/>
    </xf>
    <xf numFmtId="0" fontId="20" fillId="11" borderId="3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/>
    <xf numFmtId="0" fontId="12" fillId="11" borderId="18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49" fontId="0" fillId="12" borderId="16" xfId="0" applyNumberForma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49" fontId="0" fillId="15" borderId="16" xfId="0" applyNumberFormat="1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1" borderId="18" xfId="0" applyFill="1" applyBorder="1" applyAlignment="1">
      <alignment horizontal="center" vertical="center"/>
    </xf>
    <xf numFmtId="0" fontId="0" fillId="31" borderId="15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49" fontId="0" fillId="13" borderId="16" xfId="0" applyNumberFormat="1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49" fontId="0" fillId="31" borderId="16" xfId="0" applyNumberFormat="1" applyFill="1" applyBorder="1" applyAlignment="1">
      <alignment horizontal="center" vertical="center" wrapText="1"/>
    </xf>
    <xf numFmtId="0" fontId="0" fillId="31" borderId="17" xfId="0" applyFill="1" applyBorder="1" applyAlignment="1">
      <alignment horizontal="center" vertical="center" wrapText="1"/>
    </xf>
    <xf numFmtId="0" fontId="0" fillId="31" borderId="7" xfId="0" applyFill="1" applyBorder="1" applyAlignment="1">
      <alignment horizontal="center" vertical="center" wrapText="1"/>
    </xf>
    <xf numFmtId="0" fontId="0" fillId="31" borderId="9" xfId="0" applyFill="1" applyBorder="1" applyAlignment="1">
      <alignment horizontal="center" vertical="center" wrapText="1"/>
    </xf>
    <xf numFmtId="0" fontId="1" fillId="31" borderId="17" xfId="9" applyFill="1" applyBorder="1" applyAlignment="1">
      <alignment horizontal="center" vertical="center" wrapText="1"/>
    </xf>
    <xf numFmtId="0" fontId="1" fillId="31" borderId="9" xfId="9" applyFill="1" applyBorder="1" applyAlignment="1">
      <alignment horizontal="center" vertical="center" wrapText="1"/>
    </xf>
    <xf numFmtId="49" fontId="0" fillId="12" borderId="16" xfId="6" applyNumberFormat="1" applyFont="1" applyFill="1" applyBorder="1" applyAlignment="1">
      <alignment horizontal="center" vertical="center" wrapText="1"/>
    </xf>
    <xf numFmtId="0" fontId="1" fillId="12" borderId="17" xfId="6" applyNumberFormat="1" applyFill="1" applyBorder="1" applyAlignment="1">
      <alignment horizontal="center" vertical="center" wrapText="1"/>
    </xf>
    <xf numFmtId="0" fontId="1" fillId="12" borderId="7" xfId="6" applyNumberFormat="1" applyFill="1" applyBorder="1" applyAlignment="1">
      <alignment horizontal="center" vertical="center" wrapText="1"/>
    </xf>
    <xf numFmtId="0" fontId="1" fillId="12" borderId="9" xfId="6" applyNumberFormat="1" applyFill="1" applyBorder="1" applyAlignment="1">
      <alignment horizontal="center" vertical="center" wrapText="1"/>
    </xf>
    <xf numFmtId="0" fontId="1" fillId="12" borderId="17" xfId="9" applyFill="1" applyBorder="1" applyAlignment="1">
      <alignment horizontal="center" vertical="center" wrapText="1"/>
    </xf>
    <xf numFmtId="0" fontId="1" fillId="12" borderId="9" xfId="9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49" fontId="0" fillId="15" borderId="16" xfId="5" applyNumberFormat="1" applyFont="1" applyFill="1" applyBorder="1" applyAlignment="1">
      <alignment horizontal="center" vertical="center" wrapText="1"/>
    </xf>
    <xf numFmtId="0" fontId="1" fillId="15" borderId="17" xfId="5" applyNumberFormat="1" applyFill="1" applyBorder="1" applyAlignment="1">
      <alignment horizontal="center" vertical="center" wrapText="1"/>
    </xf>
    <xf numFmtId="0" fontId="1" fillId="15" borderId="6" xfId="5" applyNumberFormat="1" applyFill="1" applyBorder="1" applyAlignment="1">
      <alignment horizontal="center" vertical="center" wrapText="1"/>
    </xf>
    <xf numFmtId="0" fontId="1" fillId="15" borderId="5" xfId="5" applyNumberFormat="1" applyFill="1" applyBorder="1" applyAlignment="1">
      <alignment horizontal="center" vertical="center" wrapText="1"/>
    </xf>
    <xf numFmtId="0" fontId="1" fillId="15" borderId="7" xfId="5" applyNumberFormat="1" applyFill="1" applyBorder="1" applyAlignment="1">
      <alignment horizontal="center" vertical="center" wrapText="1"/>
    </xf>
    <xf numFmtId="0" fontId="1" fillId="15" borderId="9" xfId="5" applyNumberFormat="1" applyFill="1" applyBorder="1" applyAlignment="1">
      <alignment horizontal="center" vertical="center" wrapText="1"/>
    </xf>
    <xf numFmtId="0" fontId="1" fillId="15" borderId="17" xfId="8" applyFill="1" applyBorder="1" applyAlignment="1">
      <alignment horizontal="center" vertical="center"/>
    </xf>
    <xf numFmtId="0" fontId="1" fillId="15" borderId="5" xfId="8" applyFill="1" applyBorder="1" applyAlignment="1">
      <alignment horizontal="center" vertical="center"/>
    </xf>
    <xf numFmtId="0" fontId="1" fillId="15" borderId="9" xfId="8" applyFill="1" applyBorder="1" applyAlignment="1">
      <alignment horizontal="center" vertical="center"/>
    </xf>
    <xf numFmtId="49" fontId="2" fillId="11" borderId="12" xfId="1" applyNumberFormat="1" applyFill="1" applyBorder="1" applyAlignment="1">
      <alignment horizontal="center" vertical="center"/>
    </xf>
    <xf numFmtId="0" fontId="2" fillId="11" borderId="11" xfId="1" applyFill="1" applyBorder="1" applyAlignment="1">
      <alignment horizontal="center" vertical="center"/>
    </xf>
    <xf numFmtId="49" fontId="0" fillId="15" borderId="17" xfId="0" applyNumberFormat="1" applyFill="1" applyBorder="1" applyAlignment="1">
      <alignment horizontal="center" vertical="center" wrapText="1"/>
    </xf>
    <xf numFmtId="49" fontId="0" fillId="15" borderId="6" xfId="0" applyNumberFormat="1" applyFill="1" applyBorder="1" applyAlignment="1">
      <alignment horizontal="center" vertical="center" wrapText="1"/>
    </xf>
    <xf numFmtId="49" fontId="0" fillId="15" borderId="5" xfId="0" applyNumberFormat="1" applyFill="1" applyBorder="1" applyAlignment="1">
      <alignment horizontal="center" vertical="center" wrapText="1"/>
    </xf>
    <xf numFmtId="49" fontId="0" fillId="15" borderId="7" xfId="0" applyNumberFormat="1" applyFill="1" applyBorder="1" applyAlignment="1">
      <alignment horizontal="center" vertical="center" wrapText="1"/>
    </xf>
    <xf numFmtId="49" fontId="0" fillId="15" borderId="9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2" borderId="13" xfId="4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7" xfId="0" applyNumberFormat="1" applyBorder="1" applyAlignment="1">
      <alignment horizontal="center" vertical="center" wrapText="1"/>
    </xf>
    <xf numFmtId="49" fontId="0" fillId="31" borderId="17" xfId="0" applyNumberFormat="1" applyFill="1" applyBorder="1" applyAlignment="1">
      <alignment horizontal="center" vertical="center" wrapText="1"/>
    </xf>
    <xf numFmtId="49" fontId="0" fillId="31" borderId="7" xfId="0" applyNumberFormat="1" applyFill="1" applyBorder="1" applyAlignment="1">
      <alignment horizontal="center" vertical="center" wrapText="1"/>
    </xf>
    <xf numFmtId="49" fontId="0" fillId="31" borderId="9" xfId="0" applyNumberFormat="1" applyFill="1" applyBorder="1" applyAlignment="1">
      <alignment horizontal="center" vertical="center" wrapText="1"/>
    </xf>
    <xf numFmtId="0" fontId="1" fillId="31" borderId="18" xfId="9" applyFill="1" applyBorder="1" applyAlignment="1">
      <alignment horizontal="center" vertical="center" wrapText="1"/>
    </xf>
    <xf numFmtId="0" fontId="1" fillId="31" borderId="15" xfId="9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49" fontId="0" fillId="13" borderId="17" xfId="0" applyNumberFormat="1" applyFill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 wrapText="1"/>
    </xf>
    <xf numFmtId="49" fontId="0" fillId="13" borderId="5" xfId="0" applyNumberFormat="1" applyFill="1" applyBorder="1" applyAlignment="1">
      <alignment horizontal="center" vertical="center" wrapText="1"/>
    </xf>
    <xf numFmtId="49" fontId="0" fillId="13" borderId="7" xfId="0" applyNumberFormat="1" applyFill="1" applyBorder="1" applyAlignment="1">
      <alignment horizontal="center" vertical="center" wrapText="1"/>
    </xf>
    <xf numFmtId="49" fontId="0" fillId="13" borderId="9" xfId="0" applyNumberForma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 vertical="center" wrapText="1"/>
    </xf>
    <xf numFmtId="0" fontId="9" fillId="20" borderId="11" xfId="0" applyFont="1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/>
    </xf>
    <xf numFmtId="0" fontId="0" fillId="30" borderId="11" xfId="0" applyFill="1" applyBorder="1" applyAlignment="1">
      <alignment horizontal="center"/>
    </xf>
    <xf numFmtId="0" fontId="0" fillId="30" borderId="10" xfId="0" applyFill="1" applyBorder="1" applyAlignment="1">
      <alignment horizontal="left" vertical="center"/>
    </xf>
    <xf numFmtId="0" fontId="0" fillId="30" borderId="11" xfId="0" applyFill="1" applyBorder="1" applyAlignment="1">
      <alignment horizontal="left" vertical="center"/>
    </xf>
    <xf numFmtId="0" fontId="0" fillId="30" borderId="10" xfId="0" applyFill="1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9" fontId="0" fillId="0" borderId="18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2" fillId="24" borderId="10" xfId="0" applyFont="1" applyFill="1" applyBorder="1" applyAlignment="1">
      <alignment horizontal="center" vertical="center"/>
    </xf>
    <xf numFmtId="0" fontId="12" fillId="24" borderId="11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right" vertical="center"/>
    </xf>
    <xf numFmtId="0" fontId="0" fillId="12" borderId="4" xfId="0" applyFont="1" applyFill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12" borderId="6" xfId="0" applyFont="1" applyFill="1" applyBorder="1" applyAlignment="1">
      <alignment horizontal="right" vertical="center"/>
    </xf>
    <xf numFmtId="0" fontId="0" fillId="12" borderId="0" xfId="0" applyFont="1" applyFill="1" applyBorder="1" applyAlignment="1">
      <alignment horizontal="right" vertical="center"/>
    </xf>
    <xf numFmtId="0" fontId="0" fillId="12" borderId="17" xfId="0" applyFont="1" applyFill="1" applyBorder="1" applyAlignment="1">
      <alignment horizontal="right" vertical="center"/>
    </xf>
    <xf numFmtId="0" fontId="0" fillId="0" borderId="6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12" borderId="5" xfId="0" applyFont="1" applyFill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0" fontId="11" fillId="29" borderId="10" xfId="0" applyFont="1" applyFill="1" applyBorder="1" applyAlignment="1">
      <alignment horizontal="center" vertical="center"/>
    </xf>
    <xf numFmtId="0" fontId="11" fillId="29" borderId="11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1" fillId="0" borderId="12" xfId="0" applyFont="1" applyBorder="1"/>
    <xf numFmtId="0" fontId="11" fillId="0" borderId="11" xfId="0" applyFont="1" applyBorder="1"/>
    <xf numFmtId="0" fontId="12" fillId="0" borderId="1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3" fillId="24" borderId="18" xfId="0" applyFont="1" applyFill="1" applyBorder="1" applyAlignment="1">
      <alignment horizontal="center" vertical="center"/>
    </xf>
    <xf numFmtId="0" fontId="13" fillId="24" borderId="15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1" fillId="0" borderId="32" xfId="0" applyFont="1" applyBorder="1"/>
    <xf numFmtId="0" fontId="11" fillId="0" borderId="35" xfId="0" applyFont="1" applyBorder="1"/>
    <xf numFmtId="0" fontId="0" fillId="0" borderId="18" xfId="0" applyFont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0" fillId="0" borderId="7" xfId="0" applyFont="1" applyBorder="1" applyAlignment="1">
      <alignment horizontal="right" vertical="center"/>
    </xf>
    <xf numFmtId="0" fontId="0" fillId="0" borderId="9" xfId="0" applyFont="1" applyBorder="1" applyAlignment="1">
      <alignment horizontal="right" vertical="center"/>
    </xf>
    <xf numFmtId="0" fontId="0" fillId="24" borderId="12" xfId="0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/>
    </xf>
    <xf numFmtId="0" fontId="0" fillId="0" borderId="43" xfId="0" applyFont="1" applyBorder="1" applyAlignment="1">
      <alignment horizontal="center"/>
    </xf>
    <xf numFmtId="0" fontId="11" fillId="0" borderId="44" xfId="0" applyFont="1" applyBorder="1"/>
    <xf numFmtId="0" fontId="0" fillId="25" borderId="10" xfId="0" applyFont="1" applyFill="1" applyBorder="1" applyAlignment="1">
      <alignment horizontal="center" vertical="center"/>
    </xf>
    <xf numFmtId="0" fontId="11" fillId="25" borderId="12" xfId="0" applyFont="1" applyFill="1" applyBorder="1"/>
    <xf numFmtId="0" fontId="0" fillId="0" borderId="47" xfId="0" applyFont="1" applyBorder="1" applyAlignment="1">
      <alignment horizontal="center" vertical="center"/>
    </xf>
    <xf numFmtId="0" fontId="11" fillId="0" borderId="47" xfId="0" applyFont="1" applyBorder="1"/>
    <xf numFmtId="0" fontId="11" fillId="0" borderId="48" xfId="0" applyFont="1" applyBorder="1"/>
    <xf numFmtId="0" fontId="0" fillId="0" borderId="4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1" fillId="12" borderId="10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5" fillId="2" borderId="10" xfId="1" quotePrefix="1" applyFont="1" applyBorder="1" applyAlignment="1">
      <alignment horizontal="center" vertical="center"/>
    </xf>
    <xf numFmtId="0" fontId="15" fillId="2" borderId="12" xfId="1" quotePrefix="1" applyFont="1" applyBorder="1" applyAlignment="1">
      <alignment horizontal="center" vertical="center"/>
    </xf>
    <xf numFmtId="0" fontId="15" fillId="2" borderId="11" xfId="1" quotePrefix="1" applyFont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11" fillId="0" borderId="39" xfId="0" applyFont="1" applyBorder="1"/>
    <xf numFmtId="0" fontId="0" fillId="0" borderId="41" xfId="0" applyFont="1" applyBorder="1" applyAlignment="1">
      <alignment horizontal="center"/>
    </xf>
    <xf numFmtId="0" fontId="11" fillId="0" borderId="42" xfId="0" applyFont="1" applyBorder="1"/>
    <xf numFmtId="0" fontId="0" fillId="13" borderId="62" xfId="0" applyFont="1" applyFill="1" applyBorder="1" applyAlignment="1">
      <alignment horizontal="center" vertical="center"/>
    </xf>
    <xf numFmtId="0" fontId="11" fillId="13" borderId="4" xfId="0" applyFont="1" applyFill="1" applyBorder="1"/>
    <xf numFmtId="0" fontId="11" fillId="13" borderId="17" xfId="0" applyFont="1" applyFill="1" applyBorder="1"/>
    <xf numFmtId="0" fontId="0" fillId="26" borderId="41" xfId="0" applyFont="1" applyFill="1" applyBorder="1" applyAlignment="1">
      <alignment horizontal="center" vertical="center"/>
    </xf>
    <xf numFmtId="0" fontId="0" fillId="26" borderId="63" xfId="0" applyFont="1" applyFill="1" applyBorder="1" applyAlignment="1">
      <alignment horizontal="center" vertical="center"/>
    </xf>
    <xf numFmtId="0" fontId="0" fillId="24" borderId="11" xfId="0" applyFont="1" applyFill="1" applyBorder="1" applyAlignment="1">
      <alignment horizontal="center" vertical="center"/>
    </xf>
    <xf numFmtId="0" fontId="0" fillId="0" borderId="73" xfId="0" applyFont="1" applyBorder="1" applyAlignment="1">
      <alignment horizontal="center"/>
    </xf>
    <xf numFmtId="0" fontId="11" fillId="0" borderId="73" xfId="0" applyFont="1" applyBorder="1"/>
    <xf numFmtId="0" fontId="12" fillId="26" borderId="10" xfId="0" applyFont="1" applyFill="1" applyBorder="1" applyAlignment="1">
      <alignment horizontal="center" vertical="center"/>
    </xf>
    <xf numFmtId="0" fontId="0" fillId="26" borderId="11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11" fillId="0" borderId="66" xfId="0" applyFont="1" applyBorder="1"/>
    <xf numFmtId="0" fontId="11" fillId="0" borderId="67" xfId="0" applyFont="1" applyBorder="1"/>
    <xf numFmtId="0" fontId="0" fillId="0" borderId="45" xfId="0" applyFont="1" applyBorder="1" applyAlignment="1">
      <alignment horizontal="center" vertical="center"/>
    </xf>
    <xf numFmtId="0" fontId="11" fillId="0" borderId="46" xfId="0" applyFont="1" applyBorder="1"/>
    <xf numFmtId="0" fontId="11" fillId="0" borderId="69" xfId="0" applyFont="1" applyBorder="1"/>
    <xf numFmtId="0" fontId="0" fillId="0" borderId="10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11" fillId="0" borderId="83" xfId="0" applyFont="1" applyBorder="1"/>
    <xf numFmtId="0" fontId="0" fillId="13" borderId="64" xfId="0" applyFont="1" applyFill="1" applyBorder="1" applyAlignment="1">
      <alignment horizontal="center" vertical="center"/>
    </xf>
    <xf numFmtId="0" fontId="11" fillId="13" borderId="6" xfId="0" applyFont="1" applyFill="1" applyBorder="1"/>
    <xf numFmtId="0" fontId="11" fillId="13" borderId="7" xfId="0" applyFont="1" applyFill="1" applyBorder="1"/>
    <xf numFmtId="0" fontId="0" fillId="26" borderId="44" xfId="0" applyFont="1" applyFill="1" applyBorder="1" applyAlignment="1">
      <alignment horizontal="center" vertical="center"/>
    </xf>
    <xf numFmtId="0" fontId="11" fillId="26" borderId="65" xfId="0" applyFont="1" applyFill="1" applyBorder="1"/>
    <xf numFmtId="0" fontId="11" fillId="26" borderId="39" xfId="0" applyFont="1" applyFill="1" applyBorder="1"/>
    <xf numFmtId="0" fontId="0" fillId="22" borderId="10" xfId="0" applyFont="1" applyFill="1" applyBorder="1" applyAlignment="1">
      <alignment horizontal="center" vertical="center"/>
    </xf>
    <xf numFmtId="0" fontId="0" fillId="22" borderId="12" xfId="0" applyFont="1" applyFill="1" applyBorder="1" applyAlignment="1">
      <alignment horizontal="center" vertical="center"/>
    </xf>
    <xf numFmtId="0" fontId="0" fillId="22" borderId="11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11" fillId="23" borderId="63" xfId="0" applyFont="1" applyFill="1" applyBorder="1"/>
    <xf numFmtId="0" fontId="11" fillId="23" borderId="42" xfId="0" applyFont="1" applyFill="1" applyBorder="1"/>
    <xf numFmtId="0" fontId="0" fillId="23" borderId="44" xfId="0" applyFont="1" applyFill="1" applyBorder="1" applyAlignment="1">
      <alignment horizontal="center" vertical="center"/>
    </xf>
    <xf numFmtId="0" fontId="11" fillId="23" borderId="65" xfId="0" applyFont="1" applyFill="1" applyBorder="1"/>
    <xf numFmtId="0" fontId="0" fillId="28" borderId="66" xfId="0" applyFont="1" applyFill="1" applyBorder="1" applyAlignment="1">
      <alignment horizontal="center" vertical="center"/>
    </xf>
    <xf numFmtId="0" fontId="11" fillId="28" borderId="63" xfId="0" applyFont="1" applyFill="1" applyBorder="1"/>
    <xf numFmtId="0" fontId="11" fillId="28" borderId="42" xfId="0" applyFont="1" applyFill="1" applyBorder="1"/>
    <xf numFmtId="0" fontId="0" fillId="28" borderId="18" xfId="0" applyFont="1" applyFill="1" applyBorder="1" applyAlignment="1">
      <alignment horizontal="center" vertical="center"/>
    </xf>
    <xf numFmtId="0" fontId="11" fillId="28" borderId="14" xfId="0" applyFont="1" applyFill="1" applyBorder="1"/>
    <xf numFmtId="0" fontId="11" fillId="28" borderId="15" xfId="0" applyFont="1" applyFill="1" applyBorder="1"/>
    <xf numFmtId="0" fontId="0" fillId="23" borderId="3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6" borderId="15" xfId="0" applyFill="1" applyBorder="1" applyAlignment="1">
      <alignment vertical="center"/>
    </xf>
  </cellXfs>
  <cellStyles count="11">
    <cellStyle name="40% — акцент2" xfId="5" builtinId="35"/>
    <cellStyle name="40% — акцент3" xfId="7" builtinId="39"/>
    <cellStyle name="40% — акцент4" xfId="8" builtinId="43"/>
    <cellStyle name="60% — акцент2" xfId="6" builtinId="36"/>
    <cellStyle name="60% — акцент4" xfId="9" builtinId="44"/>
    <cellStyle name="Вывод" xfId="3" builtinId="21"/>
    <cellStyle name="Нейтральный" xfId="2" builtinId="28"/>
    <cellStyle name="Обычный" xfId="0" builtinId="0"/>
    <cellStyle name="Плохой" xfId="10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colors>
    <mruColors>
      <color rgb="FF66FFFF"/>
      <color rgb="FFCCCCFF"/>
      <color rgb="FF33CCCC"/>
      <color rgb="FFFFCCFF"/>
      <color rgb="FFCCFFFF"/>
      <color rgb="FF9999FF"/>
      <color rgb="FF99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view="pageLayout" zoomScaleNormal="100" workbookViewId="0">
      <selection activeCell="D5" sqref="D5:D6"/>
    </sheetView>
  </sheetViews>
  <sheetFormatPr defaultColWidth="9.140625" defaultRowHeight="15" x14ac:dyDescent="0.25"/>
  <cols>
    <col min="1" max="1" width="3.140625" bestFit="1" customWidth="1"/>
    <col min="2" max="2" width="13.7109375" customWidth="1"/>
    <col min="3" max="3" width="15.28515625" customWidth="1"/>
    <col min="4" max="4" width="8.42578125" customWidth="1"/>
    <col min="5" max="5" width="8.140625" bestFit="1" customWidth="1"/>
    <col min="6" max="6" width="9.140625" customWidth="1"/>
    <col min="7" max="7" width="12.42578125" customWidth="1"/>
    <col min="8" max="8" width="6.140625" customWidth="1"/>
    <col min="9" max="9" width="7.85546875" customWidth="1"/>
    <col min="10" max="10" width="11.140625" customWidth="1"/>
  </cols>
  <sheetData>
    <row r="1" spans="1:12" ht="21.75" customHeight="1" thickBot="1" x14ac:dyDescent="0.3">
      <c r="A1" s="293" t="s">
        <v>96</v>
      </c>
      <c r="B1" s="294"/>
      <c r="C1" s="294"/>
      <c r="D1" s="295"/>
      <c r="E1" s="271" t="str">
        <f>list1_1!H1</f>
        <v>свято</v>
      </c>
      <c r="F1" s="272"/>
      <c r="G1" s="299" t="str">
        <f>list1_1!J1</f>
        <v>осінь</v>
      </c>
      <c r="H1" s="300"/>
      <c r="I1" s="301"/>
      <c r="J1" s="206">
        <f>list1_1!K40</f>
        <v>0</v>
      </c>
    </row>
    <row r="2" spans="1:12" ht="30.75" thickBot="1" x14ac:dyDescent="0.3">
      <c r="A2" s="296"/>
      <c r="B2" s="297"/>
      <c r="C2" s="297"/>
      <c r="D2" s="298"/>
      <c r="E2" s="6" t="str">
        <f>list1_1!H2</f>
        <v>група (клас)</v>
      </c>
      <c r="F2" s="213" t="str">
        <f>list1_1!I2</f>
        <v>0гр</v>
      </c>
      <c r="G2" s="276" t="str">
        <f>list1_1!J2</f>
        <v>сад (школа)</v>
      </c>
      <c r="H2" s="278"/>
      <c r="I2" s="264" t="str">
        <f>list1_1!K2</f>
        <v>0сад</v>
      </c>
      <c r="J2" s="207">
        <f>list1_1!L2</f>
        <v>0</v>
      </c>
    </row>
    <row r="3" spans="1:12" x14ac:dyDescent="0.25">
      <c r="A3" s="269" t="s">
        <v>7</v>
      </c>
      <c r="B3" s="273" t="s">
        <v>16</v>
      </c>
      <c r="C3" s="275"/>
      <c r="D3" s="285" t="s">
        <v>97</v>
      </c>
      <c r="E3" s="269" t="s">
        <v>15</v>
      </c>
      <c r="F3" s="273" t="s">
        <v>17</v>
      </c>
      <c r="G3" s="274"/>
      <c r="H3" s="275"/>
      <c r="I3" s="267" t="s">
        <v>9</v>
      </c>
      <c r="J3" s="267" t="s">
        <v>10</v>
      </c>
    </row>
    <row r="4" spans="1:12" ht="15.75" thickBot="1" x14ac:dyDescent="0.3">
      <c r="A4" s="270"/>
      <c r="B4" s="289"/>
      <c r="C4" s="290"/>
      <c r="D4" s="286"/>
      <c r="E4" s="270"/>
      <c r="F4" s="276"/>
      <c r="G4" s="277"/>
      <c r="H4" s="278"/>
      <c r="I4" s="268"/>
      <c r="J4" s="268"/>
    </row>
    <row r="5" spans="1:12" ht="18.75" x14ac:dyDescent="0.25">
      <c r="A5" s="287">
        <v>1</v>
      </c>
      <c r="B5" s="199">
        <f>list1_1!B5</f>
        <v>0</v>
      </c>
      <c r="C5" s="121">
        <f>list1_1!C5</f>
        <v>0</v>
      </c>
      <c r="D5" s="283">
        <f>list1_1!L6</f>
        <v>0</v>
      </c>
      <c r="E5" s="9" t="s">
        <v>0</v>
      </c>
      <c r="F5" s="143">
        <f>list1_1!J5</f>
        <v>0</v>
      </c>
      <c r="G5" s="145" t="s">
        <v>87</v>
      </c>
      <c r="H5" s="146">
        <f>list1_1!K5</f>
        <v>0</v>
      </c>
      <c r="I5" s="209">
        <f>list1_1!H5</f>
        <v>0</v>
      </c>
      <c r="J5" s="209">
        <f>list1_1!I5</f>
        <v>0</v>
      </c>
    </row>
    <row r="6" spans="1:12" ht="19.5" thickBot="1" x14ac:dyDescent="0.3">
      <c r="A6" s="288"/>
      <c r="B6" s="291">
        <f>list1_1!B6</f>
        <v>0</v>
      </c>
      <c r="C6" s="292"/>
      <c r="D6" s="284"/>
      <c r="E6" s="10" t="s">
        <v>1</v>
      </c>
      <c r="F6" s="12">
        <f>list1_1!J6</f>
        <v>0</v>
      </c>
      <c r="G6" s="11" t="s">
        <v>12</v>
      </c>
      <c r="H6" s="13">
        <f>list1_1!K6</f>
        <v>0</v>
      </c>
      <c r="I6" s="260" t="s">
        <v>54</v>
      </c>
      <c r="J6" s="257">
        <f>list1_1!M6</f>
        <v>0</v>
      </c>
      <c r="L6" s="1"/>
    </row>
    <row r="7" spans="1:12" ht="18.75" x14ac:dyDescent="0.25">
      <c r="A7" s="287">
        <v>2</v>
      </c>
      <c r="B7" s="199">
        <f>list1_1!B7</f>
        <v>0</v>
      </c>
      <c r="C7" s="119">
        <f>list1_1!C7</f>
        <v>0</v>
      </c>
      <c r="D7" s="283">
        <f>list1_1!L8</f>
        <v>0</v>
      </c>
      <c r="E7" s="9" t="s">
        <v>0</v>
      </c>
      <c r="F7" s="144">
        <f>list1_1!J7</f>
        <v>0</v>
      </c>
      <c r="G7" s="145" t="s">
        <v>87</v>
      </c>
      <c r="H7" s="146">
        <f>list1_1!K7</f>
        <v>0</v>
      </c>
      <c r="I7" s="209">
        <f>list1_1!H7</f>
        <v>0</v>
      </c>
      <c r="J7" s="209">
        <f>list1_1!I7</f>
        <v>0</v>
      </c>
    </row>
    <row r="8" spans="1:12" ht="19.5" thickBot="1" x14ac:dyDescent="0.3">
      <c r="A8" s="288"/>
      <c r="B8" s="302">
        <f>list1_1!B8</f>
        <v>0</v>
      </c>
      <c r="C8" s="303"/>
      <c r="D8" s="284"/>
      <c r="E8" s="10" t="s">
        <v>1</v>
      </c>
      <c r="F8" s="12">
        <f>list1_1!J8</f>
        <v>0</v>
      </c>
      <c r="G8" s="11" t="s">
        <v>12</v>
      </c>
      <c r="H8" s="13">
        <f>list1_1!K8</f>
        <v>0</v>
      </c>
      <c r="I8" s="260" t="s">
        <v>54</v>
      </c>
      <c r="J8" s="257">
        <f>list1_1!M8</f>
        <v>0</v>
      </c>
    </row>
    <row r="9" spans="1:12" ht="18.75" x14ac:dyDescent="0.25">
      <c r="A9" s="279">
        <v>3</v>
      </c>
      <c r="B9" s="199">
        <f>list1_1!B9</f>
        <v>0</v>
      </c>
      <c r="C9" s="119">
        <f>list1_1!C9</f>
        <v>0</v>
      </c>
      <c r="D9" s="281">
        <f>list1_1!L10</f>
        <v>0</v>
      </c>
      <c r="E9" s="9" t="s">
        <v>0</v>
      </c>
      <c r="F9" s="144">
        <f>list1_1!J9</f>
        <v>0</v>
      </c>
      <c r="G9" s="145" t="s">
        <v>87</v>
      </c>
      <c r="H9" s="146">
        <f>list1_1!K9</f>
        <v>0</v>
      </c>
      <c r="I9" s="209">
        <f>list1_1!H9</f>
        <v>0</v>
      </c>
      <c r="J9" s="209">
        <f>list1_1!I9</f>
        <v>0</v>
      </c>
    </row>
    <row r="10" spans="1:12" ht="19.5" thickBot="1" x14ac:dyDescent="0.3">
      <c r="A10" s="280"/>
      <c r="B10" s="302">
        <f>list1_1!B10</f>
        <v>0</v>
      </c>
      <c r="C10" s="303"/>
      <c r="D10" s="282"/>
      <c r="E10" s="10" t="s">
        <v>1</v>
      </c>
      <c r="F10" s="12">
        <f>list1_1!J10</f>
        <v>0</v>
      </c>
      <c r="G10" s="11" t="s">
        <v>12</v>
      </c>
      <c r="H10" s="13">
        <f>list1_1!K10</f>
        <v>0</v>
      </c>
      <c r="I10" s="260" t="s">
        <v>54</v>
      </c>
      <c r="J10" s="257">
        <f>list1_1!M10</f>
        <v>0</v>
      </c>
    </row>
    <row r="11" spans="1:12" ht="18.75" x14ac:dyDescent="0.25">
      <c r="A11" s="279">
        <v>4</v>
      </c>
      <c r="B11" s="199">
        <f>list1_1!B11</f>
        <v>0</v>
      </c>
      <c r="C11" s="119">
        <f>list1_1!C11</f>
        <v>0</v>
      </c>
      <c r="D11" s="281">
        <f>list1_1!L12</f>
        <v>0</v>
      </c>
      <c r="E11" s="9" t="s">
        <v>0</v>
      </c>
      <c r="F11" s="144">
        <f>list1_1!J11</f>
        <v>0</v>
      </c>
      <c r="G11" s="145" t="s">
        <v>87</v>
      </c>
      <c r="H11" s="146">
        <f>list1_1!K11</f>
        <v>0</v>
      </c>
      <c r="I11" s="209">
        <f>list1_1!H11</f>
        <v>0</v>
      </c>
      <c r="J11" s="209">
        <f>list1_1!I11</f>
        <v>0</v>
      </c>
    </row>
    <row r="12" spans="1:12" ht="19.5" thickBot="1" x14ac:dyDescent="0.3">
      <c r="A12" s="280"/>
      <c r="B12" s="302">
        <f>list1_1!B12</f>
        <v>0</v>
      </c>
      <c r="C12" s="303"/>
      <c r="D12" s="282"/>
      <c r="E12" s="10" t="s">
        <v>1</v>
      </c>
      <c r="F12" s="12">
        <f>list1_1!J12</f>
        <v>0</v>
      </c>
      <c r="G12" s="11" t="s">
        <v>12</v>
      </c>
      <c r="H12" s="13">
        <f>list1_1!K12</f>
        <v>0</v>
      </c>
      <c r="I12" s="260" t="s">
        <v>54</v>
      </c>
      <c r="J12" s="257">
        <f>list1_1!M12</f>
        <v>0</v>
      </c>
    </row>
    <row r="13" spans="1:12" ht="18.75" x14ac:dyDescent="0.25">
      <c r="A13" s="279">
        <v>5</v>
      </c>
      <c r="B13" s="199">
        <f>list1_1!B13</f>
        <v>0</v>
      </c>
      <c r="C13" s="119">
        <f>list1_1!C13</f>
        <v>0</v>
      </c>
      <c r="D13" s="281">
        <f>list1_1!L14</f>
        <v>0</v>
      </c>
      <c r="E13" s="9" t="s">
        <v>0</v>
      </c>
      <c r="F13" s="144">
        <f>list1_1!J13</f>
        <v>0</v>
      </c>
      <c r="G13" s="145" t="s">
        <v>87</v>
      </c>
      <c r="H13" s="146">
        <f>list1_1!K13</f>
        <v>0</v>
      </c>
      <c r="I13" s="209">
        <f>list1_1!H13</f>
        <v>0</v>
      </c>
      <c r="J13" s="209">
        <f>list1_1!I13</f>
        <v>0</v>
      </c>
    </row>
    <row r="14" spans="1:12" ht="19.5" thickBot="1" x14ac:dyDescent="0.3">
      <c r="A14" s="280"/>
      <c r="B14" s="302">
        <f>list1_1!B14</f>
        <v>0</v>
      </c>
      <c r="C14" s="303"/>
      <c r="D14" s="282"/>
      <c r="E14" s="10" t="s">
        <v>1</v>
      </c>
      <c r="F14" s="12">
        <f>list1_1!J14</f>
        <v>0</v>
      </c>
      <c r="G14" s="11" t="s">
        <v>12</v>
      </c>
      <c r="H14" s="13">
        <f>list1_1!K14</f>
        <v>0</v>
      </c>
      <c r="I14" s="260" t="s">
        <v>54</v>
      </c>
      <c r="J14" s="257">
        <f>list1_1!M14</f>
        <v>0</v>
      </c>
    </row>
    <row r="15" spans="1:12" ht="18.75" x14ac:dyDescent="0.25">
      <c r="A15" s="279">
        <v>6</v>
      </c>
      <c r="B15" s="199">
        <f>list1_1!B15</f>
        <v>0</v>
      </c>
      <c r="C15" s="119">
        <f>list1_1!C15</f>
        <v>0</v>
      </c>
      <c r="D15" s="281">
        <f>list1_1!L16</f>
        <v>0</v>
      </c>
      <c r="E15" s="9" t="s">
        <v>0</v>
      </c>
      <c r="F15" s="144">
        <f>list1_1!J15</f>
        <v>0</v>
      </c>
      <c r="G15" s="145" t="s">
        <v>87</v>
      </c>
      <c r="H15" s="146">
        <f>list1_1!K15</f>
        <v>0</v>
      </c>
      <c r="I15" s="209">
        <f>list1_1!H15</f>
        <v>0</v>
      </c>
      <c r="J15" s="209">
        <f>list1_1!I15</f>
        <v>0</v>
      </c>
    </row>
    <row r="16" spans="1:12" ht="19.5" thickBot="1" x14ac:dyDescent="0.3">
      <c r="A16" s="280"/>
      <c r="B16" s="302">
        <f>list1_1!B16</f>
        <v>0</v>
      </c>
      <c r="C16" s="303"/>
      <c r="D16" s="282"/>
      <c r="E16" s="10" t="s">
        <v>1</v>
      </c>
      <c r="F16" s="12">
        <f>list1_1!J16</f>
        <v>0</v>
      </c>
      <c r="G16" s="11" t="s">
        <v>12</v>
      </c>
      <c r="H16" s="13">
        <f>list1_1!K16</f>
        <v>0</v>
      </c>
      <c r="I16" s="260" t="s">
        <v>54</v>
      </c>
      <c r="J16" s="257">
        <f>list1_1!M16</f>
        <v>0</v>
      </c>
    </row>
    <row r="17" spans="1:10" ht="18.75" x14ac:dyDescent="0.25">
      <c r="A17" s="279">
        <v>7</v>
      </c>
      <c r="B17" s="199">
        <f>list1_1!B17</f>
        <v>0</v>
      </c>
      <c r="C17" s="119">
        <f>list1_1!C17</f>
        <v>0</v>
      </c>
      <c r="D17" s="281">
        <f>list1_1!L18</f>
        <v>0</v>
      </c>
      <c r="E17" s="9" t="s">
        <v>0</v>
      </c>
      <c r="F17" s="144">
        <f>list1_1!J17</f>
        <v>0</v>
      </c>
      <c r="G17" s="145" t="s">
        <v>87</v>
      </c>
      <c r="H17" s="146">
        <f>list1_1!K17</f>
        <v>0</v>
      </c>
      <c r="I17" s="209">
        <f>list1_1!H17</f>
        <v>0</v>
      </c>
      <c r="J17" s="209">
        <f>list1_1!I17</f>
        <v>0</v>
      </c>
    </row>
    <row r="18" spans="1:10" ht="19.5" thickBot="1" x14ac:dyDescent="0.3">
      <c r="A18" s="280"/>
      <c r="B18" s="302">
        <f>list1_1!B18</f>
        <v>0</v>
      </c>
      <c r="C18" s="303"/>
      <c r="D18" s="282"/>
      <c r="E18" s="10" t="s">
        <v>1</v>
      </c>
      <c r="F18" s="12">
        <f>list1_1!J18</f>
        <v>0</v>
      </c>
      <c r="G18" s="11" t="s">
        <v>12</v>
      </c>
      <c r="H18" s="13">
        <f>list1_1!K18</f>
        <v>0</v>
      </c>
      <c r="I18" s="260" t="s">
        <v>54</v>
      </c>
      <c r="J18" s="257">
        <f>list1_1!M18</f>
        <v>0</v>
      </c>
    </row>
    <row r="19" spans="1:10" ht="18.75" x14ac:dyDescent="0.25">
      <c r="A19" s="279">
        <v>8</v>
      </c>
      <c r="B19" s="199">
        <f>list1_1!B19</f>
        <v>0</v>
      </c>
      <c r="C19" s="119">
        <f>list1_1!C19</f>
        <v>0</v>
      </c>
      <c r="D19" s="281">
        <f>list1_1!L20</f>
        <v>0</v>
      </c>
      <c r="E19" s="9" t="s">
        <v>0</v>
      </c>
      <c r="F19" s="144">
        <f>list1_1!J19</f>
        <v>0</v>
      </c>
      <c r="G19" s="145" t="s">
        <v>87</v>
      </c>
      <c r="H19" s="146">
        <f>list1_1!K19</f>
        <v>0</v>
      </c>
      <c r="I19" s="209">
        <f>list1_1!H19</f>
        <v>0</v>
      </c>
      <c r="J19" s="209">
        <f>list1_1!I19</f>
        <v>0</v>
      </c>
    </row>
    <row r="20" spans="1:10" ht="19.5" thickBot="1" x14ac:dyDescent="0.3">
      <c r="A20" s="280"/>
      <c r="B20" s="302">
        <f>list1_1!B20</f>
        <v>0</v>
      </c>
      <c r="C20" s="303"/>
      <c r="D20" s="282"/>
      <c r="E20" s="10" t="s">
        <v>1</v>
      </c>
      <c r="F20" s="12">
        <f>list1_1!J20</f>
        <v>0</v>
      </c>
      <c r="G20" s="11" t="s">
        <v>12</v>
      </c>
      <c r="H20" s="13">
        <f>list1_1!K20</f>
        <v>0</v>
      </c>
      <c r="I20" s="260" t="s">
        <v>54</v>
      </c>
      <c r="J20" s="257">
        <f>list1_1!M20</f>
        <v>0</v>
      </c>
    </row>
    <row r="21" spans="1:10" ht="18.75" x14ac:dyDescent="0.25">
      <c r="A21" s="279">
        <v>9</v>
      </c>
      <c r="B21" s="199">
        <f>list1_1!B21</f>
        <v>0</v>
      </c>
      <c r="C21" s="119">
        <f>list1_1!C21</f>
        <v>0</v>
      </c>
      <c r="D21" s="281">
        <f>list1_1!L22</f>
        <v>0</v>
      </c>
      <c r="E21" s="9" t="s">
        <v>0</v>
      </c>
      <c r="F21" s="144">
        <f>list1_1!J21</f>
        <v>0</v>
      </c>
      <c r="G21" s="145" t="s">
        <v>87</v>
      </c>
      <c r="H21" s="146">
        <f>list1_1!K21</f>
        <v>0</v>
      </c>
      <c r="I21" s="209">
        <f>list1_1!H21</f>
        <v>0</v>
      </c>
      <c r="J21" s="209">
        <f>list1_1!I21</f>
        <v>0</v>
      </c>
    </row>
    <row r="22" spans="1:10" ht="19.5" thickBot="1" x14ac:dyDescent="0.3">
      <c r="A22" s="280"/>
      <c r="B22" s="302">
        <f>list1_1!B22</f>
        <v>0</v>
      </c>
      <c r="C22" s="303"/>
      <c r="D22" s="282"/>
      <c r="E22" s="10" t="s">
        <v>1</v>
      </c>
      <c r="F22" s="12">
        <f>list1_1!J22</f>
        <v>0</v>
      </c>
      <c r="G22" s="11" t="s">
        <v>12</v>
      </c>
      <c r="H22" s="13">
        <f>list1_1!K22</f>
        <v>0</v>
      </c>
      <c r="I22" s="260" t="s">
        <v>54</v>
      </c>
      <c r="J22" s="257">
        <f>list1_1!M22</f>
        <v>0</v>
      </c>
    </row>
    <row r="23" spans="1:10" ht="18.75" x14ac:dyDescent="0.25">
      <c r="A23" s="279">
        <v>10</v>
      </c>
      <c r="B23" s="199">
        <f>list1_1!B23</f>
        <v>0</v>
      </c>
      <c r="C23" s="119">
        <f>list1_1!C23</f>
        <v>0</v>
      </c>
      <c r="D23" s="281">
        <f>list1_1!L24</f>
        <v>0</v>
      </c>
      <c r="E23" s="9" t="s">
        <v>0</v>
      </c>
      <c r="F23" s="144">
        <f>list1_1!J23</f>
        <v>0</v>
      </c>
      <c r="G23" s="145" t="s">
        <v>87</v>
      </c>
      <c r="H23" s="146">
        <f>list1_1!K23</f>
        <v>0</v>
      </c>
      <c r="I23" s="209">
        <f>list1_1!H23</f>
        <v>0</v>
      </c>
      <c r="J23" s="209">
        <f>list1_1!I23</f>
        <v>0</v>
      </c>
    </row>
    <row r="24" spans="1:10" ht="19.5" thickBot="1" x14ac:dyDescent="0.3">
      <c r="A24" s="280"/>
      <c r="B24" s="302">
        <f>list1_1!B24</f>
        <v>0</v>
      </c>
      <c r="C24" s="303"/>
      <c r="D24" s="282"/>
      <c r="E24" s="10" t="s">
        <v>1</v>
      </c>
      <c r="F24" s="12">
        <f>list1_1!J24</f>
        <v>0</v>
      </c>
      <c r="G24" s="11" t="s">
        <v>12</v>
      </c>
      <c r="H24" s="13">
        <f>list1_1!K24</f>
        <v>0</v>
      </c>
      <c r="I24" s="260" t="s">
        <v>54</v>
      </c>
      <c r="J24" s="257">
        <f>list1_1!M24</f>
        <v>0</v>
      </c>
    </row>
    <row r="25" spans="1:10" ht="18.75" x14ac:dyDescent="0.25">
      <c r="A25" s="279">
        <v>11</v>
      </c>
      <c r="B25" s="199">
        <f>list1_1!B25</f>
        <v>0</v>
      </c>
      <c r="C25" s="119">
        <f>list1_1!C25</f>
        <v>0</v>
      </c>
      <c r="D25" s="281">
        <f>list1_1!L26</f>
        <v>0</v>
      </c>
      <c r="E25" s="9" t="s">
        <v>0</v>
      </c>
      <c r="F25" s="144">
        <f>list1_1!J25</f>
        <v>0</v>
      </c>
      <c r="G25" s="145" t="s">
        <v>87</v>
      </c>
      <c r="H25" s="146">
        <f>list1_1!K25</f>
        <v>0</v>
      </c>
      <c r="I25" s="209">
        <f>list1_1!H25</f>
        <v>0</v>
      </c>
      <c r="J25" s="209">
        <f>list1_1!I25</f>
        <v>0</v>
      </c>
    </row>
    <row r="26" spans="1:10" ht="19.5" thickBot="1" x14ac:dyDescent="0.3">
      <c r="A26" s="280"/>
      <c r="B26" s="302">
        <f>list1_1!B26</f>
        <v>0</v>
      </c>
      <c r="C26" s="303"/>
      <c r="D26" s="282"/>
      <c r="E26" s="10" t="s">
        <v>1</v>
      </c>
      <c r="F26" s="12">
        <f>list1_1!J26</f>
        <v>0</v>
      </c>
      <c r="G26" s="11" t="s">
        <v>12</v>
      </c>
      <c r="H26" s="13">
        <f>list1_1!K26</f>
        <v>0</v>
      </c>
      <c r="I26" s="260" t="s">
        <v>54</v>
      </c>
      <c r="J26" s="257">
        <f>list1_1!M26</f>
        <v>0</v>
      </c>
    </row>
    <row r="27" spans="1:10" ht="18.75" x14ac:dyDescent="0.25">
      <c r="A27" s="279">
        <v>12</v>
      </c>
      <c r="B27" s="199">
        <f>list1_1!B27</f>
        <v>0</v>
      </c>
      <c r="C27" s="119">
        <f>list1_1!C27</f>
        <v>0</v>
      </c>
      <c r="D27" s="281">
        <f>list1_1!L28</f>
        <v>0</v>
      </c>
      <c r="E27" s="9" t="s">
        <v>0</v>
      </c>
      <c r="F27" s="144">
        <f>list1_1!J27</f>
        <v>0</v>
      </c>
      <c r="G27" s="145" t="s">
        <v>87</v>
      </c>
      <c r="H27" s="146">
        <f>list1_1!K27</f>
        <v>0</v>
      </c>
      <c r="I27" s="209">
        <f>list1_1!H27</f>
        <v>0</v>
      </c>
      <c r="J27" s="209">
        <f>list1_1!I27</f>
        <v>0</v>
      </c>
    </row>
    <row r="28" spans="1:10" ht="19.5" thickBot="1" x14ac:dyDescent="0.3">
      <c r="A28" s="280"/>
      <c r="B28" s="302">
        <f>list1_1!B28</f>
        <v>0</v>
      </c>
      <c r="C28" s="303"/>
      <c r="D28" s="282"/>
      <c r="E28" s="10" t="s">
        <v>1</v>
      </c>
      <c r="F28" s="12">
        <f>list1_1!J28</f>
        <v>0</v>
      </c>
      <c r="G28" s="11" t="s">
        <v>12</v>
      </c>
      <c r="H28" s="13">
        <f>list1_1!K28</f>
        <v>0</v>
      </c>
      <c r="I28" s="260" t="s">
        <v>54</v>
      </c>
      <c r="J28" s="257">
        <f>list1_1!M28</f>
        <v>0</v>
      </c>
    </row>
    <row r="29" spans="1:10" ht="18.75" x14ac:dyDescent="0.25">
      <c r="A29" s="279">
        <v>13</v>
      </c>
      <c r="B29" s="199">
        <f>list1_1!B29</f>
        <v>0</v>
      </c>
      <c r="C29" s="119">
        <f>list1_1!C29</f>
        <v>0</v>
      </c>
      <c r="D29" s="281">
        <f>list1_1!L30</f>
        <v>0</v>
      </c>
      <c r="E29" s="9" t="s">
        <v>0</v>
      </c>
      <c r="F29" s="144">
        <f>list1_1!J29</f>
        <v>0</v>
      </c>
      <c r="G29" s="145" t="s">
        <v>87</v>
      </c>
      <c r="H29" s="146">
        <f>list1_1!K29</f>
        <v>0</v>
      </c>
      <c r="I29" s="209">
        <f>list1_1!H29</f>
        <v>0</v>
      </c>
      <c r="J29" s="209">
        <f>list1_1!I29</f>
        <v>0</v>
      </c>
    </row>
    <row r="30" spans="1:10" ht="19.5" thickBot="1" x14ac:dyDescent="0.3">
      <c r="A30" s="280"/>
      <c r="B30" s="302">
        <f>list1_1!B30</f>
        <v>0</v>
      </c>
      <c r="C30" s="303"/>
      <c r="D30" s="282"/>
      <c r="E30" s="10" t="s">
        <v>1</v>
      </c>
      <c r="F30" s="12">
        <f>list1_1!J30</f>
        <v>0</v>
      </c>
      <c r="G30" s="11" t="s">
        <v>12</v>
      </c>
      <c r="H30" s="13">
        <f>list1_1!K30</f>
        <v>0</v>
      </c>
      <c r="I30" s="260" t="s">
        <v>54</v>
      </c>
      <c r="J30" s="257">
        <f>list1_1!M30</f>
        <v>0</v>
      </c>
    </row>
    <row r="31" spans="1:10" ht="18.75" x14ac:dyDescent="0.25">
      <c r="A31" s="279">
        <v>14</v>
      </c>
      <c r="B31" s="199">
        <f>list1_1!B31</f>
        <v>0</v>
      </c>
      <c r="C31" s="119">
        <f>list1_1!C31</f>
        <v>0</v>
      </c>
      <c r="D31" s="281">
        <f>list1_1!L32</f>
        <v>0</v>
      </c>
      <c r="E31" s="9" t="s">
        <v>0</v>
      </c>
      <c r="F31" s="144">
        <f>list1_1!J31</f>
        <v>0</v>
      </c>
      <c r="G31" s="145" t="s">
        <v>87</v>
      </c>
      <c r="H31" s="146">
        <f>list1_1!K31</f>
        <v>0</v>
      </c>
      <c r="I31" s="209">
        <f>list1_1!H31</f>
        <v>0</v>
      </c>
      <c r="J31" s="209">
        <f>list1_1!I31</f>
        <v>0</v>
      </c>
    </row>
    <row r="32" spans="1:10" ht="19.5" thickBot="1" x14ac:dyDescent="0.3">
      <c r="A32" s="280"/>
      <c r="B32" s="302">
        <f>list1_1!B32</f>
        <v>0</v>
      </c>
      <c r="C32" s="303"/>
      <c r="D32" s="282"/>
      <c r="E32" s="10" t="s">
        <v>1</v>
      </c>
      <c r="F32" s="12">
        <f>list1_1!J32</f>
        <v>0</v>
      </c>
      <c r="G32" s="11" t="s">
        <v>12</v>
      </c>
      <c r="H32" s="13">
        <f>list1_1!K32</f>
        <v>0</v>
      </c>
      <c r="I32" s="260" t="s">
        <v>54</v>
      </c>
      <c r="J32" s="257">
        <f>list1_1!M32</f>
        <v>0</v>
      </c>
    </row>
    <row r="33" spans="1:10" ht="18.75" x14ac:dyDescent="0.25">
      <c r="A33" s="279">
        <v>15</v>
      </c>
      <c r="B33" s="199">
        <f>list1_1!B33</f>
        <v>0</v>
      </c>
      <c r="C33" s="119">
        <f>list1_1!C33</f>
        <v>0</v>
      </c>
      <c r="D33" s="281">
        <f>list1_1!L34</f>
        <v>0</v>
      </c>
      <c r="E33" s="9" t="s">
        <v>0</v>
      </c>
      <c r="F33" s="144">
        <f>list1_1!J33</f>
        <v>0</v>
      </c>
      <c r="G33" s="145" t="s">
        <v>87</v>
      </c>
      <c r="H33" s="146">
        <f>list1_1!K33</f>
        <v>0</v>
      </c>
      <c r="I33" s="209">
        <f>list1_1!H33</f>
        <v>0</v>
      </c>
      <c r="J33" s="209">
        <f>list1_1!I33</f>
        <v>0</v>
      </c>
    </row>
    <row r="34" spans="1:10" ht="19.5" thickBot="1" x14ac:dyDescent="0.3">
      <c r="A34" s="280"/>
      <c r="B34" s="302">
        <f>list1_1!B34</f>
        <v>0</v>
      </c>
      <c r="C34" s="303"/>
      <c r="D34" s="282"/>
      <c r="E34" s="10" t="s">
        <v>1</v>
      </c>
      <c r="F34" s="12">
        <f>list1_1!J34</f>
        <v>0</v>
      </c>
      <c r="G34" s="11" t="s">
        <v>12</v>
      </c>
      <c r="H34" s="13">
        <f>list1_1!K34</f>
        <v>0</v>
      </c>
      <c r="I34" s="260" t="s">
        <v>54</v>
      </c>
      <c r="J34" s="257">
        <f>list1_1!M34</f>
        <v>0</v>
      </c>
    </row>
    <row r="35" spans="1:10" ht="18.75" x14ac:dyDescent="0.25">
      <c r="A35" s="279">
        <v>16</v>
      </c>
      <c r="B35" s="199">
        <f>list1_1!B35</f>
        <v>0</v>
      </c>
      <c r="C35" s="119">
        <f>list1_1!C35</f>
        <v>0</v>
      </c>
      <c r="D35" s="281">
        <f>list1_1!L36</f>
        <v>0</v>
      </c>
      <c r="E35" s="9" t="s">
        <v>0</v>
      </c>
      <c r="F35" s="144">
        <f>list1_1!J35</f>
        <v>0</v>
      </c>
      <c r="G35" s="145" t="s">
        <v>87</v>
      </c>
      <c r="H35" s="146">
        <f>list1_1!K35</f>
        <v>0</v>
      </c>
      <c r="I35" s="209">
        <f>list1_1!H35</f>
        <v>0</v>
      </c>
      <c r="J35" s="209">
        <f>list1_1!I35</f>
        <v>0</v>
      </c>
    </row>
    <row r="36" spans="1:10" ht="19.5" thickBot="1" x14ac:dyDescent="0.3">
      <c r="A36" s="280"/>
      <c r="B36" s="302">
        <f>list1_1!B36</f>
        <v>0</v>
      </c>
      <c r="C36" s="303"/>
      <c r="D36" s="282"/>
      <c r="E36" s="10" t="s">
        <v>1</v>
      </c>
      <c r="F36" s="12">
        <f>list1_1!J36</f>
        <v>0</v>
      </c>
      <c r="G36" s="11" t="s">
        <v>12</v>
      </c>
      <c r="H36" s="13">
        <f>list1_1!K36</f>
        <v>0</v>
      </c>
      <c r="I36" s="260" t="s">
        <v>54</v>
      </c>
      <c r="J36" s="257">
        <f>list1_1!M36</f>
        <v>0</v>
      </c>
    </row>
    <row r="37" spans="1:10" ht="18.75" x14ac:dyDescent="0.25">
      <c r="A37" s="279">
        <v>17</v>
      </c>
      <c r="B37" s="199">
        <f>list1_1!B37</f>
        <v>0</v>
      </c>
      <c r="C37" s="119">
        <f>list1_1!C37</f>
        <v>0</v>
      </c>
      <c r="D37" s="281">
        <f>list1_1!L38</f>
        <v>0</v>
      </c>
      <c r="E37" s="9" t="s">
        <v>0</v>
      </c>
      <c r="F37" s="144">
        <f>list1_1!J37</f>
        <v>0</v>
      </c>
      <c r="G37" s="145" t="s">
        <v>87</v>
      </c>
      <c r="H37" s="146">
        <f>list1_1!K37</f>
        <v>0</v>
      </c>
      <c r="I37" s="209">
        <f>list1_1!H37</f>
        <v>0</v>
      </c>
      <c r="J37" s="209">
        <f>list1_1!I37</f>
        <v>0</v>
      </c>
    </row>
    <row r="38" spans="1:10" ht="19.5" thickBot="1" x14ac:dyDescent="0.3">
      <c r="A38" s="280"/>
      <c r="B38" s="302">
        <f>list1_1!B38</f>
        <v>0</v>
      </c>
      <c r="C38" s="303"/>
      <c r="D38" s="282"/>
      <c r="E38" s="10" t="s">
        <v>1</v>
      </c>
      <c r="F38" s="12">
        <f>list1_1!J38</f>
        <v>0</v>
      </c>
      <c r="G38" s="11" t="s">
        <v>12</v>
      </c>
      <c r="H38" s="13">
        <f>list1_1!K38</f>
        <v>0</v>
      </c>
      <c r="I38" s="260" t="s">
        <v>54</v>
      </c>
      <c r="J38" s="257">
        <f>list1_1!M38</f>
        <v>0</v>
      </c>
    </row>
    <row r="40" spans="1:10" ht="15" customHeight="1" x14ac:dyDescent="0.25"/>
    <row r="41" spans="1:10" ht="15" customHeight="1" x14ac:dyDescent="0.25"/>
    <row r="42" spans="1:10" ht="15" customHeight="1" x14ac:dyDescent="0.25"/>
    <row r="43" spans="1:10" ht="15" customHeight="1" x14ac:dyDescent="0.25"/>
    <row r="44" spans="1:10" ht="15" customHeight="1" x14ac:dyDescent="0.25"/>
    <row r="45" spans="1:10" ht="15" customHeight="1" x14ac:dyDescent="0.25"/>
    <row r="46" spans="1:10" ht="15" customHeight="1" x14ac:dyDescent="0.25"/>
    <row r="47" spans="1:10" ht="15" customHeight="1" x14ac:dyDescent="0.25"/>
    <row r="48" spans="1:10" ht="15" customHeight="1" x14ac:dyDescent="0.25"/>
    <row r="49" ht="15" customHeight="1" x14ac:dyDescent="0.25"/>
    <row r="50" ht="15" customHeight="1" x14ac:dyDescent="0.25"/>
  </sheetData>
  <mergeCells count="62">
    <mergeCell ref="A33:A34"/>
    <mergeCell ref="D33:D34"/>
    <mergeCell ref="A31:A32"/>
    <mergeCell ref="D31:D32"/>
    <mergeCell ref="B32:C32"/>
    <mergeCell ref="B34:C34"/>
    <mergeCell ref="A29:A30"/>
    <mergeCell ref="D29:D30"/>
    <mergeCell ref="A27:A28"/>
    <mergeCell ref="D27:D28"/>
    <mergeCell ref="B28:C28"/>
    <mergeCell ref="B30:C30"/>
    <mergeCell ref="A37:A38"/>
    <mergeCell ref="D37:D38"/>
    <mergeCell ref="A35:A36"/>
    <mergeCell ref="D35:D36"/>
    <mergeCell ref="B36:C36"/>
    <mergeCell ref="B38:C38"/>
    <mergeCell ref="A25:A26"/>
    <mergeCell ref="D25:D26"/>
    <mergeCell ref="A23:A24"/>
    <mergeCell ref="D23:D24"/>
    <mergeCell ref="B24:C24"/>
    <mergeCell ref="B26:C26"/>
    <mergeCell ref="A13:A14"/>
    <mergeCell ref="D13:D14"/>
    <mergeCell ref="A21:A22"/>
    <mergeCell ref="D21:D22"/>
    <mergeCell ref="A19:A20"/>
    <mergeCell ref="D19:D20"/>
    <mergeCell ref="B20:C20"/>
    <mergeCell ref="B22:C22"/>
    <mergeCell ref="A1:D2"/>
    <mergeCell ref="G1:I1"/>
    <mergeCell ref="G2:H2"/>
    <mergeCell ref="A17:A18"/>
    <mergeCell ref="D17:D18"/>
    <mergeCell ref="A15:A16"/>
    <mergeCell ref="D15:D16"/>
    <mergeCell ref="B8:C8"/>
    <mergeCell ref="B10:C10"/>
    <mergeCell ref="B12:C12"/>
    <mergeCell ref="B14:C14"/>
    <mergeCell ref="B16:C16"/>
    <mergeCell ref="B18:C18"/>
    <mergeCell ref="A9:A10"/>
    <mergeCell ref="D9:D10"/>
    <mergeCell ref="A7:A8"/>
    <mergeCell ref="A11:A12"/>
    <mergeCell ref="D11:D12"/>
    <mergeCell ref="D5:D6"/>
    <mergeCell ref="D3:D4"/>
    <mergeCell ref="A5:A6"/>
    <mergeCell ref="A3:A4"/>
    <mergeCell ref="B3:C4"/>
    <mergeCell ref="B6:C6"/>
    <mergeCell ref="D7:D8"/>
    <mergeCell ref="J3:J4"/>
    <mergeCell ref="I3:I4"/>
    <mergeCell ref="E3:E4"/>
    <mergeCell ref="E1:F1"/>
    <mergeCell ref="F3:H4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view="pageLayout" zoomScaleNormal="100" workbookViewId="0">
      <selection activeCell="I2" sqref="I2"/>
    </sheetView>
  </sheetViews>
  <sheetFormatPr defaultRowHeight="15" x14ac:dyDescent="0.25"/>
  <cols>
    <col min="1" max="1" width="3.140625" bestFit="1" customWidth="1"/>
    <col min="2" max="2" width="14.140625" customWidth="1"/>
    <col min="3" max="3" width="14" customWidth="1"/>
    <col min="4" max="4" width="9.7109375" bestFit="1" customWidth="1"/>
    <col min="5" max="5" width="11.85546875" bestFit="1" customWidth="1"/>
    <col min="6" max="6" width="10.42578125" customWidth="1"/>
    <col min="7" max="7" width="8.140625" bestFit="1" customWidth="1"/>
    <col min="8" max="8" width="6.5703125" customWidth="1"/>
    <col min="9" max="9" width="7.85546875" customWidth="1"/>
    <col min="10" max="10" width="8.7109375" bestFit="1" customWidth="1"/>
  </cols>
  <sheetData>
    <row r="1" spans="1:12" ht="21.75" customHeight="1" thickBot="1" x14ac:dyDescent="0.3">
      <c r="A1" s="293" t="s">
        <v>96</v>
      </c>
      <c r="B1" s="294"/>
      <c r="C1" s="294"/>
      <c r="D1" s="295"/>
      <c r="E1" s="271" t="str">
        <f>list1_1!H1</f>
        <v>свято</v>
      </c>
      <c r="F1" s="272"/>
      <c r="G1" s="299" t="str">
        <f>list1_1!J1</f>
        <v>осінь</v>
      </c>
      <c r="H1" s="300"/>
      <c r="I1" s="301"/>
    </row>
    <row r="2" spans="1:12" s="4" customFormat="1" ht="30.75" customHeight="1" thickBot="1" x14ac:dyDescent="0.3">
      <c r="A2" s="296"/>
      <c r="B2" s="297"/>
      <c r="C2" s="297"/>
      <c r="D2" s="298"/>
      <c r="E2" s="6" t="str">
        <f>list1_1!H2</f>
        <v>група (клас)</v>
      </c>
      <c r="F2" s="213" t="str">
        <f>list1_1!I2</f>
        <v>0гр</v>
      </c>
      <c r="G2" s="276" t="str">
        <f>list1_1!J2</f>
        <v>сад (школа)</v>
      </c>
      <c r="H2" s="278"/>
      <c r="I2" s="264" t="str">
        <f>list1_1!K2</f>
        <v>0сад</v>
      </c>
      <c r="K2"/>
      <c r="L2"/>
    </row>
    <row r="3" spans="1:12" x14ac:dyDescent="0.25">
      <c r="A3" s="269" t="s">
        <v>7</v>
      </c>
      <c r="B3" s="273" t="s">
        <v>16</v>
      </c>
      <c r="C3" s="275"/>
      <c r="D3" s="285" t="s">
        <v>97</v>
      </c>
      <c r="E3" s="269" t="s">
        <v>15</v>
      </c>
      <c r="F3" s="273" t="s">
        <v>17</v>
      </c>
      <c r="G3" s="274"/>
      <c r="H3" s="275"/>
      <c r="I3" s="267" t="s">
        <v>9</v>
      </c>
      <c r="J3" s="267" t="s">
        <v>10</v>
      </c>
    </row>
    <row r="4" spans="1:12" ht="15.75" thickBot="1" x14ac:dyDescent="0.3">
      <c r="A4" s="270"/>
      <c r="B4" s="289"/>
      <c r="C4" s="290"/>
      <c r="D4" s="286"/>
      <c r="E4" s="270"/>
      <c r="F4" s="276"/>
      <c r="G4" s="277"/>
      <c r="H4" s="278"/>
      <c r="I4" s="306"/>
      <c r="J4" s="306"/>
    </row>
    <row r="5" spans="1:12" ht="18.75" x14ac:dyDescent="0.25">
      <c r="A5" s="287">
        <v>18</v>
      </c>
      <c r="B5" s="199">
        <f>list1_2!B5</f>
        <v>0</v>
      </c>
      <c r="C5" s="120">
        <f>list1_2!C5</f>
        <v>0</v>
      </c>
      <c r="D5" s="283">
        <f>list1_2!L6</f>
        <v>0</v>
      </c>
      <c r="E5" s="9" t="s">
        <v>0</v>
      </c>
      <c r="F5" s="143">
        <f>list1_2!J5</f>
        <v>0</v>
      </c>
      <c r="G5" s="145" t="s">
        <v>87</v>
      </c>
      <c r="H5" s="146">
        <f>list1_2!K5</f>
        <v>0</v>
      </c>
      <c r="I5" s="252">
        <f>list1_2!H5</f>
        <v>0</v>
      </c>
      <c r="J5" s="252">
        <f>list1_2!I5</f>
        <v>0</v>
      </c>
    </row>
    <row r="6" spans="1:12" ht="19.5" thickBot="1" x14ac:dyDescent="0.3">
      <c r="A6" s="288"/>
      <c r="B6" s="291">
        <f>list1_2!B6</f>
        <v>0</v>
      </c>
      <c r="C6" s="304"/>
      <c r="D6" s="284"/>
      <c r="E6" s="10" t="s">
        <v>1</v>
      </c>
      <c r="F6" s="12">
        <f>list1_2!J6</f>
        <v>0</v>
      </c>
      <c r="G6" s="11" t="s">
        <v>12</v>
      </c>
      <c r="H6" s="13">
        <f>list1_2!K6</f>
        <v>0</v>
      </c>
      <c r="I6" s="256" t="s">
        <v>54</v>
      </c>
      <c r="J6" s="262">
        <f>list1_2!M6</f>
        <v>0</v>
      </c>
    </row>
    <row r="7" spans="1:12" ht="18.75" customHeight="1" x14ac:dyDescent="0.25">
      <c r="A7" s="287">
        <v>19</v>
      </c>
      <c r="B7" s="199">
        <f>list1_2!B7</f>
        <v>0</v>
      </c>
      <c r="C7" s="120">
        <f>list1_2!C7</f>
        <v>0</v>
      </c>
      <c r="D7" s="283">
        <f>list1_2!L8</f>
        <v>0</v>
      </c>
      <c r="E7" s="9" t="s">
        <v>0</v>
      </c>
      <c r="F7" s="143">
        <f>list1_2!J7</f>
        <v>0</v>
      </c>
      <c r="G7" s="145" t="s">
        <v>87</v>
      </c>
      <c r="H7" s="146">
        <f>list1_2!K7</f>
        <v>0</v>
      </c>
      <c r="I7" s="252">
        <f>list1_2!H7</f>
        <v>0</v>
      </c>
      <c r="J7" s="252">
        <f>list1_2!I7</f>
        <v>0</v>
      </c>
    </row>
    <row r="8" spans="1:12" ht="19.5" customHeight="1" thickBot="1" x14ac:dyDescent="0.3">
      <c r="A8" s="288"/>
      <c r="B8" s="291">
        <f>list1_2!B8</f>
        <v>0</v>
      </c>
      <c r="C8" s="304"/>
      <c r="D8" s="284"/>
      <c r="E8" s="10" t="s">
        <v>1</v>
      </c>
      <c r="F8" s="12">
        <f>list1_2!J8</f>
        <v>0</v>
      </c>
      <c r="G8" s="11" t="s">
        <v>12</v>
      </c>
      <c r="H8" s="13">
        <f>list1_2!K8</f>
        <v>0</v>
      </c>
      <c r="I8" s="256" t="s">
        <v>54</v>
      </c>
      <c r="J8" s="257">
        <f>list1_2!M8</f>
        <v>0</v>
      </c>
    </row>
    <row r="9" spans="1:12" ht="18.75" customHeight="1" x14ac:dyDescent="0.25">
      <c r="A9" s="279">
        <v>20</v>
      </c>
      <c r="B9" s="199">
        <f>list1_2!B9</f>
        <v>0</v>
      </c>
      <c r="C9" s="120">
        <f>list1_2!C9</f>
        <v>0</v>
      </c>
      <c r="D9" s="283">
        <f>list1_2!L10</f>
        <v>0</v>
      </c>
      <c r="E9" s="9" t="s">
        <v>0</v>
      </c>
      <c r="F9" s="143">
        <f>list1_2!J9</f>
        <v>0</v>
      </c>
      <c r="G9" s="145" t="s">
        <v>87</v>
      </c>
      <c r="H9" s="146">
        <f>list1_2!K9</f>
        <v>0</v>
      </c>
      <c r="I9" s="252">
        <f>list1_2!H9</f>
        <v>0</v>
      </c>
      <c r="J9" s="209">
        <f>list1_2!I9</f>
        <v>0</v>
      </c>
    </row>
    <row r="10" spans="1:12" ht="19.5" customHeight="1" thickBot="1" x14ac:dyDescent="0.3">
      <c r="A10" s="280"/>
      <c r="B10" s="291">
        <f>list1_2!B10</f>
        <v>0</v>
      </c>
      <c r="C10" s="304"/>
      <c r="D10" s="284"/>
      <c r="E10" s="10" t="s">
        <v>1</v>
      </c>
      <c r="F10" s="12">
        <f>list1_2!J10</f>
        <v>0</v>
      </c>
      <c r="G10" s="11" t="s">
        <v>12</v>
      </c>
      <c r="H10" s="13">
        <f>list1_2!K10</f>
        <v>0</v>
      </c>
      <c r="I10" s="260" t="s">
        <v>54</v>
      </c>
      <c r="J10" s="257">
        <f>list1_2!M10</f>
        <v>0</v>
      </c>
    </row>
    <row r="11" spans="1:12" ht="18.75" customHeight="1" x14ac:dyDescent="0.25">
      <c r="A11" s="279">
        <v>21</v>
      </c>
      <c r="B11" s="199">
        <f>list1_2!B11</f>
        <v>0</v>
      </c>
      <c r="C11" s="120">
        <f>list1_2!C11</f>
        <v>0</v>
      </c>
      <c r="D11" s="283">
        <f>list1_2!L12</f>
        <v>0</v>
      </c>
      <c r="E11" s="9" t="s">
        <v>0</v>
      </c>
      <c r="F11" s="143">
        <f>list1_2!J11</f>
        <v>0</v>
      </c>
      <c r="G11" s="145" t="s">
        <v>87</v>
      </c>
      <c r="H11" s="146">
        <f>list1_2!K11</f>
        <v>0</v>
      </c>
      <c r="I11" s="253">
        <f>list1_2!H11</f>
        <v>0</v>
      </c>
      <c r="J11" s="253">
        <f>list1_2!I11</f>
        <v>0</v>
      </c>
    </row>
    <row r="12" spans="1:12" ht="19.5" customHeight="1" thickBot="1" x14ac:dyDescent="0.3">
      <c r="A12" s="280"/>
      <c r="B12" s="291">
        <f>list1_2!B12</f>
        <v>0</v>
      </c>
      <c r="C12" s="304"/>
      <c r="D12" s="284"/>
      <c r="E12" s="10" t="s">
        <v>1</v>
      </c>
      <c r="F12" s="12">
        <f>list1_2!J12</f>
        <v>0</v>
      </c>
      <c r="G12" s="11" t="s">
        <v>12</v>
      </c>
      <c r="H12" s="13">
        <f>list1_2!K12</f>
        <v>0</v>
      </c>
      <c r="I12" s="261" t="s">
        <v>54</v>
      </c>
      <c r="J12" s="258">
        <f>list1_2!M12</f>
        <v>0</v>
      </c>
    </row>
    <row r="13" spans="1:12" ht="18.75" customHeight="1" x14ac:dyDescent="0.25">
      <c r="A13" s="279">
        <v>22</v>
      </c>
      <c r="B13" s="199">
        <f>list1_2!B13</f>
        <v>0</v>
      </c>
      <c r="C13" s="120">
        <f>list1_2!C13</f>
        <v>0</v>
      </c>
      <c r="D13" s="283">
        <f>list1_2!L14</f>
        <v>0</v>
      </c>
      <c r="E13" s="9" t="s">
        <v>0</v>
      </c>
      <c r="F13" s="143">
        <f>list1_2!J13</f>
        <v>0</v>
      </c>
      <c r="G13" s="145" t="s">
        <v>87</v>
      </c>
      <c r="H13" s="146">
        <f>list1_2!K13</f>
        <v>0</v>
      </c>
      <c r="I13" s="255">
        <f>list1_2!H13</f>
        <v>0</v>
      </c>
      <c r="J13" s="255">
        <f>list1_2!I13</f>
        <v>0</v>
      </c>
    </row>
    <row r="14" spans="1:12" ht="19.5" customHeight="1" thickBot="1" x14ac:dyDescent="0.3">
      <c r="A14" s="280"/>
      <c r="B14" s="291">
        <f>list1_2!B14</f>
        <v>0</v>
      </c>
      <c r="C14" s="304"/>
      <c r="D14" s="284"/>
      <c r="E14" s="10" t="s">
        <v>1</v>
      </c>
      <c r="F14" s="12">
        <f>list1_2!J14</f>
        <v>0</v>
      </c>
      <c r="G14" s="11" t="s">
        <v>12</v>
      </c>
      <c r="H14" s="13">
        <f>list1_2!K14</f>
        <v>0</v>
      </c>
      <c r="I14" s="261" t="s">
        <v>54</v>
      </c>
      <c r="J14" s="258">
        <f>list1_2!M14</f>
        <v>0</v>
      </c>
    </row>
    <row r="15" spans="1:12" ht="18.75" customHeight="1" x14ac:dyDescent="0.25">
      <c r="A15" s="279">
        <v>23</v>
      </c>
      <c r="B15" s="199">
        <f>list1_2!B15</f>
        <v>0</v>
      </c>
      <c r="C15" s="120">
        <f>list1_2!C15</f>
        <v>0</v>
      </c>
      <c r="D15" s="283">
        <f>list1_2!L16</f>
        <v>0</v>
      </c>
      <c r="E15" s="9" t="s">
        <v>0</v>
      </c>
      <c r="F15" s="143">
        <f>list1_2!J15</f>
        <v>0</v>
      </c>
      <c r="G15" s="145" t="s">
        <v>87</v>
      </c>
      <c r="H15" s="146">
        <f>list1_2!K15</f>
        <v>0</v>
      </c>
      <c r="I15" s="255">
        <f>list1_2!H15</f>
        <v>0</v>
      </c>
      <c r="J15" s="255">
        <f>list1_2!I15</f>
        <v>0</v>
      </c>
    </row>
    <row r="16" spans="1:12" ht="19.5" customHeight="1" thickBot="1" x14ac:dyDescent="0.3">
      <c r="A16" s="280"/>
      <c r="B16" s="302">
        <f>list1_1!B16</f>
        <v>0</v>
      </c>
      <c r="C16" s="303"/>
      <c r="D16" s="284"/>
      <c r="E16" s="10" t="s">
        <v>1</v>
      </c>
      <c r="F16" s="12">
        <f>list1_2!J16</f>
        <v>0</v>
      </c>
      <c r="G16" s="11" t="s">
        <v>12</v>
      </c>
      <c r="H16" s="13">
        <f>list1_2!K16</f>
        <v>0</v>
      </c>
      <c r="I16" s="261" t="s">
        <v>54</v>
      </c>
      <c r="J16" s="259">
        <f>list1_2!M16</f>
        <v>0</v>
      </c>
    </row>
    <row r="17" spans="1:10" ht="18.75" customHeight="1" x14ac:dyDescent="0.25">
      <c r="A17" s="279">
        <v>24</v>
      </c>
      <c r="B17" s="199">
        <f>list1_2!B17</f>
        <v>0</v>
      </c>
      <c r="C17" s="120">
        <f>list1_2!C17</f>
        <v>0</v>
      </c>
      <c r="D17" s="283">
        <f>list1_2!L18</f>
        <v>0</v>
      </c>
      <c r="E17" s="9" t="s">
        <v>0</v>
      </c>
      <c r="F17" s="143">
        <f>list1_2!J17</f>
        <v>0</v>
      </c>
      <c r="G17" s="145" t="s">
        <v>87</v>
      </c>
      <c r="H17" s="146">
        <f>list1_2!K17</f>
        <v>0</v>
      </c>
      <c r="I17" s="254">
        <f>list1_2!H17</f>
        <v>0</v>
      </c>
      <c r="J17" s="209">
        <f>list1_2!I17</f>
        <v>0</v>
      </c>
    </row>
    <row r="18" spans="1:10" ht="19.5" customHeight="1" thickBot="1" x14ac:dyDescent="0.3">
      <c r="A18" s="280"/>
      <c r="B18" s="291">
        <f>list1_2!B18</f>
        <v>0</v>
      </c>
      <c r="C18" s="304"/>
      <c r="D18" s="284"/>
      <c r="E18" s="10" t="s">
        <v>1</v>
      </c>
      <c r="F18" s="12">
        <f>list1_2!J18</f>
        <v>0</v>
      </c>
      <c r="G18" s="11" t="s">
        <v>12</v>
      </c>
      <c r="H18" s="13">
        <f>list1_2!K18</f>
        <v>0</v>
      </c>
      <c r="I18" s="260" t="s">
        <v>54</v>
      </c>
      <c r="J18" s="257">
        <f>list1_2!M18</f>
        <v>0</v>
      </c>
    </row>
    <row r="19" spans="1:10" ht="18.75" customHeight="1" x14ac:dyDescent="0.25">
      <c r="A19" s="279">
        <v>25</v>
      </c>
      <c r="B19" s="199">
        <f>list1_2!B19</f>
        <v>0</v>
      </c>
      <c r="C19" s="120">
        <f>list1_2!C19</f>
        <v>0</v>
      </c>
      <c r="D19" s="283">
        <f>list1_2!L20</f>
        <v>0</v>
      </c>
      <c r="E19" s="9" t="s">
        <v>0</v>
      </c>
      <c r="F19" s="143">
        <f>list1_2!J19</f>
        <v>0</v>
      </c>
      <c r="G19" s="145" t="s">
        <v>87</v>
      </c>
      <c r="H19" s="146">
        <f>list1_2!K19</f>
        <v>0</v>
      </c>
      <c r="I19" s="209">
        <f>list1_2!H19</f>
        <v>0</v>
      </c>
      <c r="J19" s="209">
        <f>list1_2!I19</f>
        <v>0</v>
      </c>
    </row>
    <row r="20" spans="1:10" ht="19.5" customHeight="1" thickBot="1" x14ac:dyDescent="0.3">
      <c r="A20" s="280"/>
      <c r="B20" s="291">
        <f>list1_2!B20</f>
        <v>0</v>
      </c>
      <c r="C20" s="304"/>
      <c r="D20" s="284"/>
      <c r="E20" s="10" t="s">
        <v>1</v>
      </c>
      <c r="F20" s="12">
        <f>list1_2!J20</f>
        <v>0</v>
      </c>
      <c r="G20" s="11" t="s">
        <v>12</v>
      </c>
      <c r="H20" s="13">
        <f>list1_2!K20</f>
        <v>0</v>
      </c>
      <c r="I20" s="260" t="s">
        <v>54</v>
      </c>
      <c r="J20" s="257">
        <f>list1_2!M20</f>
        <v>0</v>
      </c>
    </row>
    <row r="21" spans="1:10" ht="18.75" customHeight="1" x14ac:dyDescent="0.25">
      <c r="A21" s="279">
        <v>26</v>
      </c>
      <c r="B21" s="199">
        <f>list1_2!B21</f>
        <v>0</v>
      </c>
      <c r="C21" s="120">
        <f>list1_2!C21</f>
        <v>0</v>
      </c>
      <c r="D21" s="283">
        <f>list1_2!L22</f>
        <v>0</v>
      </c>
      <c r="E21" s="9" t="s">
        <v>0</v>
      </c>
      <c r="F21" s="143">
        <f>list1_2!J21</f>
        <v>0</v>
      </c>
      <c r="G21" s="145" t="s">
        <v>87</v>
      </c>
      <c r="H21" s="146">
        <f>list1_2!K21</f>
        <v>0</v>
      </c>
      <c r="I21" s="209">
        <f>list1_2!H21</f>
        <v>0</v>
      </c>
      <c r="J21" s="209">
        <f>list1_2!I21</f>
        <v>0</v>
      </c>
    </row>
    <row r="22" spans="1:10" ht="19.5" customHeight="1" thickBot="1" x14ac:dyDescent="0.3">
      <c r="A22" s="280"/>
      <c r="B22" s="291">
        <f>list1_2!B22</f>
        <v>0</v>
      </c>
      <c r="C22" s="304"/>
      <c r="D22" s="284"/>
      <c r="E22" s="10" t="s">
        <v>1</v>
      </c>
      <c r="F22" s="12">
        <f>list1_2!J22</f>
        <v>0</v>
      </c>
      <c r="G22" s="11" t="s">
        <v>12</v>
      </c>
      <c r="H22" s="13">
        <f>list1_2!K22</f>
        <v>0</v>
      </c>
      <c r="I22" s="260" t="s">
        <v>54</v>
      </c>
      <c r="J22" s="257">
        <f>list1_2!M22</f>
        <v>0</v>
      </c>
    </row>
    <row r="23" spans="1:10" ht="18.75" customHeight="1" x14ac:dyDescent="0.25">
      <c r="A23" s="279">
        <v>27</v>
      </c>
      <c r="B23" s="199">
        <f>list1_2!B23</f>
        <v>0</v>
      </c>
      <c r="C23" s="120">
        <f>list1_2!C23</f>
        <v>0</v>
      </c>
      <c r="D23" s="283">
        <f>list1_2!L24</f>
        <v>0</v>
      </c>
      <c r="E23" s="9" t="s">
        <v>0</v>
      </c>
      <c r="F23" s="143">
        <f>list1_2!J23</f>
        <v>0</v>
      </c>
      <c r="G23" s="145" t="s">
        <v>87</v>
      </c>
      <c r="H23" s="146">
        <f>list1_2!K23</f>
        <v>0</v>
      </c>
      <c r="I23" s="209">
        <f>list1_2!H23</f>
        <v>0</v>
      </c>
      <c r="J23" s="209">
        <f>list1_2!I23</f>
        <v>0</v>
      </c>
    </row>
    <row r="24" spans="1:10" ht="19.5" customHeight="1" thickBot="1" x14ac:dyDescent="0.3">
      <c r="A24" s="280"/>
      <c r="B24" s="291">
        <f>list1_2!B24</f>
        <v>0</v>
      </c>
      <c r="C24" s="304"/>
      <c r="D24" s="284"/>
      <c r="E24" s="10" t="s">
        <v>1</v>
      </c>
      <c r="F24" s="12">
        <f>list1_2!J24</f>
        <v>0</v>
      </c>
      <c r="G24" s="11" t="s">
        <v>12</v>
      </c>
      <c r="H24" s="13">
        <f>list1_2!K24</f>
        <v>0</v>
      </c>
      <c r="I24" s="260" t="s">
        <v>54</v>
      </c>
      <c r="J24" s="257">
        <f>list1_2!M24</f>
        <v>0</v>
      </c>
    </row>
    <row r="25" spans="1:10" ht="18.75" customHeight="1" x14ac:dyDescent="0.25">
      <c r="A25" s="279">
        <v>28</v>
      </c>
      <c r="B25" s="199">
        <f>list1_2!B25</f>
        <v>0</v>
      </c>
      <c r="C25" s="120">
        <f>list1_2!C25</f>
        <v>0</v>
      </c>
      <c r="D25" s="283">
        <f>list1_2!L26</f>
        <v>0</v>
      </c>
      <c r="E25" s="9" t="s">
        <v>0</v>
      </c>
      <c r="F25" s="143">
        <f>list1_2!J25</f>
        <v>0</v>
      </c>
      <c r="G25" s="145" t="s">
        <v>87</v>
      </c>
      <c r="H25" s="146">
        <f>list1_2!K25</f>
        <v>0</v>
      </c>
      <c r="I25" s="209">
        <f>list1_2!H25</f>
        <v>0</v>
      </c>
      <c r="J25" s="209">
        <f>list1_2!I25</f>
        <v>0</v>
      </c>
    </row>
    <row r="26" spans="1:10" ht="19.5" customHeight="1" thickBot="1" x14ac:dyDescent="0.3">
      <c r="A26" s="280"/>
      <c r="B26" s="291">
        <f>list1_2!B26</f>
        <v>0</v>
      </c>
      <c r="C26" s="304"/>
      <c r="D26" s="284"/>
      <c r="E26" s="10" t="s">
        <v>1</v>
      </c>
      <c r="F26" s="12">
        <f>list1_2!J26</f>
        <v>0</v>
      </c>
      <c r="G26" s="11" t="s">
        <v>12</v>
      </c>
      <c r="H26" s="13">
        <f>list1_2!K26</f>
        <v>0</v>
      </c>
      <c r="I26" s="260" t="s">
        <v>54</v>
      </c>
      <c r="J26" s="257">
        <f>list1_2!M26</f>
        <v>0</v>
      </c>
    </row>
    <row r="27" spans="1:10" ht="18.75" customHeight="1" x14ac:dyDescent="0.25">
      <c r="A27" s="279">
        <v>29</v>
      </c>
      <c r="B27" s="199">
        <f>list1_2!B27</f>
        <v>0</v>
      </c>
      <c r="C27" s="120">
        <f>list1_2!C27</f>
        <v>0</v>
      </c>
      <c r="D27" s="283">
        <f>list1_2!L28</f>
        <v>0</v>
      </c>
      <c r="E27" s="9" t="s">
        <v>0</v>
      </c>
      <c r="F27" s="143">
        <f>list1_2!J27</f>
        <v>0</v>
      </c>
      <c r="G27" s="145" t="s">
        <v>87</v>
      </c>
      <c r="H27" s="146">
        <f>list1_2!K27</f>
        <v>0</v>
      </c>
      <c r="I27" s="209">
        <f>list1_2!H27</f>
        <v>0</v>
      </c>
      <c r="J27" s="209">
        <f>list1_2!I27</f>
        <v>0</v>
      </c>
    </row>
    <row r="28" spans="1:10" ht="19.5" customHeight="1" thickBot="1" x14ac:dyDescent="0.3">
      <c r="A28" s="280"/>
      <c r="B28" s="291">
        <f>list1_2!B28</f>
        <v>0</v>
      </c>
      <c r="C28" s="304"/>
      <c r="D28" s="284"/>
      <c r="E28" s="10" t="s">
        <v>1</v>
      </c>
      <c r="F28" s="12">
        <f>list1_2!J28</f>
        <v>0</v>
      </c>
      <c r="G28" s="11" t="s">
        <v>12</v>
      </c>
      <c r="H28" s="13">
        <f>list1_2!K28</f>
        <v>0</v>
      </c>
      <c r="I28" s="260" t="s">
        <v>54</v>
      </c>
      <c r="J28" s="257">
        <f>list1_2!M28</f>
        <v>0</v>
      </c>
    </row>
    <row r="29" spans="1:10" ht="18.75" customHeight="1" x14ac:dyDescent="0.25">
      <c r="A29" s="279">
        <v>30</v>
      </c>
      <c r="B29" s="199">
        <f>list1_2!B29</f>
        <v>0</v>
      </c>
      <c r="C29" s="120">
        <f>list1_2!C29</f>
        <v>0</v>
      </c>
      <c r="D29" s="283">
        <f>list1_2!L30</f>
        <v>0</v>
      </c>
      <c r="E29" s="9" t="s">
        <v>0</v>
      </c>
      <c r="F29" s="143">
        <f>list1_2!J29</f>
        <v>0</v>
      </c>
      <c r="G29" s="145" t="s">
        <v>87</v>
      </c>
      <c r="H29" s="146">
        <f>list1_2!K29</f>
        <v>0</v>
      </c>
      <c r="I29" s="209">
        <f>list1_2!H29</f>
        <v>0</v>
      </c>
      <c r="J29" s="209">
        <f>list1_2!I29</f>
        <v>0</v>
      </c>
    </row>
    <row r="30" spans="1:10" ht="19.5" customHeight="1" thickBot="1" x14ac:dyDescent="0.3">
      <c r="A30" s="280"/>
      <c r="B30" s="291">
        <f>list1_2!B30</f>
        <v>0</v>
      </c>
      <c r="C30" s="304"/>
      <c r="D30" s="284"/>
      <c r="E30" s="10" t="s">
        <v>1</v>
      </c>
      <c r="F30" s="12">
        <f>list1_2!J30</f>
        <v>0</v>
      </c>
      <c r="G30" s="11" t="s">
        <v>12</v>
      </c>
      <c r="H30" s="13">
        <f>list1_2!K30</f>
        <v>0</v>
      </c>
      <c r="I30" s="260" t="s">
        <v>54</v>
      </c>
      <c r="J30" s="257">
        <f>list1_2!M30</f>
        <v>0</v>
      </c>
    </row>
    <row r="31" spans="1:10" ht="18.75" customHeight="1" x14ac:dyDescent="0.25">
      <c r="A31" s="279">
        <v>31</v>
      </c>
      <c r="B31" s="199">
        <f>list1_2!B31</f>
        <v>0</v>
      </c>
      <c r="C31" s="120">
        <f>list1_2!C31</f>
        <v>0</v>
      </c>
      <c r="D31" s="283">
        <f>list1_2!L32</f>
        <v>0</v>
      </c>
      <c r="E31" s="9" t="s">
        <v>0</v>
      </c>
      <c r="F31" s="143">
        <f>list1_2!J31</f>
        <v>0</v>
      </c>
      <c r="G31" s="145" t="s">
        <v>87</v>
      </c>
      <c r="H31" s="146">
        <f>list1_2!K31</f>
        <v>0</v>
      </c>
      <c r="I31" s="209">
        <f>list1_2!H31</f>
        <v>0</v>
      </c>
      <c r="J31" s="209">
        <f>list1_1!I31</f>
        <v>0</v>
      </c>
    </row>
    <row r="32" spans="1:10" ht="19.5" customHeight="1" thickBot="1" x14ac:dyDescent="0.3">
      <c r="A32" s="280"/>
      <c r="B32" s="291">
        <f>list1_2!B32</f>
        <v>0</v>
      </c>
      <c r="C32" s="304"/>
      <c r="D32" s="284"/>
      <c r="E32" s="10" t="s">
        <v>1</v>
      </c>
      <c r="F32" s="12">
        <f>list1_2!J32</f>
        <v>0</v>
      </c>
      <c r="G32" s="11" t="s">
        <v>12</v>
      </c>
      <c r="H32" s="13">
        <f>list1_2!K32</f>
        <v>0</v>
      </c>
      <c r="I32" s="260" t="s">
        <v>54</v>
      </c>
      <c r="J32" s="257">
        <f>list1_2!M32</f>
        <v>0</v>
      </c>
    </row>
    <row r="33" spans="1:10" ht="18.75" customHeight="1" x14ac:dyDescent="0.25">
      <c r="A33" s="279">
        <v>32</v>
      </c>
      <c r="B33" s="199">
        <f>list1_2!B33</f>
        <v>0</v>
      </c>
      <c r="C33" s="120">
        <f>list1_2!C33</f>
        <v>0</v>
      </c>
      <c r="D33" s="283">
        <f>list1_2!L34</f>
        <v>0</v>
      </c>
      <c r="E33" s="9" t="s">
        <v>0</v>
      </c>
      <c r="F33" s="143">
        <f>list1_2!J33</f>
        <v>0</v>
      </c>
      <c r="G33" s="145" t="s">
        <v>87</v>
      </c>
      <c r="H33" s="146">
        <f>list1_2!K33</f>
        <v>0</v>
      </c>
      <c r="I33" s="209">
        <f>list1_2!H33</f>
        <v>0</v>
      </c>
      <c r="J33" s="209">
        <f>list1_2!I33</f>
        <v>0</v>
      </c>
    </row>
    <row r="34" spans="1:10" ht="19.5" customHeight="1" thickBot="1" x14ac:dyDescent="0.3">
      <c r="A34" s="280"/>
      <c r="B34" s="291">
        <f>list1_2!B34</f>
        <v>0</v>
      </c>
      <c r="C34" s="304"/>
      <c r="D34" s="284"/>
      <c r="E34" s="10" t="s">
        <v>1</v>
      </c>
      <c r="F34" s="12">
        <f>list1_2!J34</f>
        <v>0</v>
      </c>
      <c r="G34" s="11" t="s">
        <v>12</v>
      </c>
      <c r="H34" s="13">
        <f>list1_2!K34</f>
        <v>0</v>
      </c>
      <c r="I34" s="260" t="s">
        <v>54</v>
      </c>
      <c r="J34" s="257">
        <f>list1_2!M34</f>
        <v>0</v>
      </c>
    </row>
    <row r="35" spans="1:10" ht="18.75" customHeight="1" x14ac:dyDescent="0.25">
      <c r="A35" s="279">
        <v>33</v>
      </c>
      <c r="B35" s="199">
        <f>list1_2!B35</f>
        <v>0</v>
      </c>
      <c r="C35" s="120">
        <f>list1_2!C35</f>
        <v>0</v>
      </c>
      <c r="D35" s="283">
        <f>list1_2!L36</f>
        <v>0</v>
      </c>
      <c r="E35" s="9" t="s">
        <v>0</v>
      </c>
      <c r="F35" s="143">
        <f>list1_2!J35</f>
        <v>0</v>
      </c>
      <c r="G35" s="145" t="s">
        <v>87</v>
      </c>
      <c r="H35" s="146">
        <f>list1_2!K35</f>
        <v>0</v>
      </c>
      <c r="I35" s="209">
        <f>list1_2!H35</f>
        <v>0</v>
      </c>
      <c r="J35" s="209">
        <f>list1_2!I35</f>
        <v>0</v>
      </c>
    </row>
    <row r="36" spans="1:10" ht="19.5" customHeight="1" thickBot="1" x14ac:dyDescent="0.3">
      <c r="A36" s="280"/>
      <c r="B36" s="291">
        <f>list1_2!B36</f>
        <v>0</v>
      </c>
      <c r="C36" s="304"/>
      <c r="D36" s="284"/>
      <c r="E36" s="10" t="s">
        <v>1</v>
      </c>
      <c r="F36" s="12">
        <f>list1_2!J36</f>
        <v>0</v>
      </c>
      <c r="G36" s="11" t="s">
        <v>12</v>
      </c>
      <c r="H36" s="13">
        <f>list1_2!K36</f>
        <v>0</v>
      </c>
      <c r="I36" s="260" t="s">
        <v>54</v>
      </c>
      <c r="J36" s="257">
        <f>list1_2!M36</f>
        <v>0</v>
      </c>
    </row>
    <row r="37" spans="1:10" ht="18.75" customHeight="1" x14ac:dyDescent="0.25">
      <c r="A37" s="279">
        <v>34</v>
      </c>
      <c r="B37" s="199">
        <f>list1_2!B37</f>
        <v>0</v>
      </c>
      <c r="C37" s="120">
        <f>list1_2!C37</f>
        <v>0</v>
      </c>
      <c r="D37" s="283">
        <f>list1_2!L38</f>
        <v>0</v>
      </c>
      <c r="E37" s="9" t="s">
        <v>0</v>
      </c>
      <c r="F37" s="143">
        <f>list1_2!J37</f>
        <v>0</v>
      </c>
      <c r="G37" s="145" t="s">
        <v>87</v>
      </c>
      <c r="H37" s="146">
        <f>list1_2!K37</f>
        <v>0</v>
      </c>
      <c r="I37" s="209">
        <f>list1_2!H37</f>
        <v>0</v>
      </c>
      <c r="J37" s="209">
        <f>list1_2!I37</f>
        <v>0</v>
      </c>
    </row>
    <row r="38" spans="1:10" ht="19.5" customHeight="1" thickBot="1" x14ac:dyDescent="0.3">
      <c r="A38" s="280"/>
      <c r="B38" s="302">
        <f>list1_2!B38</f>
        <v>0</v>
      </c>
      <c r="C38" s="305"/>
      <c r="D38" s="284"/>
      <c r="E38" s="10" t="s">
        <v>1</v>
      </c>
      <c r="F38" s="12">
        <f>list1_2!J38</f>
        <v>0</v>
      </c>
      <c r="G38" s="11" t="s">
        <v>12</v>
      </c>
      <c r="H38" s="13">
        <f>list1_2!K38</f>
        <v>0</v>
      </c>
      <c r="I38" s="260" t="s">
        <v>54</v>
      </c>
      <c r="J38" s="257">
        <f>list1_2!M38</f>
        <v>0</v>
      </c>
    </row>
  </sheetData>
  <mergeCells count="62">
    <mergeCell ref="J3:J4"/>
    <mergeCell ref="D5:D6"/>
    <mergeCell ref="G2:H2"/>
    <mergeCell ref="I3:I4"/>
    <mergeCell ref="A1:D2"/>
    <mergeCell ref="A5:A6"/>
    <mergeCell ref="A7:A8"/>
    <mergeCell ref="B6:C6"/>
    <mergeCell ref="E1:F1"/>
    <mergeCell ref="A3:A4"/>
    <mergeCell ref="D3:D4"/>
    <mergeCell ref="B3:C4"/>
    <mergeCell ref="E3:E4"/>
    <mergeCell ref="F3:H4"/>
    <mergeCell ref="D7:D8"/>
    <mergeCell ref="B8:C8"/>
    <mergeCell ref="G1:I1"/>
    <mergeCell ref="A9:A10"/>
    <mergeCell ref="A11:A12"/>
    <mergeCell ref="D11:D12"/>
    <mergeCell ref="B12:C12"/>
    <mergeCell ref="D9:D10"/>
    <mergeCell ref="B10:C10"/>
    <mergeCell ref="A13:A14"/>
    <mergeCell ref="A15:A16"/>
    <mergeCell ref="D13:D14"/>
    <mergeCell ref="B14:C14"/>
    <mergeCell ref="D15:D16"/>
    <mergeCell ref="B16:C16"/>
    <mergeCell ref="A17:A18"/>
    <mergeCell ref="A19:A20"/>
    <mergeCell ref="D17:D18"/>
    <mergeCell ref="B18:C18"/>
    <mergeCell ref="D19:D20"/>
    <mergeCell ref="B20:C20"/>
    <mergeCell ref="A21:A22"/>
    <mergeCell ref="A23:A24"/>
    <mergeCell ref="D21:D22"/>
    <mergeCell ref="B22:C22"/>
    <mergeCell ref="D23:D24"/>
    <mergeCell ref="B24:C24"/>
    <mergeCell ref="D31:D32"/>
    <mergeCell ref="B32:C32"/>
    <mergeCell ref="A25:A26"/>
    <mergeCell ref="A27:A28"/>
    <mergeCell ref="D25:D26"/>
    <mergeCell ref="B26:C26"/>
    <mergeCell ref="D27:D28"/>
    <mergeCell ref="B28:C28"/>
    <mergeCell ref="A29:A30"/>
    <mergeCell ref="A31:A32"/>
    <mergeCell ref="D29:D30"/>
    <mergeCell ref="B30:C30"/>
    <mergeCell ref="A37:A38"/>
    <mergeCell ref="A33:A34"/>
    <mergeCell ref="A35:A36"/>
    <mergeCell ref="D33:D34"/>
    <mergeCell ref="B34:C34"/>
    <mergeCell ref="D35:D36"/>
    <mergeCell ref="B36:C36"/>
    <mergeCell ref="D37:D38"/>
    <mergeCell ref="B38:C38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7"/>
  <sheetViews>
    <sheetView view="pageLayout" zoomScaleNormal="80" zoomScaleSheetLayoutView="100" workbookViewId="0">
      <selection activeCell="C4" sqref="C4:D7"/>
    </sheetView>
  </sheetViews>
  <sheetFormatPr defaultRowHeight="15" x14ac:dyDescent="0.25"/>
  <cols>
    <col min="1" max="1" width="6.85546875" customWidth="1"/>
    <col min="2" max="2" width="6" bestFit="1" customWidth="1"/>
    <col min="3" max="3" width="12.5703125" style="1" bestFit="1" customWidth="1"/>
    <col min="4" max="4" width="11.140625" style="1" bestFit="1" customWidth="1"/>
    <col min="5" max="5" width="5.85546875" bestFit="1" customWidth="1"/>
    <col min="7" max="7" width="6" bestFit="1" customWidth="1"/>
    <col min="8" max="8" width="12.5703125" bestFit="1" customWidth="1"/>
    <col min="9" max="9" width="11.140625" bestFit="1" customWidth="1"/>
    <col min="10" max="10" width="5.85546875" bestFit="1" customWidth="1"/>
    <col min="14" max="14" width="11.28515625" customWidth="1"/>
  </cols>
  <sheetData>
    <row r="1" spans="2:10" ht="15.75" thickBot="1" x14ac:dyDescent="0.3"/>
    <row r="2" spans="2:10" ht="15.75" thickBot="1" x14ac:dyDescent="0.3">
      <c r="B2" s="377">
        <f>list1_1!A5</f>
        <v>1</v>
      </c>
      <c r="C2" s="110">
        <f>list1_1!B5</f>
        <v>0</v>
      </c>
      <c r="D2" s="126">
        <f>list1_1!C5</f>
        <v>0</v>
      </c>
      <c r="E2" s="198" t="str">
        <f>list1_1!I2</f>
        <v>0гр</v>
      </c>
      <c r="G2" s="377">
        <f>list1_1!A7</f>
        <v>2</v>
      </c>
      <c r="H2" s="122">
        <f>list1_1!B7</f>
        <v>0</v>
      </c>
      <c r="I2" s="122">
        <f>list1_1!C7</f>
        <v>0</v>
      </c>
      <c r="J2" s="198" t="str">
        <f>list1_1!I2</f>
        <v>0гр</v>
      </c>
    </row>
    <row r="3" spans="2:10" ht="15.75" thickBot="1" x14ac:dyDescent="0.3">
      <c r="B3" s="378"/>
      <c r="C3" s="366">
        <f>list1_1!B6</f>
        <v>0</v>
      </c>
      <c r="D3" s="367"/>
      <c r="E3" s="191" t="str">
        <f>list1_1!K2</f>
        <v>0сад</v>
      </c>
      <c r="G3" s="378"/>
      <c r="H3" s="380">
        <f>list1_1!B8</f>
        <v>0</v>
      </c>
      <c r="I3" s="381"/>
      <c r="J3" s="191" t="str">
        <f>list1_1!K2</f>
        <v>0сад</v>
      </c>
    </row>
    <row r="4" spans="2:10" x14ac:dyDescent="0.25">
      <c r="B4" s="333" t="s">
        <v>0</v>
      </c>
      <c r="C4" s="336">
        <f>list1_1!E5</f>
        <v>0</v>
      </c>
      <c r="D4" s="337"/>
      <c r="E4" s="354">
        <f>list1_1!J5</f>
        <v>0</v>
      </c>
      <c r="G4" s="333" t="s">
        <v>0</v>
      </c>
      <c r="H4" s="336">
        <f>list1_1!E7</f>
        <v>0</v>
      </c>
      <c r="I4" s="337"/>
      <c r="J4" s="310">
        <f>list1_1!J7</f>
        <v>0</v>
      </c>
    </row>
    <row r="5" spans="2:10" x14ac:dyDescent="0.25">
      <c r="B5" s="334"/>
      <c r="C5" s="338"/>
      <c r="D5" s="339"/>
      <c r="E5" s="355"/>
      <c r="G5" s="334"/>
      <c r="H5" s="338"/>
      <c r="I5" s="339"/>
      <c r="J5" s="311"/>
    </row>
    <row r="6" spans="2:10" x14ac:dyDescent="0.25">
      <c r="B6" s="334"/>
      <c r="C6" s="338"/>
      <c r="D6" s="339"/>
      <c r="E6" s="355"/>
      <c r="G6" s="334"/>
      <c r="H6" s="338"/>
      <c r="I6" s="339"/>
      <c r="J6" s="311"/>
    </row>
    <row r="7" spans="2:10" ht="15.75" thickBot="1" x14ac:dyDescent="0.3">
      <c r="B7" s="335"/>
      <c r="C7" s="340"/>
      <c r="D7" s="341"/>
      <c r="E7" s="356"/>
      <c r="G7" s="335"/>
      <c r="H7" s="340"/>
      <c r="I7" s="341"/>
      <c r="J7" s="312"/>
    </row>
    <row r="8" spans="2:10" x14ac:dyDescent="0.25">
      <c r="B8" s="313" t="s">
        <v>1</v>
      </c>
      <c r="C8" s="357">
        <f>list1_1!E6</f>
        <v>0</v>
      </c>
      <c r="D8" s="358"/>
      <c r="E8" s="363">
        <f>list1_1!J6</f>
        <v>0</v>
      </c>
      <c r="G8" s="313" t="s">
        <v>1</v>
      </c>
      <c r="H8" s="316">
        <f>list1_1!E8</f>
        <v>0</v>
      </c>
      <c r="I8" s="317"/>
      <c r="J8" s="322">
        <f>list1_1!J8</f>
        <v>0</v>
      </c>
    </row>
    <row r="9" spans="2:10" x14ac:dyDescent="0.25">
      <c r="B9" s="314"/>
      <c r="C9" s="359"/>
      <c r="D9" s="360"/>
      <c r="E9" s="364"/>
      <c r="G9" s="314"/>
      <c r="H9" s="318"/>
      <c r="I9" s="319"/>
      <c r="J9" s="323"/>
    </row>
    <row r="10" spans="2:10" ht="15.75" thickBot="1" x14ac:dyDescent="0.3">
      <c r="B10" s="315"/>
      <c r="C10" s="361"/>
      <c r="D10" s="362"/>
      <c r="E10" s="365"/>
      <c r="G10" s="315"/>
      <c r="H10" s="320"/>
      <c r="I10" s="321"/>
      <c r="J10" s="324"/>
    </row>
    <row r="11" spans="2:10" x14ac:dyDescent="0.25">
      <c r="B11" s="269" t="s">
        <v>2</v>
      </c>
      <c r="C11" s="348">
        <f>list1_1!G6</f>
        <v>0</v>
      </c>
      <c r="D11" s="349"/>
      <c r="E11" s="352">
        <f>list1_1!K6</f>
        <v>0</v>
      </c>
      <c r="G11" s="269" t="s">
        <v>2</v>
      </c>
      <c r="H11" s="307">
        <f>list1_1!G8</f>
        <v>0</v>
      </c>
      <c r="I11" s="275"/>
      <c r="J11" s="267">
        <f>list1_1!K8</f>
        <v>0</v>
      </c>
    </row>
    <row r="12" spans="2:10" ht="15.75" thickBot="1" x14ac:dyDescent="0.3">
      <c r="B12" s="270"/>
      <c r="C12" s="350"/>
      <c r="D12" s="351"/>
      <c r="E12" s="353"/>
      <c r="G12" s="270"/>
      <c r="H12" s="276"/>
      <c r="I12" s="278"/>
      <c r="J12" s="268"/>
    </row>
    <row r="13" spans="2:10" x14ac:dyDescent="0.25">
      <c r="B13" s="279" t="s">
        <v>87</v>
      </c>
      <c r="C13" s="325">
        <f>list1_1!G5</f>
        <v>0</v>
      </c>
      <c r="D13" s="326"/>
      <c r="E13" s="373">
        <f>list1_1!K5</f>
        <v>0</v>
      </c>
      <c r="G13" s="279" t="s">
        <v>87</v>
      </c>
      <c r="H13" s="325">
        <f>list1_1!G7</f>
        <v>0</v>
      </c>
      <c r="I13" s="326"/>
      <c r="J13" s="308">
        <f>list1_1!K7</f>
        <v>0</v>
      </c>
    </row>
    <row r="14" spans="2:10" ht="15.75" thickBot="1" x14ac:dyDescent="0.3">
      <c r="B14" s="280"/>
      <c r="C14" s="327"/>
      <c r="D14" s="328"/>
      <c r="E14" s="374"/>
      <c r="G14" s="280"/>
      <c r="H14" s="327"/>
      <c r="I14" s="328"/>
      <c r="J14" s="309"/>
    </row>
    <row r="15" spans="2:10" ht="15.75" thickBot="1" x14ac:dyDescent="0.3">
      <c r="B15" s="122" t="s">
        <v>65</v>
      </c>
      <c r="C15" s="122">
        <f>list1_1!H5</f>
        <v>0</v>
      </c>
      <c r="D15" s="156" t="s">
        <v>67</v>
      </c>
      <c r="E15" s="156">
        <f>list1_1!I6</f>
        <v>0</v>
      </c>
      <c r="G15" s="122" t="s">
        <v>65</v>
      </c>
      <c r="H15" s="122">
        <f>list1_1!H7</f>
        <v>0</v>
      </c>
      <c r="I15" s="156" t="s">
        <v>67</v>
      </c>
      <c r="J15" s="156">
        <f>list1_1!I8</f>
        <v>0</v>
      </c>
    </row>
    <row r="16" spans="2:10" ht="15.75" thickBot="1" x14ac:dyDescent="0.3">
      <c r="B16" s="122" t="s">
        <v>66</v>
      </c>
      <c r="C16" s="122">
        <f>list1_1!I5</f>
        <v>0</v>
      </c>
      <c r="D16" s="123" t="s">
        <v>3</v>
      </c>
      <c r="E16" s="196">
        <f>list1_1!L6</f>
        <v>0</v>
      </c>
      <c r="G16" s="122" t="s">
        <v>66</v>
      </c>
      <c r="H16" s="122">
        <f>list1_1!I7</f>
        <v>0</v>
      </c>
      <c r="I16" s="123" t="s">
        <v>3</v>
      </c>
      <c r="J16" s="125">
        <f>list1_1!L8</f>
        <v>0</v>
      </c>
    </row>
    <row r="17" spans="2:10" ht="15.75" thickBot="1" x14ac:dyDescent="0.3">
      <c r="C17"/>
      <c r="D17"/>
    </row>
    <row r="18" spans="2:10" ht="15.75" thickBot="1" x14ac:dyDescent="0.3">
      <c r="B18" s="377">
        <f>list1_1!A9</f>
        <v>3</v>
      </c>
      <c r="C18" s="110">
        <f>list1_1!B9</f>
        <v>0</v>
      </c>
      <c r="D18" s="122">
        <f>list1_1!C9</f>
        <v>0</v>
      </c>
      <c r="E18" s="197" t="str">
        <f>list1_1!I2</f>
        <v>0гр</v>
      </c>
      <c r="G18" s="329">
        <f>list1_1!A11</f>
        <v>4</v>
      </c>
      <c r="H18" s="110">
        <f>list1_1!B11</f>
        <v>0</v>
      </c>
      <c r="I18" s="122">
        <f>list1_1!C11</f>
        <v>0</v>
      </c>
      <c r="J18" s="197" t="str">
        <f>list1_1!I2</f>
        <v>0гр</v>
      </c>
    </row>
    <row r="19" spans="2:10" ht="15.75" thickBot="1" x14ac:dyDescent="0.3">
      <c r="B19" s="378"/>
      <c r="C19" s="331">
        <f>list1_1!B10</f>
        <v>0</v>
      </c>
      <c r="D19" s="379"/>
      <c r="E19" s="191" t="str">
        <f>list1_1!K2</f>
        <v>0сад</v>
      </c>
      <c r="G19" s="330"/>
      <c r="H19" s="331">
        <f>list1_1!B12</f>
        <v>0</v>
      </c>
      <c r="I19" s="332"/>
      <c r="J19" s="195" t="str">
        <f>list1_1!K2</f>
        <v>0сад</v>
      </c>
    </row>
    <row r="20" spans="2:10" ht="15.75" customHeight="1" x14ac:dyDescent="0.25">
      <c r="B20" s="333" t="s">
        <v>0</v>
      </c>
      <c r="C20" s="336">
        <f>list1_1!E9</f>
        <v>0</v>
      </c>
      <c r="D20" s="337"/>
      <c r="E20" s="354">
        <f>list1_1!J9</f>
        <v>0</v>
      </c>
      <c r="G20" s="333" t="s">
        <v>0</v>
      </c>
      <c r="H20" s="336">
        <f>list1_1!E11</f>
        <v>0</v>
      </c>
      <c r="I20" s="337"/>
      <c r="J20" s="310">
        <f>list1_1!J11</f>
        <v>0</v>
      </c>
    </row>
    <row r="21" spans="2:10" x14ac:dyDescent="0.25">
      <c r="B21" s="334"/>
      <c r="C21" s="338"/>
      <c r="D21" s="339"/>
      <c r="E21" s="355"/>
      <c r="G21" s="334"/>
      <c r="H21" s="338"/>
      <c r="I21" s="339"/>
      <c r="J21" s="311"/>
    </row>
    <row r="22" spans="2:10" x14ac:dyDescent="0.25">
      <c r="B22" s="334"/>
      <c r="C22" s="338"/>
      <c r="D22" s="339"/>
      <c r="E22" s="355"/>
      <c r="G22" s="334"/>
      <c r="H22" s="338"/>
      <c r="I22" s="339"/>
      <c r="J22" s="311"/>
    </row>
    <row r="23" spans="2:10" ht="15.75" thickBot="1" x14ac:dyDescent="0.3">
      <c r="B23" s="335"/>
      <c r="C23" s="340"/>
      <c r="D23" s="341"/>
      <c r="E23" s="356"/>
      <c r="G23" s="335"/>
      <c r="H23" s="340"/>
      <c r="I23" s="341"/>
      <c r="J23" s="312"/>
    </row>
    <row r="24" spans="2:10" x14ac:dyDescent="0.25">
      <c r="B24" s="313" t="s">
        <v>1</v>
      </c>
      <c r="C24" s="316">
        <f>list1_1!E10</f>
        <v>0</v>
      </c>
      <c r="D24" s="317"/>
      <c r="E24" s="322">
        <f>list1_1!J10</f>
        <v>0</v>
      </c>
      <c r="G24" s="313" t="s">
        <v>1</v>
      </c>
      <c r="H24" s="316">
        <f>list1_1!E12</f>
        <v>0</v>
      </c>
      <c r="I24" s="317"/>
      <c r="J24" s="313">
        <f>list1_1!J12</f>
        <v>0</v>
      </c>
    </row>
    <row r="25" spans="2:10" x14ac:dyDescent="0.25">
      <c r="B25" s="314"/>
      <c r="C25" s="318"/>
      <c r="D25" s="319"/>
      <c r="E25" s="323"/>
      <c r="G25" s="314"/>
      <c r="H25" s="318"/>
      <c r="I25" s="319"/>
      <c r="J25" s="314"/>
    </row>
    <row r="26" spans="2:10" ht="15.75" thickBot="1" x14ac:dyDescent="0.3">
      <c r="B26" s="315"/>
      <c r="C26" s="320"/>
      <c r="D26" s="321"/>
      <c r="E26" s="324"/>
      <c r="G26" s="315"/>
      <c r="H26" s="320"/>
      <c r="I26" s="321"/>
      <c r="J26" s="315"/>
    </row>
    <row r="27" spans="2:10" x14ac:dyDescent="0.25">
      <c r="B27" s="269" t="s">
        <v>2</v>
      </c>
      <c r="C27" s="307">
        <f>list1_1!G10</f>
        <v>0</v>
      </c>
      <c r="D27" s="275"/>
      <c r="E27" s="308">
        <f>list1_1!K10</f>
        <v>0</v>
      </c>
      <c r="G27" s="269" t="s">
        <v>2</v>
      </c>
      <c r="H27" s="342">
        <f>list1_1!G12</f>
        <v>0</v>
      </c>
      <c r="I27" s="343"/>
      <c r="J27" s="346">
        <f>list1_1!K12</f>
        <v>0</v>
      </c>
    </row>
    <row r="28" spans="2:10" ht="15.75" thickBot="1" x14ac:dyDescent="0.3">
      <c r="B28" s="270"/>
      <c r="C28" s="276"/>
      <c r="D28" s="278"/>
      <c r="E28" s="309"/>
      <c r="G28" s="270"/>
      <c r="H28" s="344"/>
      <c r="I28" s="345"/>
      <c r="J28" s="347"/>
    </row>
    <row r="29" spans="2:10" x14ac:dyDescent="0.25">
      <c r="B29" s="279" t="s">
        <v>87</v>
      </c>
      <c r="C29" s="325">
        <f>list1_1!G9</f>
        <v>0</v>
      </c>
      <c r="D29" s="375"/>
      <c r="E29" s="279">
        <f>list1_1!K9</f>
        <v>0</v>
      </c>
      <c r="G29" s="279" t="s">
        <v>87</v>
      </c>
      <c r="H29" s="325">
        <f>list1_1!G11</f>
        <v>0</v>
      </c>
      <c r="I29" s="326"/>
      <c r="J29" s="279">
        <f>list1_1!K11</f>
        <v>0</v>
      </c>
    </row>
    <row r="30" spans="2:10" ht="15.75" thickBot="1" x14ac:dyDescent="0.3">
      <c r="B30" s="280"/>
      <c r="C30" s="327"/>
      <c r="D30" s="376"/>
      <c r="E30" s="280"/>
      <c r="G30" s="280"/>
      <c r="H30" s="327"/>
      <c r="I30" s="328"/>
      <c r="J30" s="280"/>
    </row>
    <row r="31" spans="2:10" ht="15.75" thickBot="1" x14ac:dyDescent="0.3">
      <c r="B31" s="122" t="s">
        <v>65</v>
      </c>
      <c r="C31" s="122">
        <f>list1_1!H9</f>
        <v>0</v>
      </c>
      <c r="D31" s="156" t="s">
        <v>67</v>
      </c>
      <c r="E31" s="156">
        <f>list1_1!I10</f>
        <v>0</v>
      </c>
      <c r="G31" s="122" t="s">
        <v>65</v>
      </c>
      <c r="H31" s="122">
        <f>list1_1!H11</f>
        <v>0</v>
      </c>
      <c r="I31" s="156" t="s">
        <v>67</v>
      </c>
      <c r="J31" s="156">
        <f>list1_1!I12</f>
        <v>0</v>
      </c>
    </row>
    <row r="32" spans="2:10" ht="15.75" customHeight="1" thickBot="1" x14ac:dyDescent="0.3">
      <c r="B32" s="122" t="s">
        <v>66</v>
      </c>
      <c r="C32" s="122">
        <f>list1_1!I9</f>
        <v>0</v>
      </c>
      <c r="D32" s="123" t="s">
        <v>3</v>
      </c>
      <c r="E32" s="125">
        <f>list1_1!L10</f>
        <v>0</v>
      </c>
      <c r="G32" s="122" t="s">
        <v>66</v>
      </c>
      <c r="H32" s="122">
        <f>list1_1!I11</f>
        <v>0</v>
      </c>
      <c r="I32" s="123" t="s">
        <v>3</v>
      </c>
      <c r="J32" s="125">
        <f>list1_1!L12</f>
        <v>0</v>
      </c>
    </row>
    <row r="33" spans="2:10" ht="15.75" thickBot="1" x14ac:dyDescent="0.3"/>
    <row r="34" spans="2:10" ht="15.75" thickBot="1" x14ac:dyDescent="0.3">
      <c r="B34" s="329">
        <f>list1_1!A13</f>
        <v>5</v>
      </c>
      <c r="C34" s="110">
        <f>list1_1!B13</f>
        <v>0</v>
      </c>
      <c r="D34" s="122">
        <f>list1_1!C13</f>
        <v>0</v>
      </c>
      <c r="E34" s="197" t="str">
        <f>list1_1!I2</f>
        <v>0гр</v>
      </c>
      <c r="G34" s="329">
        <f>list1_1!A15</f>
        <v>6</v>
      </c>
      <c r="H34" s="110">
        <f>list1_1!B15</f>
        <v>0</v>
      </c>
      <c r="I34" s="122">
        <f>list1_1!C15</f>
        <v>0</v>
      </c>
      <c r="J34" s="197" t="str">
        <f>list1_1!I2</f>
        <v>0гр</v>
      </c>
    </row>
    <row r="35" spans="2:10" ht="15" customHeight="1" thickBot="1" x14ac:dyDescent="0.3">
      <c r="B35" s="330"/>
      <c r="C35" s="331">
        <f>list1_1!B14</f>
        <v>0</v>
      </c>
      <c r="D35" s="388"/>
      <c r="E35" s="195" t="str">
        <f>list1_1!K2</f>
        <v>0сад</v>
      </c>
      <c r="G35" s="330"/>
      <c r="H35" s="331">
        <f>list1_1!B16</f>
        <v>0</v>
      </c>
      <c r="I35" s="332"/>
      <c r="J35" s="195" t="str">
        <f>list1_1!K2</f>
        <v>0сад</v>
      </c>
    </row>
    <row r="36" spans="2:10" ht="15" customHeight="1" x14ac:dyDescent="0.25">
      <c r="B36" s="187" t="s">
        <v>0</v>
      </c>
      <c r="C36" s="336">
        <f>list1_1!E13</f>
        <v>0</v>
      </c>
      <c r="D36" s="389"/>
      <c r="E36" s="310">
        <f>list1_1!J13</f>
        <v>0</v>
      </c>
      <c r="G36" s="333" t="s">
        <v>0</v>
      </c>
      <c r="H36" s="336">
        <f>list1_1!E15</f>
        <v>0</v>
      </c>
      <c r="I36" s="337"/>
      <c r="J36" s="310">
        <f>list1_1!J15</f>
        <v>0</v>
      </c>
    </row>
    <row r="37" spans="2:10" ht="21" customHeight="1" x14ac:dyDescent="0.25">
      <c r="B37" s="188"/>
      <c r="C37" s="390"/>
      <c r="D37" s="391"/>
      <c r="E37" s="311"/>
      <c r="G37" s="334"/>
      <c r="H37" s="338"/>
      <c r="I37" s="339"/>
      <c r="J37" s="311"/>
    </row>
    <row r="38" spans="2:10" x14ac:dyDescent="0.25">
      <c r="B38" s="188"/>
      <c r="C38" s="390"/>
      <c r="D38" s="391"/>
      <c r="E38" s="311"/>
      <c r="G38" s="334"/>
      <c r="H38" s="338"/>
      <c r="I38" s="339"/>
      <c r="J38" s="311"/>
    </row>
    <row r="39" spans="2:10" ht="15.75" customHeight="1" thickBot="1" x14ac:dyDescent="0.3">
      <c r="B39" s="189"/>
      <c r="C39" s="392"/>
      <c r="D39" s="393"/>
      <c r="E39" s="312"/>
      <c r="G39" s="335"/>
      <c r="H39" s="340"/>
      <c r="I39" s="341"/>
      <c r="J39" s="312"/>
    </row>
    <row r="40" spans="2:10" ht="15" customHeight="1" x14ac:dyDescent="0.25">
      <c r="B40" s="184" t="s">
        <v>1</v>
      </c>
      <c r="C40" s="316">
        <f>list1_1!E14</f>
        <v>0</v>
      </c>
      <c r="D40" s="368"/>
      <c r="E40" s="313">
        <f>list1_1!J14</f>
        <v>0</v>
      </c>
      <c r="G40" s="313" t="s">
        <v>1</v>
      </c>
      <c r="H40" s="316">
        <f>list1_1!E16</f>
        <v>0</v>
      </c>
      <c r="I40" s="317"/>
      <c r="J40" s="313">
        <f>list1_1!J16</f>
        <v>0</v>
      </c>
    </row>
    <row r="41" spans="2:10" ht="15.75" customHeight="1" x14ac:dyDescent="0.25">
      <c r="B41" s="185"/>
      <c r="C41" s="369"/>
      <c r="D41" s="370"/>
      <c r="E41" s="314"/>
      <c r="G41" s="314"/>
      <c r="H41" s="318"/>
      <c r="I41" s="319"/>
      <c r="J41" s="314"/>
    </row>
    <row r="42" spans="2:10" ht="15" customHeight="1" thickBot="1" x14ac:dyDescent="0.3">
      <c r="B42" s="186"/>
      <c r="C42" s="371"/>
      <c r="D42" s="372"/>
      <c r="E42" s="315"/>
      <c r="G42" s="315"/>
      <c r="H42" s="320"/>
      <c r="I42" s="321"/>
      <c r="J42" s="315"/>
    </row>
    <row r="43" spans="2:10" ht="15" customHeight="1" x14ac:dyDescent="0.25">
      <c r="B43" s="182" t="s">
        <v>2</v>
      </c>
      <c r="C43" s="342">
        <f>list1_1!G14</f>
        <v>0</v>
      </c>
      <c r="D43" s="383"/>
      <c r="E43" s="386">
        <f>list1_1!K14</f>
        <v>0</v>
      </c>
      <c r="G43" s="269" t="s">
        <v>2</v>
      </c>
      <c r="H43" s="342">
        <f>list1_1!G16</f>
        <v>0</v>
      </c>
      <c r="I43" s="343"/>
      <c r="J43" s="346">
        <f>list1_1!K16</f>
        <v>0</v>
      </c>
    </row>
    <row r="44" spans="2:10" ht="15.75" thickBot="1" x14ac:dyDescent="0.3">
      <c r="B44" s="183"/>
      <c r="C44" s="384"/>
      <c r="D44" s="385"/>
      <c r="E44" s="387"/>
      <c r="G44" s="270"/>
      <c r="H44" s="344"/>
      <c r="I44" s="345"/>
      <c r="J44" s="347"/>
    </row>
    <row r="45" spans="2:10" ht="15" customHeight="1" x14ac:dyDescent="0.25">
      <c r="B45" s="279" t="s">
        <v>87</v>
      </c>
      <c r="C45" s="325">
        <f>list1_1!G13</f>
        <v>0</v>
      </c>
      <c r="D45" s="382"/>
      <c r="E45" s="279">
        <f>list1_1!K13</f>
        <v>0</v>
      </c>
      <c r="G45" s="279" t="s">
        <v>87</v>
      </c>
      <c r="H45" s="325">
        <f>list1_1!G15</f>
        <v>0</v>
      </c>
      <c r="I45" s="326"/>
      <c r="J45" s="279">
        <f>list1_1!K15</f>
        <v>0</v>
      </c>
    </row>
    <row r="46" spans="2:10" ht="15.75" thickBot="1" x14ac:dyDescent="0.3">
      <c r="B46" s="280"/>
      <c r="C46" s="302"/>
      <c r="D46" s="303"/>
      <c r="E46" s="280"/>
      <c r="G46" s="280"/>
      <c r="H46" s="327"/>
      <c r="I46" s="328"/>
      <c r="J46" s="280"/>
    </row>
    <row r="47" spans="2:10" ht="15.75" thickBot="1" x14ac:dyDescent="0.3">
      <c r="B47" s="122" t="s">
        <v>65</v>
      </c>
      <c r="C47" s="122">
        <f>list1_1!H13</f>
        <v>0</v>
      </c>
      <c r="D47" s="156" t="s">
        <v>67</v>
      </c>
      <c r="E47" s="156">
        <f>list1_1!I14</f>
        <v>0</v>
      </c>
      <c r="G47" s="122" t="s">
        <v>65</v>
      </c>
      <c r="H47" s="122">
        <f>list1_1!H15</f>
        <v>0</v>
      </c>
      <c r="I47" s="156" t="s">
        <v>67</v>
      </c>
      <c r="J47" s="156">
        <f>list1_1!I16</f>
        <v>0</v>
      </c>
    </row>
    <row r="48" spans="2:10" ht="15.75" customHeight="1" thickBot="1" x14ac:dyDescent="0.3">
      <c r="B48" s="122" t="s">
        <v>66</v>
      </c>
      <c r="C48" s="122">
        <f>list1_1!I13</f>
        <v>0</v>
      </c>
      <c r="D48" s="123" t="s">
        <v>3</v>
      </c>
      <c r="E48" s="125">
        <f>list1_1!L14</f>
        <v>0</v>
      </c>
      <c r="G48" s="122" t="s">
        <v>66</v>
      </c>
      <c r="H48" s="122">
        <f>list1_1!I15</f>
        <v>0</v>
      </c>
      <c r="I48" s="123" t="s">
        <v>3</v>
      </c>
      <c r="J48" s="125">
        <f>list1_1!L16</f>
        <v>0</v>
      </c>
    </row>
    <row r="50" spans="2:10" ht="15.75" thickBot="1" x14ac:dyDescent="0.3"/>
    <row r="51" spans="2:10" ht="15.75" thickBot="1" x14ac:dyDescent="0.3">
      <c r="B51" s="329">
        <f>list1_1!A17</f>
        <v>7</v>
      </c>
      <c r="C51" s="110">
        <f>list1_1!B17</f>
        <v>0</v>
      </c>
      <c r="D51" s="122">
        <f>list1_1!C17</f>
        <v>0</v>
      </c>
      <c r="E51" s="197" t="str">
        <f>list1_1!I2</f>
        <v>0гр</v>
      </c>
      <c r="G51" s="329">
        <f>list1_1!A19</f>
        <v>8</v>
      </c>
      <c r="H51" s="110">
        <f>list1_1!B19</f>
        <v>0</v>
      </c>
      <c r="I51" s="122">
        <f>list1_1!C19</f>
        <v>0</v>
      </c>
      <c r="J51" s="197" t="str">
        <f>list1_1!I2</f>
        <v>0гр</v>
      </c>
    </row>
    <row r="52" spans="2:10" ht="15.75" thickBot="1" x14ac:dyDescent="0.3">
      <c r="B52" s="330"/>
      <c r="C52" s="331">
        <f>list1_1!B18</f>
        <v>0</v>
      </c>
      <c r="D52" s="332"/>
      <c r="E52" s="195" t="str">
        <f>list1_1!K2</f>
        <v>0сад</v>
      </c>
      <c r="G52" s="330"/>
      <c r="H52" s="331">
        <f>list1_1!B20</f>
        <v>0</v>
      </c>
      <c r="I52" s="332"/>
      <c r="J52" s="195" t="str">
        <f>list1_1!K2</f>
        <v>0сад</v>
      </c>
    </row>
    <row r="53" spans="2:10" ht="15" customHeight="1" x14ac:dyDescent="0.25">
      <c r="B53" s="333" t="s">
        <v>0</v>
      </c>
      <c r="C53" s="336">
        <f>list1_1!E17</f>
        <v>0</v>
      </c>
      <c r="D53" s="337"/>
      <c r="E53" s="310">
        <f>list1_1!J17</f>
        <v>0</v>
      </c>
      <c r="G53" s="333" t="s">
        <v>0</v>
      </c>
      <c r="H53" s="336">
        <f>list1_1!E19</f>
        <v>0</v>
      </c>
      <c r="I53" s="337"/>
      <c r="J53" s="310">
        <f>list1_1!J19</f>
        <v>0</v>
      </c>
    </row>
    <row r="54" spans="2:10" x14ac:dyDescent="0.25">
      <c r="B54" s="334"/>
      <c r="C54" s="338"/>
      <c r="D54" s="339"/>
      <c r="E54" s="311"/>
      <c r="G54" s="334"/>
      <c r="H54" s="338"/>
      <c r="I54" s="339"/>
      <c r="J54" s="311"/>
    </row>
    <row r="55" spans="2:10" x14ac:dyDescent="0.25">
      <c r="B55" s="334"/>
      <c r="C55" s="338"/>
      <c r="D55" s="339"/>
      <c r="E55" s="311"/>
      <c r="G55" s="334"/>
      <c r="H55" s="338"/>
      <c r="I55" s="339"/>
      <c r="J55" s="311"/>
    </row>
    <row r="56" spans="2:10" ht="15.75" customHeight="1" thickBot="1" x14ac:dyDescent="0.3">
      <c r="B56" s="335"/>
      <c r="C56" s="340"/>
      <c r="D56" s="341"/>
      <c r="E56" s="312"/>
      <c r="G56" s="335"/>
      <c r="H56" s="340"/>
      <c r="I56" s="341"/>
      <c r="J56" s="312"/>
    </row>
    <row r="57" spans="2:10" x14ac:dyDescent="0.25">
      <c r="B57" s="313" t="s">
        <v>1</v>
      </c>
      <c r="C57" s="316">
        <f>list1_1!E18</f>
        <v>0</v>
      </c>
      <c r="D57" s="317"/>
      <c r="E57" s="313">
        <f>list1_1!J18</f>
        <v>0</v>
      </c>
      <c r="G57" s="313" t="s">
        <v>1</v>
      </c>
      <c r="H57" s="316">
        <f>list1_1!E20</f>
        <v>0</v>
      </c>
      <c r="I57" s="317"/>
      <c r="J57" s="313">
        <f>list1_1!J20</f>
        <v>0</v>
      </c>
    </row>
    <row r="58" spans="2:10" x14ac:dyDescent="0.25">
      <c r="B58" s="314"/>
      <c r="C58" s="318"/>
      <c r="D58" s="319"/>
      <c r="E58" s="314"/>
      <c r="G58" s="314"/>
      <c r="H58" s="318"/>
      <c r="I58" s="319"/>
      <c r="J58" s="314"/>
    </row>
    <row r="59" spans="2:10" ht="15.75" thickBot="1" x14ac:dyDescent="0.3">
      <c r="B59" s="315"/>
      <c r="C59" s="320"/>
      <c r="D59" s="321"/>
      <c r="E59" s="315"/>
      <c r="G59" s="315"/>
      <c r="H59" s="320"/>
      <c r="I59" s="321"/>
      <c r="J59" s="315"/>
    </row>
    <row r="60" spans="2:10" x14ac:dyDescent="0.25">
      <c r="B60" s="269" t="s">
        <v>2</v>
      </c>
      <c r="C60" s="342">
        <f>list1_1!G18</f>
        <v>0</v>
      </c>
      <c r="D60" s="343"/>
      <c r="E60" s="346">
        <f>list1_1!K18</f>
        <v>0</v>
      </c>
      <c r="G60" s="269" t="s">
        <v>2</v>
      </c>
      <c r="H60" s="342">
        <f>list1_1!G20</f>
        <v>0</v>
      </c>
      <c r="I60" s="343"/>
      <c r="J60" s="346">
        <f>list1_1!K20</f>
        <v>0</v>
      </c>
    </row>
    <row r="61" spans="2:10" ht="15.75" thickBot="1" x14ac:dyDescent="0.3">
      <c r="B61" s="270"/>
      <c r="C61" s="344"/>
      <c r="D61" s="345"/>
      <c r="E61" s="347"/>
      <c r="G61" s="270"/>
      <c r="H61" s="344"/>
      <c r="I61" s="345"/>
      <c r="J61" s="347"/>
    </row>
    <row r="62" spans="2:10" x14ac:dyDescent="0.25">
      <c r="B62" s="279" t="s">
        <v>87</v>
      </c>
      <c r="C62" s="325">
        <f>list1_1!G17</f>
        <v>0</v>
      </c>
      <c r="D62" s="326"/>
      <c r="E62" s="279">
        <f>list1_1!K17</f>
        <v>0</v>
      </c>
      <c r="G62" s="279" t="s">
        <v>87</v>
      </c>
      <c r="H62" s="325">
        <f>list1_1!G19</f>
        <v>0</v>
      </c>
      <c r="I62" s="326"/>
      <c r="J62" s="279">
        <f>list1_1!K19</f>
        <v>0</v>
      </c>
    </row>
    <row r="63" spans="2:10" ht="15.75" thickBot="1" x14ac:dyDescent="0.3">
      <c r="B63" s="280"/>
      <c r="C63" s="327"/>
      <c r="D63" s="328"/>
      <c r="E63" s="280"/>
      <c r="G63" s="280"/>
      <c r="H63" s="327"/>
      <c r="I63" s="328"/>
      <c r="J63" s="280"/>
    </row>
    <row r="64" spans="2:10" ht="15.75" thickBot="1" x14ac:dyDescent="0.3">
      <c r="B64" s="122" t="s">
        <v>65</v>
      </c>
      <c r="C64" s="122">
        <f>list1_1!H17</f>
        <v>0</v>
      </c>
      <c r="D64" s="156" t="s">
        <v>67</v>
      </c>
      <c r="E64" s="156">
        <f>list1_1!I18</f>
        <v>0</v>
      </c>
      <c r="G64" s="122" t="s">
        <v>65</v>
      </c>
      <c r="H64" s="122">
        <f>list1_1!H19</f>
        <v>0</v>
      </c>
      <c r="I64" s="156" t="s">
        <v>67</v>
      </c>
      <c r="J64" s="156">
        <f>list1_1!I20</f>
        <v>0</v>
      </c>
    </row>
    <row r="65" spans="2:10" ht="15.75" thickBot="1" x14ac:dyDescent="0.3">
      <c r="B65" s="122" t="s">
        <v>66</v>
      </c>
      <c r="C65" s="122">
        <f>list1_1!I17</f>
        <v>0</v>
      </c>
      <c r="D65" s="123" t="s">
        <v>3</v>
      </c>
      <c r="E65" s="125">
        <f>list1_1!L18</f>
        <v>0</v>
      </c>
      <c r="G65" s="122" t="s">
        <v>66</v>
      </c>
      <c r="H65" s="122">
        <f>list1_1!I19</f>
        <v>0</v>
      </c>
      <c r="I65" s="123" t="s">
        <v>3</v>
      </c>
      <c r="J65" s="125">
        <f>list1_1!L20</f>
        <v>0</v>
      </c>
    </row>
    <row r="66" spans="2:10" ht="15.75" thickBot="1" x14ac:dyDescent="0.3"/>
    <row r="67" spans="2:10" ht="15.75" thickBot="1" x14ac:dyDescent="0.3">
      <c r="B67" s="377">
        <f>list1_1!A21</f>
        <v>9</v>
      </c>
      <c r="C67" s="110">
        <f>list1_1!B21</f>
        <v>0</v>
      </c>
      <c r="D67" s="126">
        <f>list1_1!C21</f>
        <v>0</v>
      </c>
      <c r="E67" s="198" t="str">
        <f>list1_1!I2</f>
        <v>0гр</v>
      </c>
      <c r="G67" s="377">
        <f>list1_1!A23</f>
        <v>10</v>
      </c>
      <c r="H67" s="110">
        <f>list1_1!B23</f>
        <v>0</v>
      </c>
      <c r="I67" s="126">
        <f>list1_1!C23</f>
        <v>0</v>
      </c>
      <c r="J67" s="198" t="str">
        <f>list1_1!I2</f>
        <v>0гр</v>
      </c>
    </row>
    <row r="68" spans="2:10" ht="15.75" thickBot="1" x14ac:dyDescent="0.3">
      <c r="B68" s="378"/>
      <c r="C68" s="366">
        <f>list1_1!B22</f>
        <v>0</v>
      </c>
      <c r="D68" s="367"/>
      <c r="E68" s="191" t="str">
        <f>list1_1!K2</f>
        <v>0сад</v>
      </c>
      <c r="G68" s="378"/>
      <c r="H68" s="366">
        <f>list1_1!B24</f>
        <v>0</v>
      </c>
      <c r="I68" s="367"/>
      <c r="J68" s="191" t="str">
        <f>list1_1!K2</f>
        <v>0сад</v>
      </c>
    </row>
    <row r="69" spans="2:10" x14ac:dyDescent="0.25">
      <c r="B69" s="333" t="s">
        <v>0</v>
      </c>
      <c r="C69" s="336">
        <f>list1_1!E21</f>
        <v>0</v>
      </c>
      <c r="D69" s="337"/>
      <c r="E69" s="354">
        <f>list1_1!J21</f>
        <v>0</v>
      </c>
      <c r="G69" s="333" t="s">
        <v>0</v>
      </c>
      <c r="H69" s="336">
        <f>list1_1!E23</f>
        <v>0</v>
      </c>
      <c r="I69" s="337"/>
      <c r="J69" s="354">
        <f>list1_1!J23</f>
        <v>0</v>
      </c>
    </row>
    <row r="70" spans="2:10" x14ac:dyDescent="0.25">
      <c r="B70" s="334"/>
      <c r="C70" s="338"/>
      <c r="D70" s="339"/>
      <c r="E70" s="355"/>
      <c r="G70" s="334"/>
      <c r="H70" s="338"/>
      <c r="I70" s="339"/>
      <c r="J70" s="355"/>
    </row>
    <row r="71" spans="2:10" x14ac:dyDescent="0.25">
      <c r="B71" s="334"/>
      <c r="C71" s="338"/>
      <c r="D71" s="339"/>
      <c r="E71" s="355"/>
      <c r="G71" s="334"/>
      <c r="H71" s="338"/>
      <c r="I71" s="339"/>
      <c r="J71" s="355"/>
    </row>
    <row r="72" spans="2:10" ht="15.75" thickBot="1" x14ac:dyDescent="0.3">
      <c r="B72" s="335"/>
      <c r="C72" s="340"/>
      <c r="D72" s="341"/>
      <c r="E72" s="356"/>
      <c r="G72" s="335"/>
      <c r="H72" s="340"/>
      <c r="I72" s="341"/>
      <c r="J72" s="356"/>
    </row>
    <row r="73" spans="2:10" x14ac:dyDescent="0.25">
      <c r="B73" s="313" t="s">
        <v>1</v>
      </c>
      <c r="C73" s="357">
        <f>list1_1!E22</f>
        <v>0</v>
      </c>
      <c r="D73" s="358"/>
      <c r="E73" s="363">
        <f>list1_1!J22</f>
        <v>0</v>
      </c>
      <c r="G73" s="313" t="s">
        <v>1</v>
      </c>
      <c r="H73" s="357">
        <f>list1_1!E24</f>
        <v>0</v>
      </c>
      <c r="I73" s="358"/>
      <c r="J73" s="363">
        <f>list1_1!J24</f>
        <v>0</v>
      </c>
    </row>
    <row r="74" spans="2:10" x14ac:dyDescent="0.25">
      <c r="B74" s="314"/>
      <c r="C74" s="359"/>
      <c r="D74" s="360"/>
      <c r="E74" s="364"/>
      <c r="G74" s="314"/>
      <c r="H74" s="359"/>
      <c r="I74" s="360"/>
      <c r="J74" s="364"/>
    </row>
    <row r="75" spans="2:10" ht="15.75" thickBot="1" x14ac:dyDescent="0.3">
      <c r="B75" s="315"/>
      <c r="C75" s="361"/>
      <c r="D75" s="362"/>
      <c r="E75" s="365"/>
      <c r="G75" s="315"/>
      <c r="H75" s="361"/>
      <c r="I75" s="362"/>
      <c r="J75" s="365"/>
    </row>
    <row r="76" spans="2:10" x14ac:dyDescent="0.25">
      <c r="B76" s="269" t="s">
        <v>2</v>
      </c>
      <c r="C76" s="348">
        <f>list1_1!G22</f>
        <v>0</v>
      </c>
      <c r="D76" s="349"/>
      <c r="E76" s="352">
        <f>list1_1!K22</f>
        <v>0</v>
      </c>
      <c r="G76" s="269" t="s">
        <v>2</v>
      </c>
      <c r="H76" s="348">
        <f>list1_1!G24</f>
        <v>0</v>
      </c>
      <c r="I76" s="349"/>
      <c r="J76" s="352">
        <f>list1_1!K24</f>
        <v>0</v>
      </c>
    </row>
    <row r="77" spans="2:10" ht="15.75" thickBot="1" x14ac:dyDescent="0.3">
      <c r="B77" s="270"/>
      <c r="C77" s="350"/>
      <c r="D77" s="351"/>
      <c r="E77" s="353"/>
      <c r="G77" s="270"/>
      <c r="H77" s="350"/>
      <c r="I77" s="351"/>
      <c r="J77" s="353"/>
    </row>
    <row r="78" spans="2:10" x14ac:dyDescent="0.25">
      <c r="B78" s="279" t="s">
        <v>87</v>
      </c>
      <c r="C78" s="325">
        <f>list1_1!G21</f>
        <v>0</v>
      </c>
      <c r="D78" s="326"/>
      <c r="E78" s="373">
        <f>list1_1!K21</f>
        <v>0</v>
      </c>
      <c r="G78" s="279" t="s">
        <v>87</v>
      </c>
      <c r="H78" s="325">
        <f>list1_1!G23</f>
        <v>0</v>
      </c>
      <c r="I78" s="326"/>
      <c r="J78" s="373">
        <f>list1_1!K23</f>
        <v>0</v>
      </c>
    </row>
    <row r="79" spans="2:10" ht="15.75" thickBot="1" x14ac:dyDescent="0.3">
      <c r="B79" s="280"/>
      <c r="C79" s="327"/>
      <c r="D79" s="328"/>
      <c r="E79" s="374"/>
      <c r="G79" s="280"/>
      <c r="H79" s="327"/>
      <c r="I79" s="328"/>
      <c r="J79" s="374"/>
    </row>
    <row r="80" spans="2:10" ht="15.75" thickBot="1" x14ac:dyDescent="0.3">
      <c r="B80" s="122" t="s">
        <v>65</v>
      </c>
      <c r="C80" s="122">
        <f>list1_1!H21</f>
        <v>0</v>
      </c>
      <c r="D80" s="156" t="s">
        <v>67</v>
      </c>
      <c r="E80" s="193">
        <f>list1_1!I22</f>
        <v>0</v>
      </c>
      <c r="G80" s="122" t="s">
        <v>65</v>
      </c>
      <c r="H80" s="122">
        <f>list1_1!H23</f>
        <v>0</v>
      </c>
      <c r="I80" s="156" t="s">
        <v>67</v>
      </c>
      <c r="J80" s="193">
        <f>list1_1!I24</f>
        <v>0</v>
      </c>
    </row>
    <row r="81" spans="2:10" ht="15.75" thickBot="1" x14ac:dyDescent="0.3">
      <c r="B81" s="122" t="s">
        <v>66</v>
      </c>
      <c r="C81" s="122">
        <f>list1_1!I21</f>
        <v>0</v>
      </c>
      <c r="D81" s="123" t="s">
        <v>3</v>
      </c>
      <c r="E81" s="124">
        <f>list1_1!L22</f>
        <v>0</v>
      </c>
      <c r="G81" s="122" t="s">
        <v>66</v>
      </c>
      <c r="H81" s="122">
        <f>list1_1!I23</f>
        <v>0</v>
      </c>
      <c r="I81" s="123" t="s">
        <v>3</v>
      </c>
      <c r="J81" s="124">
        <f>list1_1!L24</f>
        <v>0</v>
      </c>
    </row>
    <row r="82" spans="2:10" ht="15.75" thickBot="1" x14ac:dyDescent="0.3"/>
    <row r="83" spans="2:10" ht="15.75" thickBot="1" x14ac:dyDescent="0.3">
      <c r="B83" s="377">
        <f>list1_1!A25</f>
        <v>11</v>
      </c>
      <c r="C83" s="110">
        <f>list1_1!B25</f>
        <v>0</v>
      </c>
      <c r="D83" s="122">
        <f>list1_1!C25</f>
        <v>0</v>
      </c>
      <c r="E83" s="197" t="str">
        <f>list1_1!I2</f>
        <v>0гр</v>
      </c>
      <c r="G83" s="377">
        <f>list1_1!A27</f>
        <v>12</v>
      </c>
      <c r="H83" s="110">
        <f>list1_1!B27</f>
        <v>0</v>
      </c>
      <c r="I83" s="122">
        <f>list1_1!C27</f>
        <v>0</v>
      </c>
      <c r="J83" s="197" t="str">
        <f>list1_1!I2</f>
        <v>0гр</v>
      </c>
    </row>
    <row r="84" spans="2:10" ht="15.75" thickBot="1" x14ac:dyDescent="0.3">
      <c r="B84" s="378"/>
      <c r="C84" s="331">
        <f>list1_1!B26</f>
        <v>0</v>
      </c>
      <c r="D84" s="379"/>
      <c r="E84" s="191" t="str">
        <f>list1_1!K2</f>
        <v>0сад</v>
      </c>
      <c r="G84" s="378"/>
      <c r="H84" s="331">
        <f>list1_1!B28</f>
        <v>0</v>
      </c>
      <c r="I84" s="379"/>
      <c r="J84" s="191" t="str">
        <f>list1_1!K2</f>
        <v>0сад</v>
      </c>
    </row>
    <row r="85" spans="2:10" x14ac:dyDescent="0.25">
      <c r="B85" s="333" t="s">
        <v>0</v>
      </c>
      <c r="C85" s="336">
        <f>list1_1!E25</f>
        <v>0</v>
      </c>
      <c r="D85" s="337"/>
      <c r="E85" s="354">
        <f>list1_1!J25</f>
        <v>0</v>
      </c>
      <c r="G85" s="333" t="s">
        <v>0</v>
      </c>
      <c r="H85" s="336">
        <f>list1_1!E27</f>
        <v>0</v>
      </c>
      <c r="I85" s="337"/>
      <c r="J85" s="354">
        <f>list1_1!J27</f>
        <v>0</v>
      </c>
    </row>
    <row r="86" spans="2:10" x14ac:dyDescent="0.25">
      <c r="B86" s="334"/>
      <c r="C86" s="338"/>
      <c r="D86" s="339"/>
      <c r="E86" s="355"/>
      <c r="G86" s="334"/>
      <c r="H86" s="338"/>
      <c r="I86" s="339"/>
      <c r="J86" s="355"/>
    </row>
    <row r="87" spans="2:10" x14ac:dyDescent="0.25">
      <c r="B87" s="334"/>
      <c r="C87" s="338"/>
      <c r="D87" s="339"/>
      <c r="E87" s="355"/>
      <c r="G87" s="334"/>
      <c r="H87" s="338"/>
      <c r="I87" s="339"/>
      <c r="J87" s="355"/>
    </row>
    <row r="88" spans="2:10" ht="15.75" thickBot="1" x14ac:dyDescent="0.3">
      <c r="B88" s="335"/>
      <c r="C88" s="340"/>
      <c r="D88" s="341"/>
      <c r="E88" s="356"/>
      <c r="G88" s="335"/>
      <c r="H88" s="340"/>
      <c r="I88" s="341"/>
      <c r="J88" s="356"/>
    </row>
    <row r="89" spans="2:10" x14ac:dyDescent="0.25">
      <c r="B89" s="313" t="s">
        <v>1</v>
      </c>
      <c r="C89" s="316">
        <f>list1_1!E26</f>
        <v>0</v>
      </c>
      <c r="D89" s="317"/>
      <c r="E89" s="322">
        <f>list1_1!J26</f>
        <v>0</v>
      </c>
      <c r="G89" s="313" t="s">
        <v>1</v>
      </c>
      <c r="H89" s="316">
        <f>list1_1!E28</f>
        <v>0</v>
      </c>
      <c r="I89" s="317"/>
      <c r="J89" s="322">
        <f>list1_1!J28</f>
        <v>0</v>
      </c>
    </row>
    <row r="90" spans="2:10" x14ac:dyDescent="0.25">
      <c r="B90" s="314"/>
      <c r="C90" s="318"/>
      <c r="D90" s="319"/>
      <c r="E90" s="323"/>
      <c r="G90" s="314"/>
      <c r="H90" s="318"/>
      <c r="I90" s="319"/>
      <c r="J90" s="323"/>
    </row>
    <row r="91" spans="2:10" ht="15.75" thickBot="1" x14ac:dyDescent="0.3">
      <c r="B91" s="315"/>
      <c r="C91" s="320"/>
      <c r="D91" s="321"/>
      <c r="E91" s="324"/>
      <c r="G91" s="315"/>
      <c r="H91" s="320"/>
      <c r="I91" s="321"/>
      <c r="J91" s="324"/>
    </row>
    <row r="92" spans="2:10" x14ac:dyDescent="0.25">
      <c r="B92" s="269" t="s">
        <v>2</v>
      </c>
      <c r="C92" s="307">
        <f>list1_1!G26</f>
        <v>0</v>
      </c>
      <c r="D92" s="275"/>
      <c r="E92" s="308">
        <f>list1_1!K26</f>
        <v>0</v>
      </c>
      <c r="G92" s="269" t="s">
        <v>2</v>
      </c>
      <c r="H92" s="307">
        <f>list1_1!G28</f>
        <v>0</v>
      </c>
      <c r="I92" s="275"/>
      <c r="J92" s="308">
        <f>list1_1!K28</f>
        <v>0</v>
      </c>
    </row>
    <row r="93" spans="2:10" ht="15.75" thickBot="1" x14ac:dyDescent="0.3">
      <c r="B93" s="270"/>
      <c r="C93" s="276"/>
      <c r="D93" s="278"/>
      <c r="E93" s="309"/>
      <c r="G93" s="270"/>
      <c r="H93" s="276"/>
      <c r="I93" s="278"/>
      <c r="J93" s="309"/>
    </row>
    <row r="94" spans="2:10" x14ac:dyDescent="0.25">
      <c r="B94" s="279" t="s">
        <v>87</v>
      </c>
      <c r="C94" s="325">
        <f>list1_1!G25</f>
        <v>0</v>
      </c>
      <c r="D94" s="375"/>
      <c r="E94" s="279">
        <f>list1_1!K25</f>
        <v>0</v>
      </c>
      <c r="G94" s="279" t="s">
        <v>87</v>
      </c>
      <c r="H94" s="325">
        <f>list1_1!G27</f>
        <v>0</v>
      </c>
      <c r="I94" s="375"/>
      <c r="J94" s="279">
        <f>list1_1!K27</f>
        <v>0</v>
      </c>
    </row>
    <row r="95" spans="2:10" ht="15.75" thickBot="1" x14ac:dyDescent="0.3">
      <c r="B95" s="280"/>
      <c r="C95" s="327"/>
      <c r="D95" s="376"/>
      <c r="E95" s="280"/>
      <c r="G95" s="280"/>
      <c r="H95" s="327"/>
      <c r="I95" s="376"/>
      <c r="J95" s="280"/>
    </row>
    <row r="96" spans="2:10" ht="15.75" thickBot="1" x14ac:dyDescent="0.3">
      <c r="B96" s="122" t="s">
        <v>65</v>
      </c>
      <c r="C96" s="122">
        <f>list1_1!H25</f>
        <v>0</v>
      </c>
      <c r="D96" s="156" t="s">
        <v>67</v>
      </c>
      <c r="E96" s="193">
        <f>list1_1!I26</f>
        <v>0</v>
      </c>
      <c r="G96" s="122" t="s">
        <v>65</v>
      </c>
      <c r="H96" s="122">
        <f>list1_1!H27</f>
        <v>0</v>
      </c>
      <c r="I96" s="156" t="s">
        <v>67</v>
      </c>
      <c r="J96" s="193">
        <f>list1_1!I28</f>
        <v>0</v>
      </c>
    </row>
    <row r="97" spans="2:10" ht="15.75" thickBot="1" x14ac:dyDescent="0.3">
      <c r="B97" s="122" t="s">
        <v>66</v>
      </c>
      <c r="C97" s="122">
        <f>list1_1!I25</f>
        <v>0</v>
      </c>
      <c r="D97" s="123" t="s">
        <v>3</v>
      </c>
      <c r="E97" s="194">
        <f>list1_1!L26</f>
        <v>0</v>
      </c>
      <c r="G97" s="122" t="s">
        <v>66</v>
      </c>
      <c r="H97" s="122">
        <f>list1_1!I27</f>
        <v>0</v>
      </c>
      <c r="I97" s="123" t="s">
        <v>3</v>
      </c>
      <c r="J97" s="194">
        <f>list1_1!L28</f>
        <v>0</v>
      </c>
    </row>
    <row r="98" spans="2:10" x14ac:dyDescent="0.25">
      <c r="C98"/>
      <c r="D98"/>
    </row>
    <row r="99" spans="2:10" ht="15.75" thickBot="1" x14ac:dyDescent="0.3">
      <c r="C99"/>
      <c r="D99"/>
    </row>
    <row r="100" spans="2:10" ht="15.75" thickBot="1" x14ac:dyDescent="0.3">
      <c r="B100" s="329">
        <f>list1_1!A29</f>
        <v>13</v>
      </c>
      <c r="C100" s="110">
        <f>list1_1!B29</f>
        <v>0</v>
      </c>
      <c r="D100" s="122">
        <f>list1_1!C29</f>
        <v>0</v>
      </c>
      <c r="E100" s="197" t="str">
        <f>list1_1!I2</f>
        <v>0гр</v>
      </c>
      <c r="G100" s="329">
        <f>list1_1!A31</f>
        <v>14</v>
      </c>
      <c r="H100" s="110">
        <f>list1_1!B31</f>
        <v>0</v>
      </c>
      <c r="I100" s="122">
        <f>list1_1!C31</f>
        <v>0</v>
      </c>
      <c r="J100" s="197" t="str">
        <f>list1_1!I2</f>
        <v>0гр</v>
      </c>
    </row>
    <row r="101" spans="2:10" ht="15.75" thickBot="1" x14ac:dyDescent="0.3">
      <c r="B101" s="330"/>
      <c r="C101" s="331">
        <f>list1_1!B30</f>
        <v>0</v>
      </c>
      <c r="D101" s="332"/>
      <c r="E101" s="195" t="str">
        <f>list1_1!K2</f>
        <v>0сад</v>
      </c>
      <c r="G101" s="330"/>
      <c r="H101" s="331">
        <f>list1_1!B32</f>
        <v>0</v>
      </c>
      <c r="I101" s="332"/>
      <c r="J101" s="195" t="str">
        <f>list1_1!K2</f>
        <v>0сад</v>
      </c>
    </row>
    <row r="102" spans="2:10" x14ac:dyDescent="0.25">
      <c r="B102" s="333" t="s">
        <v>0</v>
      </c>
      <c r="C102" s="336">
        <f>list1_1!E29</f>
        <v>0</v>
      </c>
      <c r="D102" s="337"/>
      <c r="E102" s="310">
        <f>list1_1!J29</f>
        <v>0</v>
      </c>
      <c r="G102" s="333" t="s">
        <v>0</v>
      </c>
      <c r="H102" s="336">
        <f>list1_1!E31</f>
        <v>0</v>
      </c>
      <c r="I102" s="337"/>
      <c r="J102" s="310">
        <f>list1_1!J31</f>
        <v>0</v>
      </c>
    </row>
    <row r="103" spans="2:10" x14ac:dyDescent="0.25">
      <c r="B103" s="334"/>
      <c r="C103" s="338"/>
      <c r="D103" s="339"/>
      <c r="E103" s="311"/>
      <c r="G103" s="334"/>
      <c r="H103" s="338"/>
      <c r="I103" s="339"/>
      <c r="J103" s="311"/>
    </row>
    <row r="104" spans="2:10" x14ac:dyDescent="0.25">
      <c r="B104" s="334"/>
      <c r="C104" s="338"/>
      <c r="D104" s="339"/>
      <c r="E104" s="311"/>
      <c r="G104" s="334"/>
      <c r="H104" s="338"/>
      <c r="I104" s="339"/>
      <c r="J104" s="311"/>
    </row>
    <row r="105" spans="2:10" ht="15.75" thickBot="1" x14ac:dyDescent="0.3">
      <c r="B105" s="335"/>
      <c r="C105" s="340"/>
      <c r="D105" s="341"/>
      <c r="E105" s="312"/>
      <c r="G105" s="335"/>
      <c r="H105" s="340"/>
      <c r="I105" s="341"/>
      <c r="J105" s="312"/>
    </row>
    <row r="106" spans="2:10" x14ac:dyDescent="0.25">
      <c r="B106" s="313" t="s">
        <v>1</v>
      </c>
      <c r="C106" s="316">
        <f>list1_1!E30</f>
        <v>0</v>
      </c>
      <c r="D106" s="317"/>
      <c r="E106" s="313">
        <f>list1_1!J30</f>
        <v>0</v>
      </c>
      <c r="G106" s="313" t="s">
        <v>1</v>
      </c>
      <c r="H106" s="316">
        <f>list1_1!E32</f>
        <v>0</v>
      </c>
      <c r="I106" s="317"/>
      <c r="J106" s="313">
        <f>list1_1!J32</f>
        <v>0</v>
      </c>
    </row>
    <row r="107" spans="2:10" x14ac:dyDescent="0.25">
      <c r="B107" s="314"/>
      <c r="C107" s="318"/>
      <c r="D107" s="319"/>
      <c r="E107" s="314"/>
      <c r="G107" s="314"/>
      <c r="H107" s="318"/>
      <c r="I107" s="319"/>
      <c r="J107" s="314"/>
    </row>
    <row r="108" spans="2:10" ht="15.75" thickBot="1" x14ac:dyDescent="0.3">
      <c r="B108" s="315"/>
      <c r="C108" s="320"/>
      <c r="D108" s="321"/>
      <c r="E108" s="315"/>
      <c r="G108" s="315"/>
      <c r="H108" s="320"/>
      <c r="I108" s="321"/>
      <c r="J108" s="315"/>
    </row>
    <row r="109" spans="2:10" x14ac:dyDescent="0.25">
      <c r="B109" s="269" t="s">
        <v>2</v>
      </c>
      <c r="C109" s="342">
        <f>list1_1!G30</f>
        <v>0</v>
      </c>
      <c r="D109" s="343"/>
      <c r="E109" s="346">
        <f>list1_1!K30</f>
        <v>0</v>
      </c>
      <c r="G109" s="269" t="s">
        <v>2</v>
      </c>
      <c r="H109" s="342">
        <f>list1_1!G32</f>
        <v>0</v>
      </c>
      <c r="I109" s="343"/>
      <c r="J109" s="346">
        <f>list1_1!K32</f>
        <v>0</v>
      </c>
    </row>
    <row r="110" spans="2:10" ht="15.75" thickBot="1" x14ac:dyDescent="0.3">
      <c r="B110" s="270"/>
      <c r="C110" s="344"/>
      <c r="D110" s="345"/>
      <c r="E110" s="347"/>
      <c r="G110" s="270"/>
      <c r="H110" s="344"/>
      <c r="I110" s="345"/>
      <c r="J110" s="347"/>
    </row>
    <row r="111" spans="2:10" x14ac:dyDescent="0.25">
      <c r="B111" s="279" t="s">
        <v>87</v>
      </c>
      <c r="C111" s="325">
        <f>list1_1!G29</f>
        <v>0</v>
      </c>
      <c r="D111" s="326"/>
      <c r="E111" s="279">
        <f>list1_1!K29</f>
        <v>0</v>
      </c>
      <c r="G111" s="279" t="s">
        <v>87</v>
      </c>
      <c r="H111" s="325">
        <f>list1_1!G31</f>
        <v>0</v>
      </c>
      <c r="I111" s="326"/>
      <c r="J111" s="279">
        <f>list1_1!K31</f>
        <v>0</v>
      </c>
    </row>
    <row r="112" spans="2:10" ht="15.75" thickBot="1" x14ac:dyDescent="0.3">
      <c r="B112" s="280"/>
      <c r="C112" s="327"/>
      <c r="D112" s="328"/>
      <c r="E112" s="280"/>
      <c r="G112" s="280"/>
      <c r="H112" s="327"/>
      <c r="I112" s="328"/>
      <c r="J112" s="280"/>
    </row>
    <row r="113" spans="2:10" ht="15.75" thickBot="1" x14ac:dyDescent="0.3">
      <c r="B113" s="122" t="s">
        <v>65</v>
      </c>
      <c r="C113" s="122">
        <f>list1_1!H29</f>
        <v>0</v>
      </c>
      <c r="D113" s="156" t="s">
        <v>67</v>
      </c>
      <c r="E113" s="156">
        <f>list1_1!I30</f>
        <v>0</v>
      </c>
      <c r="G113" s="122" t="s">
        <v>65</v>
      </c>
      <c r="H113" s="122">
        <f>list1_1!H31</f>
        <v>0</v>
      </c>
      <c r="I113" s="156" t="s">
        <v>67</v>
      </c>
      <c r="J113" s="156">
        <f>list1_1!I32</f>
        <v>0</v>
      </c>
    </row>
    <row r="114" spans="2:10" ht="15.75" thickBot="1" x14ac:dyDescent="0.3">
      <c r="B114" s="122" t="s">
        <v>66</v>
      </c>
      <c r="C114" s="122">
        <f>list1_1!I29</f>
        <v>0</v>
      </c>
      <c r="D114" s="123" t="s">
        <v>3</v>
      </c>
      <c r="E114" s="125">
        <f>list1_1!L30</f>
        <v>0</v>
      </c>
      <c r="G114" s="122" t="s">
        <v>66</v>
      </c>
      <c r="H114" s="122">
        <f>list1_1!I31</f>
        <v>0</v>
      </c>
      <c r="I114" s="123" t="s">
        <v>3</v>
      </c>
      <c r="J114" s="125">
        <f>list1_1!L32</f>
        <v>0</v>
      </c>
    </row>
    <row r="115" spans="2:10" ht="15.75" thickBot="1" x14ac:dyDescent="0.3">
      <c r="C115"/>
      <c r="D115"/>
    </row>
    <row r="116" spans="2:10" ht="15.75" thickBot="1" x14ac:dyDescent="0.3">
      <c r="B116" s="329">
        <f>list1_1!A33</f>
        <v>15</v>
      </c>
      <c r="C116" s="110">
        <f>list1_1!B33</f>
        <v>0</v>
      </c>
      <c r="D116" s="122">
        <f>list1_1!C33</f>
        <v>0</v>
      </c>
      <c r="E116" s="197" t="str">
        <f>list1_1!I2</f>
        <v>0гр</v>
      </c>
      <c r="G116" s="329">
        <f>list1_1!A35</f>
        <v>16</v>
      </c>
      <c r="H116" s="110">
        <f>list1_1!B35</f>
        <v>0</v>
      </c>
      <c r="I116" s="122">
        <f>list1_1!C35</f>
        <v>0</v>
      </c>
      <c r="J116" s="197" t="str">
        <f>list1_1!I2</f>
        <v>0гр</v>
      </c>
    </row>
    <row r="117" spans="2:10" ht="15.75" thickBot="1" x14ac:dyDescent="0.3">
      <c r="B117" s="330"/>
      <c r="C117" s="331">
        <f>list1_1!B34</f>
        <v>0</v>
      </c>
      <c r="D117" s="332"/>
      <c r="E117" s="195" t="str">
        <f>list1_1!K2</f>
        <v>0сад</v>
      </c>
      <c r="G117" s="330"/>
      <c r="H117" s="331">
        <f>list1_1!B36</f>
        <v>0</v>
      </c>
      <c r="I117" s="332"/>
      <c r="J117" s="195" t="str">
        <f>list1_1!K2</f>
        <v>0сад</v>
      </c>
    </row>
    <row r="118" spans="2:10" x14ac:dyDescent="0.25">
      <c r="B118" s="333" t="s">
        <v>0</v>
      </c>
      <c r="C118" s="336">
        <f>list1_1!E33</f>
        <v>0</v>
      </c>
      <c r="D118" s="337"/>
      <c r="E118" s="310">
        <f>list1_1!J33</f>
        <v>0</v>
      </c>
      <c r="G118" s="333" t="s">
        <v>0</v>
      </c>
      <c r="H118" s="336">
        <f>list1_1!E35</f>
        <v>0</v>
      </c>
      <c r="I118" s="337"/>
      <c r="J118" s="310">
        <f>list1_1!J35</f>
        <v>0</v>
      </c>
    </row>
    <row r="119" spans="2:10" x14ac:dyDescent="0.25">
      <c r="B119" s="334"/>
      <c r="C119" s="338"/>
      <c r="D119" s="339"/>
      <c r="E119" s="311"/>
      <c r="G119" s="334"/>
      <c r="H119" s="338"/>
      <c r="I119" s="339"/>
      <c r="J119" s="311"/>
    </row>
    <row r="120" spans="2:10" x14ac:dyDescent="0.25">
      <c r="B120" s="334"/>
      <c r="C120" s="338"/>
      <c r="D120" s="339"/>
      <c r="E120" s="311"/>
      <c r="G120" s="334"/>
      <c r="H120" s="338"/>
      <c r="I120" s="339"/>
      <c r="J120" s="311"/>
    </row>
    <row r="121" spans="2:10" ht="15.75" thickBot="1" x14ac:dyDescent="0.3">
      <c r="B121" s="335"/>
      <c r="C121" s="340"/>
      <c r="D121" s="341"/>
      <c r="E121" s="312"/>
      <c r="G121" s="335"/>
      <c r="H121" s="340"/>
      <c r="I121" s="341"/>
      <c r="J121" s="312"/>
    </row>
    <row r="122" spans="2:10" x14ac:dyDescent="0.25">
      <c r="B122" s="313" t="s">
        <v>1</v>
      </c>
      <c r="C122" s="316">
        <f>list1_1!E34</f>
        <v>0</v>
      </c>
      <c r="D122" s="317"/>
      <c r="E122" s="313">
        <f>list1_1!J34</f>
        <v>0</v>
      </c>
      <c r="G122" s="313" t="s">
        <v>1</v>
      </c>
      <c r="H122" s="316">
        <f>list1_1!E36</f>
        <v>0</v>
      </c>
      <c r="I122" s="317"/>
      <c r="J122" s="313">
        <f>list1_1!J36</f>
        <v>0</v>
      </c>
    </row>
    <row r="123" spans="2:10" x14ac:dyDescent="0.25">
      <c r="B123" s="314"/>
      <c r="C123" s="318"/>
      <c r="D123" s="319"/>
      <c r="E123" s="314"/>
      <c r="G123" s="314"/>
      <c r="H123" s="318"/>
      <c r="I123" s="319"/>
      <c r="J123" s="314"/>
    </row>
    <row r="124" spans="2:10" ht="15.75" thickBot="1" x14ac:dyDescent="0.3">
      <c r="B124" s="315"/>
      <c r="C124" s="320"/>
      <c r="D124" s="321"/>
      <c r="E124" s="315"/>
      <c r="G124" s="315"/>
      <c r="H124" s="320"/>
      <c r="I124" s="321"/>
      <c r="J124" s="315"/>
    </row>
    <row r="125" spans="2:10" x14ac:dyDescent="0.25">
      <c r="B125" s="269" t="s">
        <v>2</v>
      </c>
      <c r="C125" s="342">
        <f>list1_1!G34</f>
        <v>0</v>
      </c>
      <c r="D125" s="343"/>
      <c r="E125" s="346">
        <f>list1_1!K34</f>
        <v>0</v>
      </c>
      <c r="G125" s="269" t="s">
        <v>2</v>
      </c>
      <c r="H125" s="342">
        <f>list1_1!G36</f>
        <v>0</v>
      </c>
      <c r="I125" s="343"/>
      <c r="J125" s="346">
        <f>list1_1!K36</f>
        <v>0</v>
      </c>
    </row>
    <row r="126" spans="2:10" ht="15.75" thickBot="1" x14ac:dyDescent="0.3">
      <c r="B126" s="270"/>
      <c r="C126" s="344"/>
      <c r="D126" s="345"/>
      <c r="E126" s="347"/>
      <c r="G126" s="270"/>
      <c r="H126" s="344"/>
      <c r="I126" s="345"/>
      <c r="J126" s="347"/>
    </row>
    <row r="127" spans="2:10" x14ac:dyDescent="0.25">
      <c r="B127" s="279" t="s">
        <v>87</v>
      </c>
      <c r="C127" s="325">
        <f>list1_1!G33</f>
        <v>0</v>
      </c>
      <c r="D127" s="326"/>
      <c r="E127" s="279">
        <f>list1_1!K33</f>
        <v>0</v>
      </c>
      <c r="G127" s="279" t="s">
        <v>87</v>
      </c>
      <c r="H127" s="325">
        <f>list1_1!G35</f>
        <v>0</v>
      </c>
      <c r="I127" s="326"/>
      <c r="J127" s="279">
        <f>list1_1!K35</f>
        <v>0</v>
      </c>
    </row>
    <row r="128" spans="2:10" ht="15.75" thickBot="1" x14ac:dyDescent="0.3">
      <c r="B128" s="280"/>
      <c r="C128" s="327"/>
      <c r="D128" s="328"/>
      <c r="E128" s="280"/>
      <c r="G128" s="280"/>
      <c r="H128" s="327"/>
      <c r="I128" s="328"/>
      <c r="J128" s="280"/>
    </row>
    <row r="129" spans="2:10" ht="15.75" thickBot="1" x14ac:dyDescent="0.3">
      <c r="B129" s="122" t="s">
        <v>65</v>
      </c>
      <c r="C129" s="122">
        <f>list1_1!H33</f>
        <v>0</v>
      </c>
      <c r="D129" s="156" t="s">
        <v>67</v>
      </c>
      <c r="E129" s="156">
        <f>list1_1!I34</f>
        <v>0</v>
      </c>
      <c r="G129" s="122" t="s">
        <v>65</v>
      </c>
      <c r="H129" s="122">
        <f>list1_1!H35</f>
        <v>0</v>
      </c>
      <c r="I129" s="156" t="s">
        <v>67</v>
      </c>
      <c r="J129" s="156">
        <f>list1_1!I36</f>
        <v>0</v>
      </c>
    </row>
    <row r="130" spans="2:10" ht="15.75" thickBot="1" x14ac:dyDescent="0.3">
      <c r="B130" s="122" t="s">
        <v>66</v>
      </c>
      <c r="C130" s="122">
        <f>list1_1!I33</f>
        <v>0</v>
      </c>
      <c r="D130" s="123" t="s">
        <v>3</v>
      </c>
      <c r="E130" s="125">
        <f>list1_1!L34</f>
        <v>0</v>
      </c>
      <c r="G130" s="122" t="s">
        <v>66</v>
      </c>
      <c r="H130" s="122">
        <f>list1_1!I35</f>
        <v>0</v>
      </c>
      <c r="I130" s="123" t="s">
        <v>3</v>
      </c>
      <c r="J130" s="125">
        <f>list1_1!L36</f>
        <v>0</v>
      </c>
    </row>
    <row r="131" spans="2:10" ht="15.75" thickBot="1" x14ac:dyDescent="0.3">
      <c r="C131"/>
      <c r="D131"/>
    </row>
    <row r="132" spans="2:10" ht="15.75" thickBot="1" x14ac:dyDescent="0.3">
      <c r="B132" s="329">
        <f>list1_1!A37</f>
        <v>17</v>
      </c>
      <c r="C132" s="110">
        <f>list1_1!B37</f>
        <v>0</v>
      </c>
      <c r="D132" s="122">
        <f>list1_1!C37</f>
        <v>0</v>
      </c>
      <c r="E132" s="197" t="str">
        <f>list1_1!I2</f>
        <v>0гр</v>
      </c>
      <c r="G132" s="329">
        <f>list1_2!A5</f>
        <v>18</v>
      </c>
      <c r="H132" s="110">
        <f>list1_2!B5</f>
        <v>0</v>
      </c>
      <c r="I132" s="190">
        <f>list1_2!C5</f>
        <v>0</v>
      </c>
      <c r="J132" s="197" t="str">
        <f>list1_1!I2</f>
        <v>0гр</v>
      </c>
    </row>
    <row r="133" spans="2:10" ht="15.75" thickBot="1" x14ac:dyDescent="0.3">
      <c r="B133" s="330"/>
      <c r="C133" s="331">
        <f>list1_1!B38</f>
        <v>0</v>
      </c>
      <c r="D133" s="332"/>
      <c r="E133" s="195" t="str">
        <f>list1_1!K2</f>
        <v>0сад</v>
      </c>
      <c r="G133" s="330"/>
      <c r="H133" s="331">
        <f>list1_2!B6</f>
        <v>0</v>
      </c>
      <c r="I133" s="332"/>
      <c r="J133" s="195" t="str">
        <f>list1_1!K2</f>
        <v>0сад</v>
      </c>
    </row>
    <row r="134" spans="2:10" x14ac:dyDescent="0.25">
      <c r="B134" s="333" t="s">
        <v>0</v>
      </c>
      <c r="C134" s="336">
        <f>list1_1!E37</f>
        <v>0</v>
      </c>
      <c r="D134" s="337"/>
      <c r="E134" s="310">
        <f>list1_1!J37</f>
        <v>0</v>
      </c>
      <c r="G134" s="333" t="s">
        <v>0</v>
      </c>
      <c r="H134" s="336">
        <f>list1_2!E5</f>
        <v>0</v>
      </c>
      <c r="I134" s="337"/>
      <c r="J134" s="310">
        <f>list1_2!J5</f>
        <v>0</v>
      </c>
    </row>
    <row r="135" spans="2:10" x14ac:dyDescent="0.25">
      <c r="B135" s="334"/>
      <c r="C135" s="338"/>
      <c r="D135" s="339"/>
      <c r="E135" s="311"/>
      <c r="G135" s="334"/>
      <c r="H135" s="338"/>
      <c r="I135" s="339"/>
      <c r="J135" s="311"/>
    </row>
    <row r="136" spans="2:10" x14ac:dyDescent="0.25">
      <c r="B136" s="334"/>
      <c r="C136" s="338"/>
      <c r="D136" s="339"/>
      <c r="E136" s="311"/>
      <c r="G136" s="334"/>
      <c r="H136" s="338"/>
      <c r="I136" s="339"/>
      <c r="J136" s="311"/>
    </row>
    <row r="137" spans="2:10" ht="15.75" thickBot="1" x14ac:dyDescent="0.3">
      <c r="B137" s="335"/>
      <c r="C137" s="340"/>
      <c r="D137" s="341"/>
      <c r="E137" s="312"/>
      <c r="G137" s="335"/>
      <c r="H137" s="340"/>
      <c r="I137" s="341"/>
      <c r="J137" s="312"/>
    </row>
    <row r="138" spans="2:10" x14ac:dyDescent="0.25">
      <c r="B138" s="313" t="s">
        <v>1</v>
      </c>
      <c r="C138" s="316">
        <f>list1_1!E38</f>
        <v>0</v>
      </c>
      <c r="D138" s="317"/>
      <c r="E138" s="313">
        <f>list1_1!J38</f>
        <v>0</v>
      </c>
      <c r="G138" s="313" t="s">
        <v>1</v>
      </c>
      <c r="H138" s="316">
        <f>list1_2!E6</f>
        <v>0</v>
      </c>
      <c r="I138" s="317"/>
      <c r="J138" s="322">
        <f>list1_2!J6</f>
        <v>0</v>
      </c>
    </row>
    <row r="139" spans="2:10" x14ac:dyDescent="0.25">
      <c r="B139" s="314"/>
      <c r="C139" s="318"/>
      <c r="D139" s="319"/>
      <c r="E139" s="314"/>
      <c r="G139" s="314"/>
      <c r="H139" s="318"/>
      <c r="I139" s="319"/>
      <c r="J139" s="323"/>
    </row>
    <row r="140" spans="2:10" ht="15.75" thickBot="1" x14ac:dyDescent="0.3">
      <c r="B140" s="315"/>
      <c r="C140" s="320"/>
      <c r="D140" s="321"/>
      <c r="E140" s="315"/>
      <c r="G140" s="315"/>
      <c r="H140" s="320"/>
      <c r="I140" s="321"/>
      <c r="J140" s="324"/>
    </row>
    <row r="141" spans="2:10" x14ac:dyDescent="0.25">
      <c r="B141" s="269" t="s">
        <v>2</v>
      </c>
      <c r="C141" s="342">
        <f>list1_1!G38</f>
        <v>0</v>
      </c>
      <c r="D141" s="343"/>
      <c r="E141" s="346">
        <f>list1_1!K38</f>
        <v>0</v>
      </c>
      <c r="G141" s="269" t="s">
        <v>2</v>
      </c>
      <c r="H141" s="307">
        <f>list1_2!G6</f>
        <v>0</v>
      </c>
      <c r="I141" s="275"/>
      <c r="J141" s="267">
        <f>list1_2!K6</f>
        <v>0</v>
      </c>
    </row>
    <row r="142" spans="2:10" ht="15.75" thickBot="1" x14ac:dyDescent="0.3">
      <c r="B142" s="270"/>
      <c r="C142" s="344"/>
      <c r="D142" s="345"/>
      <c r="E142" s="347"/>
      <c r="G142" s="270"/>
      <c r="H142" s="276"/>
      <c r="I142" s="278"/>
      <c r="J142" s="268"/>
    </row>
    <row r="143" spans="2:10" x14ac:dyDescent="0.25">
      <c r="B143" s="279" t="s">
        <v>87</v>
      </c>
      <c r="C143" s="325">
        <f>list1_1!G37</f>
        <v>0</v>
      </c>
      <c r="D143" s="326"/>
      <c r="E143" s="279">
        <f>list1_1!K37</f>
        <v>0</v>
      </c>
      <c r="G143" s="279" t="s">
        <v>87</v>
      </c>
      <c r="H143" s="325">
        <f>list1_2!G5</f>
        <v>0</v>
      </c>
      <c r="I143" s="326"/>
      <c r="J143" s="308">
        <f>list1_2!K5</f>
        <v>0</v>
      </c>
    </row>
    <row r="144" spans="2:10" ht="15.75" thickBot="1" x14ac:dyDescent="0.3">
      <c r="B144" s="280"/>
      <c r="C144" s="327"/>
      <c r="D144" s="328"/>
      <c r="E144" s="280"/>
      <c r="G144" s="280"/>
      <c r="H144" s="327"/>
      <c r="I144" s="328"/>
      <c r="J144" s="309"/>
    </row>
    <row r="145" spans="2:10" ht="15.75" thickBot="1" x14ac:dyDescent="0.3">
      <c r="B145" s="122" t="s">
        <v>65</v>
      </c>
      <c r="C145" s="122">
        <f>list1_1!H37</f>
        <v>0</v>
      </c>
      <c r="D145" s="156" t="s">
        <v>67</v>
      </c>
      <c r="E145" s="156">
        <f>list1_1!I38</f>
        <v>0</v>
      </c>
      <c r="G145" s="122" t="s">
        <v>65</v>
      </c>
      <c r="H145" s="122">
        <f>list1_2!H5</f>
        <v>0</v>
      </c>
      <c r="I145" s="156" t="s">
        <v>67</v>
      </c>
      <c r="J145" s="156">
        <f>list1_2!I6</f>
        <v>0</v>
      </c>
    </row>
    <row r="146" spans="2:10" ht="15.75" thickBot="1" x14ac:dyDescent="0.3">
      <c r="B146" s="122" t="s">
        <v>66</v>
      </c>
      <c r="C146" s="122">
        <f>list1_1!I37</f>
        <v>0</v>
      </c>
      <c r="D146" s="123" t="s">
        <v>3</v>
      </c>
      <c r="E146" s="125">
        <f>list1_1!L38</f>
        <v>0</v>
      </c>
      <c r="G146" s="122" t="s">
        <v>66</v>
      </c>
      <c r="H146" s="122">
        <f>list1_2!I5</f>
        <v>0</v>
      </c>
      <c r="I146" s="125" t="s">
        <v>3</v>
      </c>
      <c r="J146" s="125">
        <f>list1_2!L6</f>
        <v>0</v>
      </c>
    </row>
    <row r="147" spans="2:10" x14ac:dyDescent="0.25">
      <c r="C147"/>
      <c r="D147"/>
    </row>
    <row r="148" spans="2:10" ht="15.75" thickBot="1" x14ac:dyDescent="0.3">
      <c r="C148"/>
      <c r="D148"/>
    </row>
    <row r="149" spans="2:10" ht="15.75" thickBot="1" x14ac:dyDescent="0.3">
      <c r="B149" s="329">
        <f>list1_2!A7</f>
        <v>19</v>
      </c>
      <c r="C149" s="110">
        <f>list1_2!B7</f>
        <v>0</v>
      </c>
      <c r="D149" s="190">
        <f>list1_2!C7</f>
        <v>0</v>
      </c>
      <c r="E149" s="197" t="str">
        <f>list1_1!I2</f>
        <v>0гр</v>
      </c>
      <c r="G149" s="329">
        <f>list1_2!A9</f>
        <v>20</v>
      </c>
      <c r="H149" s="110">
        <f>list1_2!B9</f>
        <v>0</v>
      </c>
      <c r="I149" s="190">
        <f>list1_2!C9</f>
        <v>0</v>
      </c>
      <c r="J149" s="197" t="str">
        <f>list1_1!I2</f>
        <v>0гр</v>
      </c>
    </row>
    <row r="150" spans="2:10" ht="15.75" thickBot="1" x14ac:dyDescent="0.3">
      <c r="B150" s="330"/>
      <c r="C150" s="331">
        <f>list1_2!B8</f>
        <v>0</v>
      </c>
      <c r="D150" s="332"/>
      <c r="E150" s="195" t="str">
        <f>list1_1!K2</f>
        <v>0сад</v>
      </c>
      <c r="G150" s="330"/>
      <c r="H150" s="331">
        <f>list1_2!B10</f>
        <v>0</v>
      </c>
      <c r="I150" s="332"/>
      <c r="J150" s="195" t="str">
        <f>list1_1!K2</f>
        <v>0сад</v>
      </c>
    </row>
    <row r="151" spans="2:10" x14ac:dyDescent="0.25">
      <c r="B151" s="333" t="s">
        <v>0</v>
      </c>
      <c r="C151" s="336">
        <f>list1_2!E7</f>
        <v>0</v>
      </c>
      <c r="D151" s="337"/>
      <c r="E151" s="310">
        <f>list1_2!J7</f>
        <v>0</v>
      </c>
      <c r="G151" s="333" t="s">
        <v>0</v>
      </c>
      <c r="H151" s="336">
        <f>list1_2!E9</f>
        <v>0</v>
      </c>
      <c r="I151" s="337"/>
      <c r="J151" s="310">
        <f>list1_2!J9</f>
        <v>0</v>
      </c>
    </row>
    <row r="152" spans="2:10" x14ac:dyDescent="0.25">
      <c r="B152" s="334"/>
      <c r="C152" s="338"/>
      <c r="D152" s="339"/>
      <c r="E152" s="311"/>
      <c r="G152" s="334"/>
      <c r="H152" s="338"/>
      <c r="I152" s="339"/>
      <c r="J152" s="311"/>
    </row>
    <row r="153" spans="2:10" x14ac:dyDescent="0.25">
      <c r="B153" s="334"/>
      <c r="C153" s="338"/>
      <c r="D153" s="339"/>
      <c r="E153" s="311"/>
      <c r="G153" s="334"/>
      <c r="H153" s="338"/>
      <c r="I153" s="339"/>
      <c r="J153" s="311"/>
    </row>
    <row r="154" spans="2:10" ht="15.75" thickBot="1" x14ac:dyDescent="0.3">
      <c r="B154" s="335"/>
      <c r="C154" s="340"/>
      <c r="D154" s="341"/>
      <c r="E154" s="312"/>
      <c r="G154" s="335"/>
      <c r="H154" s="340"/>
      <c r="I154" s="341"/>
      <c r="J154" s="312"/>
    </row>
    <row r="155" spans="2:10" x14ac:dyDescent="0.25">
      <c r="B155" s="313" t="s">
        <v>1</v>
      </c>
      <c r="C155" s="316">
        <f>list1_2!E8</f>
        <v>0</v>
      </c>
      <c r="D155" s="317"/>
      <c r="E155" s="322">
        <f>list1_2!J8</f>
        <v>0</v>
      </c>
      <c r="G155" s="313" t="s">
        <v>1</v>
      </c>
      <c r="H155" s="316">
        <f>list1_2!E10</f>
        <v>0</v>
      </c>
      <c r="I155" s="317"/>
      <c r="J155" s="322">
        <f>list1_2!J10</f>
        <v>0</v>
      </c>
    </row>
    <row r="156" spans="2:10" x14ac:dyDescent="0.25">
      <c r="B156" s="314"/>
      <c r="C156" s="318"/>
      <c r="D156" s="319"/>
      <c r="E156" s="323"/>
      <c r="G156" s="314"/>
      <c r="H156" s="318"/>
      <c r="I156" s="319"/>
      <c r="J156" s="323"/>
    </row>
    <row r="157" spans="2:10" ht="15.75" thickBot="1" x14ac:dyDescent="0.3">
      <c r="B157" s="315"/>
      <c r="C157" s="320"/>
      <c r="D157" s="321"/>
      <c r="E157" s="324"/>
      <c r="G157" s="315"/>
      <c r="H157" s="320"/>
      <c r="I157" s="321"/>
      <c r="J157" s="324"/>
    </row>
    <row r="158" spans="2:10" x14ac:dyDescent="0.25">
      <c r="B158" s="269" t="s">
        <v>2</v>
      </c>
      <c r="C158" s="307">
        <f>list1_2!G8</f>
        <v>0</v>
      </c>
      <c r="D158" s="275"/>
      <c r="E158" s="267">
        <f>list1_2!K8</f>
        <v>0</v>
      </c>
      <c r="G158" s="269" t="s">
        <v>2</v>
      </c>
      <c r="H158" s="307">
        <f>list1_2!G10</f>
        <v>0</v>
      </c>
      <c r="I158" s="275"/>
      <c r="J158" s="267">
        <f>list1_2!K10</f>
        <v>0</v>
      </c>
    </row>
    <row r="159" spans="2:10" ht="15.75" thickBot="1" x14ac:dyDescent="0.3">
      <c r="B159" s="270"/>
      <c r="C159" s="276"/>
      <c r="D159" s="278"/>
      <c r="E159" s="268"/>
      <c r="G159" s="270"/>
      <c r="H159" s="276"/>
      <c r="I159" s="278"/>
      <c r="J159" s="268"/>
    </row>
    <row r="160" spans="2:10" x14ac:dyDescent="0.25">
      <c r="B160" s="279" t="s">
        <v>87</v>
      </c>
      <c r="C160" s="325">
        <f>list1_2!G7</f>
        <v>0</v>
      </c>
      <c r="D160" s="326"/>
      <c r="E160" s="308">
        <f>list1_2!K7</f>
        <v>0</v>
      </c>
      <c r="G160" s="279" t="s">
        <v>87</v>
      </c>
      <c r="H160" s="325">
        <f>list1_2!G9</f>
        <v>0</v>
      </c>
      <c r="I160" s="326"/>
      <c r="J160" s="308">
        <f>list1_2!K9</f>
        <v>0</v>
      </c>
    </row>
    <row r="161" spans="2:10" ht="15.75" thickBot="1" x14ac:dyDescent="0.3">
      <c r="B161" s="280"/>
      <c r="C161" s="327"/>
      <c r="D161" s="328"/>
      <c r="E161" s="309"/>
      <c r="G161" s="280"/>
      <c r="H161" s="327"/>
      <c r="I161" s="328"/>
      <c r="J161" s="309"/>
    </row>
    <row r="162" spans="2:10" ht="15.75" thickBot="1" x14ac:dyDescent="0.3">
      <c r="B162" s="122" t="s">
        <v>65</v>
      </c>
      <c r="C162" s="122">
        <f>list1_2!H7</f>
        <v>0</v>
      </c>
      <c r="D162" s="156" t="s">
        <v>67</v>
      </c>
      <c r="E162" s="156">
        <f>list1_2!I8</f>
        <v>0</v>
      </c>
      <c r="G162" s="122" t="s">
        <v>65</v>
      </c>
      <c r="H162" s="122">
        <f>list1_2!H9</f>
        <v>0</v>
      </c>
      <c r="I162" s="156" t="s">
        <v>67</v>
      </c>
      <c r="J162" s="156">
        <f>list1_2!I10</f>
        <v>0</v>
      </c>
    </row>
    <row r="163" spans="2:10" ht="15.75" thickBot="1" x14ac:dyDescent="0.3">
      <c r="B163" s="122" t="s">
        <v>66</v>
      </c>
      <c r="C163" s="122">
        <f>list1_2!I7</f>
        <v>0</v>
      </c>
      <c r="D163" s="125" t="s">
        <v>3</v>
      </c>
      <c r="E163" s="125">
        <f>list1_2!L8</f>
        <v>0</v>
      </c>
      <c r="G163" s="122" t="s">
        <v>66</v>
      </c>
      <c r="H163" s="122">
        <f>list1_2!I9</f>
        <v>0</v>
      </c>
      <c r="I163" s="125" t="s">
        <v>3</v>
      </c>
      <c r="J163" s="125">
        <f>list1_2!L10</f>
        <v>0</v>
      </c>
    </row>
    <row r="164" spans="2:10" ht="15.75" thickBot="1" x14ac:dyDescent="0.3">
      <c r="C164"/>
      <c r="D164"/>
    </row>
    <row r="165" spans="2:10" ht="15.75" thickBot="1" x14ac:dyDescent="0.3">
      <c r="B165" s="329">
        <f>list1_2!A11</f>
        <v>21</v>
      </c>
      <c r="C165" s="110">
        <f>list1_2!B11</f>
        <v>0</v>
      </c>
      <c r="D165" s="190">
        <f>list1_2!C11</f>
        <v>0</v>
      </c>
      <c r="E165" s="197" t="str">
        <f>list1_1!I2</f>
        <v>0гр</v>
      </c>
      <c r="G165" s="329">
        <f>list1_2!A13</f>
        <v>22</v>
      </c>
      <c r="H165" s="110">
        <f>list1_2!B13</f>
        <v>0</v>
      </c>
      <c r="I165" s="190">
        <f>list1_2!C13</f>
        <v>0</v>
      </c>
      <c r="J165" s="197" t="str">
        <f>list1_1!I2</f>
        <v>0гр</v>
      </c>
    </row>
    <row r="166" spans="2:10" ht="15.75" thickBot="1" x14ac:dyDescent="0.3">
      <c r="B166" s="330"/>
      <c r="C166" s="331">
        <f>list1_2!B12</f>
        <v>0</v>
      </c>
      <c r="D166" s="332"/>
      <c r="E166" s="195" t="str">
        <f>list1_1!K2</f>
        <v>0сад</v>
      </c>
      <c r="G166" s="330"/>
      <c r="H166" s="331">
        <f>list1_2!B14</f>
        <v>0</v>
      </c>
      <c r="I166" s="332"/>
      <c r="J166" s="195" t="str">
        <f>list1_1!K2</f>
        <v>0сад</v>
      </c>
    </row>
    <row r="167" spans="2:10" x14ac:dyDescent="0.25">
      <c r="B167" s="333" t="s">
        <v>0</v>
      </c>
      <c r="C167" s="336">
        <f>list1_2!E11</f>
        <v>0</v>
      </c>
      <c r="D167" s="337"/>
      <c r="E167" s="310">
        <f>list1_2!J11</f>
        <v>0</v>
      </c>
      <c r="G167" s="333" t="s">
        <v>0</v>
      </c>
      <c r="H167" s="336">
        <f>list1_2!E13</f>
        <v>0</v>
      </c>
      <c r="I167" s="337"/>
      <c r="J167" s="310">
        <f>list1_2!J13</f>
        <v>0</v>
      </c>
    </row>
    <row r="168" spans="2:10" x14ac:dyDescent="0.25">
      <c r="B168" s="334"/>
      <c r="C168" s="338"/>
      <c r="D168" s="339"/>
      <c r="E168" s="311"/>
      <c r="G168" s="334"/>
      <c r="H168" s="338"/>
      <c r="I168" s="339"/>
      <c r="J168" s="311"/>
    </row>
    <row r="169" spans="2:10" x14ac:dyDescent="0.25">
      <c r="B169" s="334"/>
      <c r="C169" s="338"/>
      <c r="D169" s="339"/>
      <c r="E169" s="311"/>
      <c r="G169" s="334"/>
      <c r="H169" s="338"/>
      <c r="I169" s="339"/>
      <c r="J169" s="311"/>
    </row>
    <row r="170" spans="2:10" ht="15.75" thickBot="1" x14ac:dyDescent="0.3">
      <c r="B170" s="335"/>
      <c r="C170" s="340"/>
      <c r="D170" s="341"/>
      <c r="E170" s="312"/>
      <c r="G170" s="335"/>
      <c r="H170" s="340"/>
      <c r="I170" s="341"/>
      <c r="J170" s="312"/>
    </row>
    <row r="171" spans="2:10" x14ac:dyDescent="0.25">
      <c r="B171" s="313" t="s">
        <v>1</v>
      </c>
      <c r="C171" s="316">
        <f>list1_2!E12</f>
        <v>0</v>
      </c>
      <c r="D171" s="317"/>
      <c r="E171" s="322">
        <f>list1_2!J12</f>
        <v>0</v>
      </c>
      <c r="G171" s="313" t="s">
        <v>1</v>
      </c>
      <c r="H171" s="316">
        <f>list1_2!E14</f>
        <v>0</v>
      </c>
      <c r="I171" s="317"/>
      <c r="J171" s="322">
        <f>list1_2!J14</f>
        <v>0</v>
      </c>
    </row>
    <row r="172" spans="2:10" x14ac:dyDescent="0.25">
      <c r="B172" s="314"/>
      <c r="C172" s="318"/>
      <c r="D172" s="319"/>
      <c r="E172" s="323"/>
      <c r="G172" s="314"/>
      <c r="H172" s="318"/>
      <c r="I172" s="319"/>
      <c r="J172" s="323"/>
    </row>
    <row r="173" spans="2:10" ht="15.75" thickBot="1" x14ac:dyDescent="0.3">
      <c r="B173" s="315"/>
      <c r="C173" s="320"/>
      <c r="D173" s="321"/>
      <c r="E173" s="324"/>
      <c r="G173" s="315"/>
      <c r="H173" s="320"/>
      <c r="I173" s="321"/>
      <c r="J173" s="324"/>
    </row>
    <row r="174" spans="2:10" x14ac:dyDescent="0.25">
      <c r="B174" s="269" t="s">
        <v>2</v>
      </c>
      <c r="C174" s="307">
        <f>list1_2!G12</f>
        <v>0</v>
      </c>
      <c r="D174" s="275"/>
      <c r="E174" s="267">
        <f>list1_2!K12</f>
        <v>0</v>
      </c>
      <c r="G174" s="269" t="s">
        <v>2</v>
      </c>
      <c r="H174" s="307">
        <f>list1_2!G14</f>
        <v>0</v>
      </c>
      <c r="I174" s="275"/>
      <c r="J174" s="267">
        <f>list1_2!K14</f>
        <v>0</v>
      </c>
    </row>
    <row r="175" spans="2:10" ht="15.75" thickBot="1" x14ac:dyDescent="0.3">
      <c r="B175" s="270"/>
      <c r="C175" s="276"/>
      <c r="D175" s="278"/>
      <c r="E175" s="268"/>
      <c r="G175" s="270"/>
      <c r="H175" s="276"/>
      <c r="I175" s="278"/>
      <c r="J175" s="268"/>
    </row>
    <row r="176" spans="2:10" x14ac:dyDescent="0.25">
      <c r="B176" s="279" t="s">
        <v>87</v>
      </c>
      <c r="C176" s="325">
        <f>list1_2!G11</f>
        <v>0</v>
      </c>
      <c r="D176" s="326"/>
      <c r="E176" s="308">
        <f>list1_2!K11</f>
        <v>0</v>
      </c>
      <c r="G176" s="279" t="s">
        <v>87</v>
      </c>
      <c r="H176" s="325">
        <f>list1_2!G13</f>
        <v>0</v>
      </c>
      <c r="I176" s="326"/>
      <c r="J176" s="308">
        <f>list1_2!K13</f>
        <v>0</v>
      </c>
    </row>
    <row r="177" spans="2:10" ht="15.75" thickBot="1" x14ac:dyDescent="0.3">
      <c r="B177" s="280"/>
      <c r="C177" s="327"/>
      <c r="D177" s="328"/>
      <c r="E177" s="309"/>
      <c r="G177" s="280"/>
      <c r="H177" s="327"/>
      <c r="I177" s="328"/>
      <c r="J177" s="309"/>
    </row>
    <row r="178" spans="2:10" ht="15.75" thickBot="1" x14ac:dyDescent="0.3">
      <c r="B178" s="122" t="s">
        <v>65</v>
      </c>
      <c r="C178" s="122">
        <f>list1_2!H11</f>
        <v>0</v>
      </c>
      <c r="D178" s="156" t="s">
        <v>67</v>
      </c>
      <c r="E178" s="156">
        <f>list1_2!I12</f>
        <v>0</v>
      </c>
      <c r="G178" s="122" t="s">
        <v>65</v>
      </c>
      <c r="H178" s="122">
        <f>list1_2!H13</f>
        <v>0</v>
      </c>
      <c r="I178" s="156" t="s">
        <v>67</v>
      </c>
      <c r="J178" s="156">
        <f>list1_2!I14</f>
        <v>0</v>
      </c>
    </row>
    <row r="179" spans="2:10" ht="15.75" thickBot="1" x14ac:dyDescent="0.3">
      <c r="B179" s="122" t="s">
        <v>66</v>
      </c>
      <c r="C179" s="122">
        <f>list1_2!I11</f>
        <v>0</v>
      </c>
      <c r="D179" s="125" t="s">
        <v>3</v>
      </c>
      <c r="E179" s="125">
        <f>list1_2!L12</f>
        <v>0</v>
      </c>
      <c r="G179" s="122" t="s">
        <v>66</v>
      </c>
      <c r="H179" s="122">
        <f>list1_2!I13</f>
        <v>0</v>
      </c>
      <c r="I179" s="125" t="s">
        <v>3</v>
      </c>
      <c r="J179" s="125">
        <f>list1_2!L14</f>
        <v>0</v>
      </c>
    </row>
    <row r="180" spans="2:10" ht="15.75" thickBot="1" x14ac:dyDescent="0.3">
      <c r="C180"/>
      <c r="D180"/>
    </row>
    <row r="181" spans="2:10" ht="15.75" thickBot="1" x14ac:dyDescent="0.3">
      <c r="B181" s="329">
        <f>list1_2!A15</f>
        <v>23</v>
      </c>
      <c r="C181" s="110">
        <f>list1_2!B15</f>
        <v>0</v>
      </c>
      <c r="D181" s="190">
        <f>list1_2!C15</f>
        <v>0</v>
      </c>
      <c r="E181" s="197" t="str">
        <f>list1_1!I2</f>
        <v>0гр</v>
      </c>
      <c r="G181" s="329">
        <f>list1_2!A17</f>
        <v>24</v>
      </c>
      <c r="H181" s="110">
        <f>list1_2!B17</f>
        <v>0</v>
      </c>
      <c r="I181" s="190">
        <f>list1_2!C17</f>
        <v>0</v>
      </c>
      <c r="J181" s="197" t="str">
        <f>list1_1!I2</f>
        <v>0гр</v>
      </c>
    </row>
    <row r="182" spans="2:10" ht="15.75" thickBot="1" x14ac:dyDescent="0.3">
      <c r="B182" s="330"/>
      <c r="C182" s="331">
        <f>list1_2!B16</f>
        <v>0</v>
      </c>
      <c r="D182" s="332"/>
      <c r="E182" s="195" t="str">
        <f>list1_1!K2</f>
        <v>0сад</v>
      </c>
      <c r="G182" s="330"/>
      <c r="H182" s="331">
        <f>list1_2!B18</f>
        <v>0</v>
      </c>
      <c r="I182" s="332"/>
      <c r="J182" s="122" t="str">
        <f>list1_1!K2</f>
        <v>0сад</v>
      </c>
    </row>
    <row r="183" spans="2:10" x14ac:dyDescent="0.25">
      <c r="B183" s="333" t="s">
        <v>0</v>
      </c>
      <c r="C183" s="336">
        <f>list1_2!E15</f>
        <v>0</v>
      </c>
      <c r="D183" s="337"/>
      <c r="E183" s="310">
        <f>list1_2!J15</f>
        <v>0</v>
      </c>
      <c r="G183" s="333" t="s">
        <v>0</v>
      </c>
      <c r="H183" s="336">
        <f>list1_2!E17</f>
        <v>0</v>
      </c>
      <c r="I183" s="337"/>
      <c r="J183" s="310">
        <f>list1_2!J17</f>
        <v>0</v>
      </c>
    </row>
    <row r="184" spans="2:10" x14ac:dyDescent="0.25">
      <c r="B184" s="334"/>
      <c r="C184" s="338"/>
      <c r="D184" s="339"/>
      <c r="E184" s="311"/>
      <c r="G184" s="334"/>
      <c r="H184" s="338"/>
      <c r="I184" s="339"/>
      <c r="J184" s="311"/>
    </row>
    <row r="185" spans="2:10" x14ac:dyDescent="0.25">
      <c r="B185" s="334"/>
      <c r="C185" s="338"/>
      <c r="D185" s="339"/>
      <c r="E185" s="311"/>
      <c r="G185" s="334"/>
      <c r="H185" s="338"/>
      <c r="I185" s="339"/>
      <c r="J185" s="311"/>
    </row>
    <row r="186" spans="2:10" ht="15.75" thickBot="1" x14ac:dyDescent="0.3">
      <c r="B186" s="335"/>
      <c r="C186" s="340"/>
      <c r="D186" s="341"/>
      <c r="E186" s="312"/>
      <c r="G186" s="335"/>
      <c r="H186" s="340"/>
      <c r="I186" s="341"/>
      <c r="J186" s="312"/>
    </row>
    <row r="187" spans="2:10" x14ac:dyDescent="0.25">
      <c r="B187" s="313" t="s">
        <v>1</v>
      </c>
      <c r="C187" s="316">
        <f>list1_2!E16</f>
        <v>0</v>
      </c>
      <c r="D187" s="317"/>
      <c r="E187" s="322">
        <f>list1_2!J16</f>
        <v>0</v>
      </c>
      <c r="G187" s="313" t="s">
        <v>1</v>
      </c>
      <c r="H187" s="316">
        <f>list1_2!E18</f>
        <v>0</v>
      </c>
      <c r="I187" s="317"/>
      <c r="J187" s="322">
        <f>list1_2!J18</f>
        <v>0</v>
      </c>
    </row>
    <row r="188" spans="2:10" x14ac:dyDescent="0.25">
      <c r="B188" s="314"/>
      <c r="C188" s="318"/>
      <c r="D188" s="319"/>
      <c r="E188" s="323"/>
      <c r="G188" s="314"/>
      <c r="H188" s="318"/>
      <c r="I188" s="319"/>
      <c r="J188" s="323"/>
    </row>
    <row r="189" spans="2:10" ht="15.75" thickBot="1" x14ac:dyDescent="0.3">
      <c r="B189" s="315"/>
      <c r="C189" s="320"/>
      <c r="D189" s="321"/>
      <c r="E189" s="324"/>
      <c r="G189" s="315"/>
      <c r="H189" s="320"/>
      <c r="I189" s="321"/>
      <c r="J189" s="324"/>
    </row>
    <row r="190" spans="2:10" x14ac:dyDescent="0.25">
      <c r="B190" s="269" t="s">
        <v>2</v>
      </c>
      <c r="C190" s="307">
        <f>list1_2!G16</f>
        <v>0</v>
      </c>
      <c r="D190" s="275"/>
      <c r="E190" s="267">
        <f>list1_2!K16</f>
        <v>0</v>
      </c>
      <c r="G190" s="269" t="s">
        <v>2</v>
      </c>
      <c r="H190" s="307">
        <f>list1_2!G18</f>
        <v>0</v>
      </c>
      <c r="I190" s="275"/>
      <c r="J190" s="267">
        <f>list1_2!K18</f>
        <v>0</v>
      </c>
    </row>
    <row r="191" spans="2:10" ht="15.75" thickBot="1" x14ac:dyDescent="0.3">
      <c r="B191" s="270"/>
      <c r="C191" s="276"/>
      <c r="D191" s="278"/>
      <c r="E191" s="268"/>
      <c r="G191" s="270"/>
      <c r="H191" s="276"/>
      <c r="I191" s="278"/>
      <c r="J191" s="268"/>
    </row>
    <row r="192" spans="2:10" x14ac:dyDescent="0.25">
      <c r="B192" s="279" t="s">
        <v>87</v>
      </c>
      <c r="C192" s="325">
        <f>list1_2!G15</f>
        <v>0</v>
      </c>
      <c r="D192" s="326"/>
      <c r="E192" s="308">
        <f>list1_2!K15</f>
        <v>0</v>
      </c>
      <c r="G192" s="279" t="s">
        <v>87</v>
      </c>
      <c r="H192" s="325">
        <f>list1_2!G17</f>
        <v>0</v>
      </c>
      <c r="I192" s="326"/>
      <c r="J192" s="308">
        <f>list1_2!K17</f>
        <v>0</v>
      </c>
    </row>
    <row r="193" spans="2:10" ht="15.75" thickBot="1" x14ac:dyDescent="0.3">
      <c r="B193" s="280"/>
      <c r="C193" s="327"/>
      <c r="D193" s="328"/>
      <c r="E193" s="309"/>
      <c r="G193" s="280"/>
      <c r="H193" s="327"/>
      <c r="I193" s="328"/>
      <c r="J193" s="309"/>
    </row>
    <row r="194" spans="2:10" ht="15.75" thickBot="1" x14ac:dyDescent="0.3">
      <c r="B194" s="122" t="s">
        <v>65</v>
      </c>
      <c r="C194" s="122">
        <f>list1_2!H15</f>
        <v>0</v>
      </c>
      <c r="D194" s="156" t="s">
        <v>67</v>
      </c>
      <c r="E194" s="156">
        <f>list1_2!I16</f>
        <v>0</v>
      </c>
      <c r="G194" s="122" t="s">
        <v>65</v>
      </c>
      <c r="H194" s="122">
        <f>list1_2!H17</f>
        <v>0</v>
      </c>
      <c r="I194" s="156" t="s">
        <v>67</v>
      </c>
      <c r="J194" s="156">
        <f>list1_2!I18</f>
        <v>0</v>
      </c>
    </row>
    <row r="195" spans="2:10" ht="15.75" thickBot="1" x14ac:dyDescent="0.3">
      <c r="B195" s="122" t="s">
        <v>66</v>
      </c>
      <c r="C195" s="122">
        <f>list1_2!I15</f>
        <v>0</v>
      </c>
      <c r="D195" s="125" t="s">
        <v>3</v>
      </c>
      <c r="E195" s="125">
        <f>list1_2!L16</f>
        <v>0</v>
      </c>
      <c r="G195" s="122" t="s">
        <v>66</v>
      </c>
      <c r="H195" s="122">
        <f>list1_2!I17</f>
        <v>0</v>
      </c>
      <c r="I195" s="125" t="s">
        <v>3</v>
      </c>
      <c r="J195" s="125">
        <f>list1_2!L18</f>
        <v>0</v>
      </c>
    </row>
    <row r="196" spans="2:10" x14ac:dyDescent="0.25">
      <c r="C196"/>
      <c r="D196"/>
    </row>
    <row r="197" spans="2:10" ht="15.75" thickBot="1" x14ac:dyDescent="0.3">
      <c r="C197"/>
      <c r="D197"/>
    </row>
    <row r="198" spans="2:10" ht="15.75" thickBot="1" x14ac:dyDescent="0.3">
      <c r="B198" s="329">
        <f>list1_2!A19</f>
        <v>25</v>
      </c>
      <c r="C198" s="110">
        <f>list1_2!B19</f>
        <v>0</v>
      </c>
      <c r="D198" s="190">
        <f>list1_2!C19</f>
        <v>0</v>
      </c>
      <c r="E198" s="197" t="str">
        <f>list1_1!I2</f>
        <v>0гр</v>
      </c>
      <c r="G198" s="329">
        <f>list1_2!A21</f>
        <v>26</v>
      </c>
      <c r="H198" s="110">
        <f>list1_2!B21</f>
        <v>0</v>
      </c>
      <c r="I198" s="190">
        <f>list1_2!C21</f>
        <v>0</v>
      </c>
      <c r="J198" s="197" t="str">
        <f>list1_1!I2</f>
        <v>0гр</v>
      </c>
    </row>
    <row r="199" spans="2:10" ht="15.75" thickBot="1" x14ac:dyDescent="0.3">
      <c r="B199" s="330"/>
      <c r="C199" s="331">
        <f>list1_2!B20</f>
        <v>0</v>
      </c>
      <c r="D199" s="332"/>
      <c r="E199" s="195" t="str">
        <f>list1_1!K2</f>
        <v>0сад</v>
      </c>
      <c r="G199" s="330"/>
      <c r="H199" s="331">
        <f>list1_2!B22</f>
        <v>0</v>
      </c>
      <c r="I199" s="332"/>
      <c r="J199" s="195" t="str">
        <f>list1_1!K2</f>
        <v>0сад</v>
      </c>
    </row>
    <row r="200" spans="2:10" x14ac:dyDescent="0.25">
      <c r="B200" s="333" t="s">
        <v>0</v>
      </c>
      <c r="C200" s="336">
        <f>list1_2!E19</f>
        <v>0</v>
      </c>
      <c r="D200" s="337"/>
      <c r="E200" s="310">
        <f>list1_2!J19</f>
        <v>0</v>
      </c>
      <c r="G200" s="333" t="s">
        <v>0</v>
      </c>
      <c r="H200" s="336">
        <f>list1_2!E21</f>
        <v>0</v>
      </c>
      <c r="I200" s="337"/>
      <c r="J200" s="310">
        <f>list1_2!J21</f>
        <v>0</v>
      </c>
    </row>
    <row r="201" spans="2:10" x14ac:dyDescent="0.25">
      <c r="B201" s="334"/>
      <c r="C201" s="338"/>
      <c r="D201" s="339"/>
      <c r="E201" s="311"/>
      <c r="G201" s="334"/>
      <c r="H201" s="338"/>
      <c r="I201" s="339"/>
      <c r="J201" s="311"/>
    </row>
    <row r="202" spans="2:10" x14ac:dyDescent="0.25">
      <c r="B202" s="334"/>
      <c r="C202" s="338"/>
      <c r="D202" s="339"/>
      <c r="E202" s="311"/>
      <c r="G202" s="334"/>
      <c r="H202" s="338"/>
      <c r="I202" s="339"/>
      <c r="J202" s="311"/>
    </row>
    <row r="203" spans="2:10" ht="15.75" thickBot="1" x14ac:dyDescent="0.3">
      <c r="B203" s="335"/>
      <c r="C203" s="340"/>
      <c r="D203" s="341"/>
      <c r="E203" s="312"/>
      <c r="G203" s="335"/>
      <c r="H203" s="340"/>
      <c r="I203" s="341"/>
      <c r="J203" s="312"/>
    </row>
    <row r="204" spans="2:10" x14ac:dyDescent="0.25">
      <c r="B204" s="313" t="s">
        <v>1</v>
      </c>
      <c r="C204" s="316">
        <f>list1_2!E20</f>
        <v>0</v>
      </c>
      <c r="D204" s="317"/>
      <c r="E204" s="322">
        <f>list1_2!J20</f>
        <v>0</v>
      </c>
      <c r="G204" s="313" t="s">
        <v>1</v>
      </c>
      <c r="H204" s="316">
        <f>list1_2!E22</f>
        <v>0</v>
      </c>
      <c r="I204" s="317"/>
      <c r="J204" s="322">
        <f>list1_2!J22</f>
        <v>0</v>
      </c>
    </row>
    <row r="205" spans="2:10" x14ac:dyDescent="0.25">
      <c r="B205" s="314"/>
      <c r="C205" s="318"/>
      <c r="D205" s="319"/>
      <c r="E205" s="323"/>
      <c r="G205" s="314"/>
      <c r="H205" s="318"/>
      <c r="I205" s="319"/>
      <c r="J205" s="323"/>
    </row>
    <row r="206" spans="2:10" ht="15.75" thickBot="1" x14ac:dyDescent="0.3">
      <c r="B206" s="315"/>
      <c r="C206" s="320"/>
      <c r="D206" s="321"/>
      <c r="E206" s="324"/>
      <c r="G206" s="315"/>
      <c r="H206" s="320"/>
      <c r="I206" s="321"/>
      <c r="J206" s="324"/>
    </row>
    <row r="207" spans="2:10" x14ac:dyDescent="0.25">
      <c r="B207" s="269" t="s">
        <v>2</v>
      </c>
      <c r="C207" s="307">
        <f>list1_2!G20</f>
        <v>0</v>
      </c>
      <c r="D207" s="275"/>
      <c r="E207" s="267">
        <f>list1_2!K20</f>
        <v>0</v>
      </c>
      <c r="G207" s="269" t="s">
        <v>2</v>
      </c>
      <c r="H207" s="307">
        <f>list1_2!G22</f>
        <v>0</v>
      </c>
      <c r="I207" s="275"/>
      <c r="J207" s="267">
        <f>list1_2!K22</f>
        <v>0</v>
      </c>
    </row>
    <row r="208" spans="2:10" ht="15.75" thickBot="1" x14ac:dyDescent="0.3">
      <c r="B208" s="270"/>
      <c r="C208" s="276"/>
      <c r="D208" s="278"/>
      <c r="E208" s="268"/>
      <c r="G208" s="270"/>
      <c r="H208" s="276"/>
      <c r="I208" s="278"/>
      <c r="J208" s="268"/>
    </row>
    <row r="209" spans="2:10" ht="15.75" customHeight="1" x14ac:dyDescent="0.25">
      <c r="B209" s="279" t="s">
        <v>87</v>
      </c>
      <c r="C209" s="325">
        <f>list1_2!G19</f>
        <v>0</v>
      </c>
      <c r="D209" s="326"/>
      <c r="E209" s="308">
        <f>list1_2!K19</f>
        <v>0</v>
      </c>
      <c r="G209" s="279" t="s">
        <v>87</v>
      </c>
      <c r="H209" s="325">
        <f>list1_2!G21</f>
        <v>0</v>
      </c>
      <c r="I209" s="326"/>
      <c r="J209" s="308">
        <f>list1_2!K21</f>
        <v>0</v>
      </c>
    </row>
    <row r="210" spans="2:10" ht="15.75" thickBot="1" x14ac:dyDescent="0.3">
      <c r="B210" s="280"/>
      <c r="C210" s="327"/>
      <c r="D210" s="328"/>
      <c r="E210" s="309"/>
      <c r="G210" s="280"/>
      <c r="H210" s="327"/>
      <c r="I210" s="328"/>
      <c r="J210" s="309"/>
    </row>
    <row r="211" spans="2:10" ht="15.75" thickBot="1" x14ac:dyDescent="0.3">
      <c r="B211" s="122" t="s">
        <v>65</v>
      </c>
      <c r="C211" s="122">
        <f>list1_2!H19</f>
        <v>0</v>
      </c>
      <c r="D211" s="156" t="s">
        <v>67</v>
      </c>
      <c r="E211" s="156">
        <f>list1_2!I20</f>
        <v>0</v>
      </c>
      <c r="G211" s="122" t="s">
        <v>65</v>
      </c>
      <c r="H211" s="122">
        <f>list1_2!H21</f>
        <v>0</v>
      </c>
      <c r="I211" s="156" t="s">
        <v>67</v>
      </c>
      <c r="J211" s="156">
        <f>list1_2!I22</f>
        <v>0</v>
      </c>
    </row>
    <row r="212" spans="2:10" ht="15.75" thickBot="1" x14ac:dyDescent="0.3">
      <c r="B212" s="122" t="s">
        <v>66</v>
      </c>
      <c r="C212" s="122">
        <f>list1_2!I19</f>
        <v>0</v>
      </c>
      <c r="D212" s="125" t="s">
        <v>3</v>
      </c>
      <c r="E212" s="125">
        <f>list1_2!L20</f>
        <v>0</v>
      </c>
      <c r="G212" s="122" t="s">
        <v>66</v>
      </c>
      <c r="H212" s="122">
        <f>list1_2!I21</f>
        <v>0</v>
      </c>
      <c r="I212" s="125" t="s">
        <v>3</v>
      </c>
      <c r="J212" s="125">
        <f>list1_2!L22</f>
        <v>0</v>
      </c>
    </row>
    <row r="213" spans="2:10" ht="15.75" thickBot="1" x14ac:dyDescent="0.3"/>
    <row r="214" spans="2:10" ht="15.75" thickBot="1" x14ac:dyDescent="0.3">
      <c r="B214" s="329">
        <f>list1_2!A23</f>
        <v>27</v>
      </c>
      <c r="C214" s="110">
        <f>list1_2!B23</f>
        <v>0</v>
      </c>
      <c r="D214" s="190">
        <f>list1_2!C23</f>
        <v>0</v>
      </c>
      <c r="E214" s="197" t="str">
        <f>list1_1!I2</f>
        <v>0гр</v>
      </c>
      <c r="G214" s="329">
        <f>list1_2!A25</f>
        <v>28</v>
      </c>
      <c r="H214" s="110">
        <f>list1_2!B25</f>
        <v>0</v>
      </c>
      <c r="I214" s="190">
        <f>list1_2!C25</f>
        <v>0</v>
      </c>
      <c r="J214" s="197" t="str">
        <f>list1_1!I2</f>
        <v>0гр</v>
      </c>
    </row>
    <row r="215" spans="2:10" ht="15.75" thickBot="1" x14ac:dyDescent="0.3">
      <c r="B215" s="330"/>
      <c r="C215" s="331">
        <f>list1_2!B24</f>
        <v>0</v>
      </c>
      <c r="D215" s="332"/>
      <c r="E215" s="195" t="str">
        <f>list1_1!K2</f>
        <v>0сад</v>
      </c>
      <c r="G215" s="330"/>
      <c r="H215" s="331">
        <f>list1_2!B26</f>
        <v>0</v>
      </c>
      <c r="I215" s="332"/>
      <c r="J215" s="195" t="str">
        <f>list1_1!K2</f>
        <v>0сад</v>
      </c>
    </row>
    <row r="216" spans="2:10" x14ac:dyDescent="0.25">
      <c r="B216" s="333" t="s">
        <v>0</v>
      </c>
      <c r="C216" s="336">
        <f>list1_2!E23</f>
        <v>0</v>
      </c>
      <c r="D216" s="337"/>
      <c r="E216" s="310">
        <f>list1_2!J23</f>
        <v>0</v>
      </c>
      <c r="G216" s="333" t="s">
        <v>0</v>
      </c>
      <c r="H216" s="336">
        <f>list1_2!E25</f>
        <v>0</v>
      </c>
      <c r="I216" s="337"/>
      <c r="J216" s="310">
        <f>list1_2!J25</f>
        <v>0</v>
      </c>
    </row>
    <row r="217" spans="2:10" x14ac:dyDescent="0.25">
      <c r="B217" s="334"/>
      <c r="C217" s="338"/>
      <c r="D217" s="339"/>
      <c r="E217" s="311"/>
      <c r="G217" s="334"/>
      <c r="H217" s="338"/>
      <c r="I217" s="339"/>
      <c r="J217" s="311"/>
    </row>
    <row r="218" spans="2:10" x14ac:dyDescent="0.25">
      <c r="B218" s="334"/>
      <c r="C218" s="338"/>
      <c r="D218" s="339"/>
      <c r="E218" s="311"/>
      <c r="G218" s="334"/>
      <c r="H218" s="338"/>
      <c r="I218" s="339"/>
      <c r="J218" s="311"/>
    </row>
    <row r="219" spans="2:10" ht="15.75" thickBot="1" x14ac:dyDescent="0.3">
      <c r="B219" s="335"/>
      <c r="C219" s="340"/>
      <c r="D219" s="341"/>
      <c r="E219" s="312"/>
      <c r="G219" s="335"/>
      <c r="H219" s="340"/>
      <c r="I219" s="341"/>
      <c r="J219" s="312"/>
    </row>
    <row r="220" spans="2:10" x14ac:dyDescent="0.25">
      <c r="B220" s="313" t="s">
        <v>1</v>
      </c>
      <c r="C220" s="316">
        <f>list1_2!E24</f>
        <v>0</v>
      </c>
      <c r="D220" s="317"/>
      <c r="E220" s="322">
        <f>list1_2!J24</f>
        <v>0</v>
      </c>
      <c r="G220" s="313" t="s">
        <v>1</v>
      </c>
      <c r="H220" s="316">
        <f>list1_2!E26</f>
        <v>0</v>
      </c>
      <c r="I220" s="317"/>
      <c r="J220" s="322">
        <f>list1_2!J26</f>
        <v>0</v>
      </c>
    </row>
    <row r="221" spans="2:10" x14ac:dyDescent="0.25">
      <c r="B221" s="314"/>
      <c r="C221" s="318"/>
      <c r="D221" s="319"/>
      <c r="E221" s="323"/>
      <c r="G221" s="314"/>
      <c r="H221" s="318"/>
      <c r="I221" s="319"/>
      <c r="J221" s="323"/>
    </row>
    <row r="222" spans="2:10" ht="15.75" thickBot="1" x14ac:dyDescent="0.3">
      <c r="B222" s="315"/>
      <c r="C222" s="320"/>
      <c r="D222" s="321"/>
      <c r="E222" s="324"/>
      <c r="G222" s="315"/>
      <c r="H222" s="320"/>
      <c r="I222" s="321"/>
      <c r="J222" s="324"/>
    </row>
    <row r="223" spans="2:10" x14ac:dyDescent="0.25">
      <c r="B223" s="269" t="s">
        <v>2</v>
      </c>
      <c r="C223" s="307">
        <f>list1_2!G24</f>
        <v>0</v>
      </c>
      <c r="D223" s="275"/>
      <c r="E223" s="267">
        <f>list1_2!K24</f>
        <v>0</v>
      </c>
      <c r="G223" s="269" t="s">
        <v>2</v>
      </c>
      <c r="H223" s="307">
        <f>list1_2!G26</f>
        <v>0</v>
      </c>
      <c r="I223" s="275"/>
      <c r="J223" s="267">
        <f>list1_2!K26</f>
        <v>0</v>
      </c>
    </row>
    <row r="224" spans="2:10" ht="15.75" thickBot="1" x14ac:dyDescent="0.3">
      <c r="B224" s="270"/>
      <c r="C224" s="276"/>
      <c r="D224" s="278"/>
      <c r="E224" s="268"/>
      <c r="G224" s="270"/>
      <c r="H224" s="276"/>
      <c r="I224" s="278"/>
      <c r="J224" s="268"/>
    </row>
    <row r="225" spans="2:10" x14ac:dyDescent="0.25">
      <c r="B225" s="279" t="s">
        <v>87</v>
      </c>
      <c r="C225" s="325">
        <f>list1_2!G23</f>
        <v>0</v>
      </c>
      <c r="D225" s="326"/>
      <c r="E225" s="308">
        <f>list1_2!K23</f>
        <v>0</v>
      </c>
      <c r="G225" s="279" t="s">
        <v>87</v>
      </c>
      <c r="H225" s="325">
        <f>list1_2!G25</f>
        <v>0</v>
      </c>
      <c r="I225" s="326"/>
      <c r="J225" s="308">
        <f>list1_2!K25</f>
        <v>0</v>
      </c>
    </row>
    <row r="226" spans="2:10" ht="15.75" thickBot="1" x14ac:dyDescent="0.3">
      <c r="B226" s="280"/>
      <c r="C226" s="327"/>
      <c r="D226" s="328"/>
      <c r="E226" s="309"/>
      <c r="G226" s="280"/>
      <c r="H226" s="327"/>
      <c r="I226" s="328"/>
      <c r="J226" s="309"/>
    </row>
    <row r="227" spans="2:10" ht="15.75" thickBot="1" x14ac:dyDescent="0.3">
      <c r="B227" s="122" t="s">
        <v>65</v>
      </c>
      <c r="C227" s="122">
        <f>list1_2!H23</f>
        <v>0</v>
      </c>
      <c r="D227" s="156" t="s">
        <v>67</v>
      </c>
      <c r="E227" s="156">
        <f>list1_2!I24</f>
        <v>0</v>
      </c>
      <c r="G227" s="122" t="s">
        <v>65</v>
      </c>
      <c r="H227" s="122">
        <f>list1_2!H25</f>
        <v>0</v>
      </c>
      <c r="I227" s="156" t="s">
        <v>67</v>
      </c>
      <c r="J227" s="156">
        <f>list1_2!I26</f>
        <v>0</v>
      </c>
    </row>
    <row r="228" spans="2:10" ht="15.75" thickBot="1" x14ac:dyDescent="0.3">
      <c r="B228" s="122" t="s">
        <v>66</v>
      </c>
      <c r="C228" s="122">
        <f>list1_2!I23</f>
        <v>0</v>
      </c>
      <c r="D228" s="125" t="s">
        <v>3</v>
      </c>
      <c r="E228" s="125">
        <f>list1_2!L24</f>
        <v>0</v>
      </c>
      <c r="G228" s="122" t="s">
        <v>66</v>
      </c>
      <c r="H228" s="122">
        <f>list1_2!I25</f>
        <v>0</v>
      </c>
      <c r="I228" s="125" t="s">
        <v>3</v>
      </c>
      <c r="J228" s="125">
        <f>list1_2!L26</f>
        <v>0</v>
      </c>
    </row>
    <row r="229" spans="2:10" ht="15.75" thickBot="1" x14ac:dyDescent="0.3"/>
    <row r="230" spans="2:10" ht="15.75" thickBot="1" x14ac:dyDescent="0.3">
      <c r="B230" s="329">
        <f>list1_2!A27</f>
        <v>29</v>
      </c>
      <c r="C230" s="110">
        <f>list1_2!B27</f>
        <v>0</v>
      </c>
      <c r="D230" s="190">
        <f>list1_2!C27</f>
        <v>0</v>
      </c>
      <c r="E230" s="197" t="str">
        <f>list1_1!I2</f>
        <v>0гр</v>
      </c>
      <c r="G230" s="329">
        <f>list1_2!A29</f>
        <v>30</v>
      </c>
      <c r="H230" s="110">
        <f>list1_2!B29</f>
        <v>0</v>
      </c>
      <c r="I230" s="190">
        <f>list1_2!C29</f>
        <v>0</v>
      </c>
      <c r="J230" s="197" t="str">
        <f>list1_1!I2</f>
        <v>0гр</v>
      </c>
    </row>
    <row r="231" spans="2:10" ht="15.75" thickBot="1" x14ac:dyDescent="0.3">
      <c r="B231" s="330"/>
      <c r="C231" s="331">
        <f>list1_2!B28</f>
        <v>0</v>
      </c>
      <c r="D231" s="332"/>
      <c r="E231" s="195" t="str">
        <f>list1_1!K2</f>
        <v>0сад</v>
      </c>
      <c r="G231" s="330"/>
      <c r="H231" s="331">
        <f>list1_2!B30</f>
        <v>0</v>
      </c>
      <c r="I231" s="332"/>
      <c r="J231" s="195" t="str">
        <f>list1_1!K2</f>
        <v>0сад</v>
      </c>
    </row>
    <row r="232" spans="2:10" x14ac:dyDescent="0.25">
      <c r="B232" s="333" t="s">
        <v>0</v>
      </c>
      <c r="C232" s="336">
        <f>list1_2!E27</f>
        <v>0</v>
      </c>
      <c r="D232" s="337"/>
      <c r="E232" s="310">
        <f>list1_2!J27</f>
        <v>0</v>
      </c>
      <c r="G232" s="333" t="s">
        <v>0</v>
      </c>
      <c r="H232" s="336">
        <f>list1_2!E29</f>
        <v>0</v>
      </c>
      <c r="I232" s="337"/>
      <c r="J232" s="310">
        <f>list1_2!J29</f>
        <v>0</v>
      </c>
    </row>
    <row r="233" spans="2:10" x14ac:dyDescent="0.25">
      <c r="B233" s="334"/>
      <c r="C233" s="338"/>
      <c r="D233" s="339"/>
      <c r="E233" s="311"/>
      <c r="G233" s="334"/>
      <c r="H233" s="338"/>
      <c r="I233" s="339"/>
      <c r="J233" s="311"/>
    </row>
    <row r="234" spans="2:10" x14ac:dyDescent="0.25">
      <c r="B234" s="334"/>
      <c r="C234" s="338"/>
      <c r="D234" s="339"/>
      <c r="E234" s="311"/>
      <c r="G234" s="334"/>
      <c r="H234" s="338"/>
      <c r="I234" s="339"/>
      <c r="J234" s="311"/>
    </row>
    <row r="235" spans="2:10" ht="15.75" thickBot="1" x14ac:dyDescent="0.3">
      <c r="B235" s="335"/>
      <c r="C235" s="340"/>
      <c r="D235" s="341"/>
      <c r="E235" s="312"/>
      <c r="G235" s="335"/>
      <c r="H235" s="340"/>
      <c r="I235" s="341"/>
      <c r="J235" s="312"/>
    </row>
    <row r="236" spans="2:10" x14ac:dyDescent="0.25">
      <c r="B236" s="313" t="s">
        <v>1</v>
      </c>
      <c r="C236" s="316">
        <f>list1_2!E28</f>
        <v>0</v>
      </c>
      <c r="D236" s="317"/>
      <c r="E236" s="322">
        <f>list1_2!J28</f>
        <v>0</v>
      </c>
      <c r="G236" s="313" t="s">
        <v>1</v>
      </c>
      <c r="H236" s="316">
        <f>list1_2!E30</f>
        <v>0</v>
      </c>
      <c r="I236" s="317"/>
      <c r="J236" s="322">
        <f>list1_2!J30</f>
        <v>0</v>
      </c>
    </row>
    <row r="237" spans="2:10" x14ac:dyDescent="0.25">
      <c r="B237" s="314"/>
      <c r="C237" s="318"/>
      <c r="D237" s="319"/>
      <c r="E237" s="323"/>
      <c r="G237" s="314"/>
      <c r="H237" s="318"/>
      <c r="I237" s="319"/>
      <c r="J237" s="323"/>
    </row>
    <row r="238" spans="2:10" ht="15.75" thickBot="1" x14ac:dyDescent="0.3">
      <c r="B238" s="315"/>
      <c r="C238" s="320"/>
      <c r="D238" s="321"/>
      <c r="E238" s="324"/>
      <c r="G238" s="315"/>
      <c r="H238" s="320"/>
      <c r="I238" s="321"/>
      <c r="J238" s="324"/>
    </row>
    <row r="239" spans="2:10" x14ac:dyDescent="0.25">
      <c r="B239" s="269" t="s">
        <v>2</v>
      </c>
      <c r="C239" s="307">
        <f>list1_2!G28</f>
        <v>0</v>
      </c>
      <c r="D239" s="275"/>
      <c r="E239" s="267">
        <f>list1_2!K28</f>
        <v>0</v>
      </c>
      <c r="G239" s="269" t="s">
        <v>2</v>
      </c>
      <c r="H239" s="307">
        <f>list1_2!G30</f>
        <v>0</v>
      </c>
      <c r="I239" s="275"/>
      <c r="J239" s="267">
        <f>list1_2!K30</f>
        <v>0</v>
      </c>
    </row>
    <row r="240" spans="2:10" ht="15.75" thickBot="1" x14ac:dyDescent="0.3">
      <c r="B240" s="270"/>
      <c r="C240" s="276"/>
      <c r="D240" s="278"/>
      <c r="E240" s="268"/>
      <c r="G240" s="270"/>
      <c r="H240" s="276"/>
      <c r="I240" s="278"/>
      <c r="J240" s="268"/>
    </row>
    <row r="241" spans="2:10" x14ac:dyDescent="0.25">
      <c r="B241" s="279" t="s">
        <v>87</v>
      </c>
      <c r="C241" s="325">
        <f>list1_2!G27</f>
        <v>0</v>
      </c>
      <c r="D241" s="326"/>
      <c r="E241" s="308">
        <f>list1_2!K27</f>
        <v>0</v>
      </c>
      <c r="G241" s="279" t="s">
        <v>87</v>
      </c>
      <c r="H241" s="325">
        <f>list1_2!G29</f>
        <v>0</v>
      </c>
      <c r="I241" s="326"/>
      <c r="J241" s="308">
        <f>list1_2!K29</f>
        <v>0</v>
      </c>
    </row>
    <row r="242" spans="2:10" ht="15.75" thickBot="1" x14ac:dyDescent="0.3">
      <c r="B242" s="280"/>
      <c r="C242" s="327"/>
      <c r="D242" s="328"/>
      <c r="E242" s="309"/>
      <c r="G242" s="280"/>
      <c r="H242" s="327"/>
      <c r="I242" s="328"/>
      <c r="J242" s="309"/>
    </row>
    <row r="243" spans="2:10" ht="15.75" thickBot="1" x14ac:dyDescent="0.3">
      <c r="B243" s="122" t="s">
        <v>65</v>
      </c>
      <c r="C243" s="122">
        <f>list1_2!H27</f>
        <v>0</v>
      </c>
      <c r="D243" s="156" t="s">
        <v>67</v>
      </c>
      <c r="E243" s="156">
        <f>list1_2!I28</f>
        <v>0</v>
      </c>
      <c r="G243" s="122" t="s">
        <v>65</v>
      </c>
      <c r="H243" s="122">
        <f>list1_2!H29</f>
        <v>0</v>
      </c>
      <c r="I243" s="156" t="s">
        <v>67</v>
      </c>
      <c r="J243" s="156">
        <f>list1_2!I30</f>
        <v>0</v>
      </c>
    </row>
    <row r="244" spans="2:10" ht="15.75" thickBot="1" x14ac:dyDescent="0.3">
      <c r="B244" s="122" t="s">
        <v>66</v>
      </c>
      <c r="C244" s="122">
        <f>list1_2!I27</f>
        <v>0</v>
      </c>
      <c r="D244" s="125" t="s">
        <v>3</v>
      </c>
      <c r="E244" s="125">
        <f>list1_2!L28</f>
        <v>0</v>
      </c>
      <c r="G244" s="122" t="s">
        <v>66</v>
      </c>
      <c r="H244" s="122">
        <f>list1_2!I29</f>
        <v>0</v>
      </c>
      <c r="I244" s="125" t="s">
        <v>3</v>
      </c>
      <c r="J244" s="125">
        <f>list1_2!L30</f>
        <v>0</v>
      </c>
    </row>
    <row r="246" spans="2:10" ht="15.75" thickBot="1" x14ac:dyDescent="0.3">
      <c r="C246"/>
      <c r="D246"/>
    </row>
    <row r="247" spans="2:10" ht="15.75" thickBot="1" x14ac:dyDescent="0.3">
      <c r="B247" s="329">
        <f>list1_2!A31</f>
        <v>31</v>
      </c>
      <c r="C247" s="110">
        <f>list1_2!B31</f>
        <v>0</v>
      </c>
      <c r="D247" s="190">
        <f>list1_2!C31</f>
        <v>0</v>
      </c>
      <c r="E247" s="197" t="str">
        <f>list1_1!I2</f>
        <v>0гр</v>
      </c>
      <c r="G247" s="329">
        <f>list1_2!A33</f>
        <v>32</v>
      </c>
      <c r="H247" s="110">
        <f>list1_2!B33</f>
        <v>0</v>
      </c>
      <c r="I247" s="190">
        <f>list1_2!C33</f>
        <v>0</v>
      </c>
      <c r="J247" s="197" t="str">
        <f>list1_1!I2</f>
        <v>0гр</v>
      </c>
    </row>
    <row r="248" spans="2:10" ht="15.75" thickBot="1" x14ac:dyDescent="0.3">
      <c r="B248" s="330"/>
      <c r="C248" s="331">
        <f>list1_2!B32</f>
        <v>0</v>
      </c>
      <c r="D248" s="332"/>
      <c r="E248" s="195" t="str">
        <f>list1_1!K2</f>
        <v>0сад</v>
      </c>
      <c r="G248" s="330"/>
      <c r="H248" s="331">
        <f>list1_2!B34</f>
        <v>0</v>
      </c>
      <c r="I248" s="332"/>
      <c r="J248" s="195" t="str">
        <f>list1_1!K2</f>
        <v>0сад</v>
      </c>
    </row>
    <row r="249" spans="2:10" x14ac:dyDescent="0.25">
      <c r="B249" s="333" t="s">
        <v>0</v>
      </c>
      <c r="C249" s="336">
        <f>list1_2!E31</f>
        <v>0</v>
      </c>
      <c r="D249" s="337"/>
      <c r="E249" s="310">
        <f>list1_2!J31</f>
        <v>0</v>
      </c>
      <c r="G249" s="333" t="s">
        <v>0</v>
      </c>
      <c r="H249" s="336">
        <f>list1_2!E33</f>
        <v>0</v>
      </c>
      <c r="I249" s="337"/>
      <c r="J249" s="310">
        <f>list1_2!J33</f>
        <v>0</v>
      </c>
    </row>
    <row r="250" spans="2:10" x14ac:dyDescent="0.25">
      <c r="B250" s="334"/>
      <c r="C250" s="338"/>
      <c r="D250" s="339"/>
      <c r="E250" s="311"/>
      <c r="G250" s="334"/>
      <c r="H250" s="338"/>
      <c r="I250" s="339"/>
      <c r="J250" s="311"/>
    </row>
    <row r="251" spans="2:10" x14ac:dyDescent="0.25">
      <c r="B251" s="334"/>
      <c r="C251" s="338"/>
      <c r="D251" s="339"/>
      <c r="E251" s="311"/>
      <c r="G251" s="334"/>
      <c r="H251" s="338"/>
      <c r="I251" s="339"/>
      <c r="J251" s="311"/>
    </row>
    <row r="252" spans="2:10" ht="15.75" thickBot="1" x14ac:dyDescent="0.3">
      <c r="B252" s="335"/>
      <c r="C252" s="340"/>
      <c r="D252" s="341"/>
      <c r="E252" s="312"/>
      <c r="G252" s="335"/>
      <c r="H252" s="340"/>
      <c r="I252" s="341"/>
      <c r="J252" s="312"/>
    </row>
    <row r="253" spans="2:10" x14ac:dyDescent="0.25">
      <c r="B253" s="313" t="s">
        <v>1</v>
      </c>
      <c r="C253" s="316">
        <f>list1_2!E32</f>
        <v>0</v>
      </c>
      <c r="D253" s="317"/>
      <c r="E253" s="322">
        <f>list1_2!J32</f>
        <v>0</v>
      </c>
      <c r="G253" s="313" t="s">
        <v>1</v>
      </c>
      <c r="H253" s="316">
        <f>list1_2!E34</f>
        <v>0</v>
      </c>
      <c r="I253" s="317"/>
      <c r="J253" s="322">
        <f>list1_2!J34</f>
        <v>0</v>
      </c>
    </row>
    <row r="254" spans="2:10" x14ac:dyDescent="0.25">
      <c r="B254" s="314"/>
      <c r="C254" s="318"/>
      <c r="D254" s="319"/>
      <c r="E254" s="323"/>
      <c r="G254" s="314"/>
      <c r="H254" s="318"/>
      <c r="I254" s="319"/>
      <c r="J254" s="323"/>
    </row>
    <row r="255" spans="2:10" ht="15.75" thickBot="1" x14ac:dyDescent="0.3">
      <c r="B255" s="315"/>
      <c r="C255" s="320"/>
      <c r="D255" s="321"/>
      <c r="E255" s="324"/>
      <c r="G255" s="315"/>
      <c r="H255" s="320"/>
      <c r="I255" s="321"/>
      <c r="J255" s="324"/>
    </row>
    <row r="256" spans="2:10" x14ac:dyDescent="0.25">
      <c r="B256" s="269" t="s">
        <v>2</v>
      </c>
      <c r="C256" s="307">
        <f>list1_2!G32</f>
        <v>0</v>
      </c>
      <c r="D256" s="275"/>
      <c r="E256" s="267">
        <f>list1_2!K32</f>
        <v>0</v>
      </c>
      <c r="G256" s="269" t="s">
        <v>2</v>
      </c>
      <c r="H256" s="307">
        <f>list1_2!G34</f>
        <v>0</v>
      </c>
      <c r="I256" s="275"/>
      <c r="J256" s="267">
        <f>list1_2!K34</f>
        <v>0</v>
      </c>
    </row>
    <row r="257" spans="2:10" ht="15.75" thickBot="1" x14ac:dyDescent="0.3">
      <c r="B257" s="270"/>
      <c r="C257" s="276"/>
      <c r="D257" s="278"/>
      <c r="E257" s="268"/>
      <c r="G257" s="270"/>
      <c r="H257" s="276"/>
      <c r="I257" s="278"/>
      <c r="J257" s="268"/>
    </row>
    <row r="258" spans="2:10" x14ac:dyDescent="0.25">
      <c r="B258" s="279" t="s">
        <v>87</v>
      </c>
      <c r="C258" s="325">
        <f>list1_2!G31</f>
        <v>0</v>
      </c>
      <c r="D258" s="326"/>
      <c r="E258" s="308">
        <f>list1_2!K31</f>
        <v>0</v>
      </c>
      <c r="G258" s="279" t="s">
        <v>87</v>
      </c>
      <c r="H258" s="325">
        <f>list1_2!G33</f>
        <v>0</v>
      </c>
      <c r="I258" s="326"/>
      <c r="J258" s="308">
        <f>list1_2!K33</f>
        <v>0</v>
      </c>
    </row>
    <row r="259" spans="2:10" ht="15.75" thickBot="1" x14ac:dyDescent="0.3">
      <c r="B259" s="280"/>
      <c r="C259" s="327"/>
      <c r="D259" s="328"/>
      <c r="E259" s="309"/>
      <c r="G259" s="280"/>
      <c r="H259" s="327"/>
      <c r="I259" s="328"/>
      <c r="J259" s="309"/>
    </row>
    <row r="260" spans="2:10" ht="15.75" thickBot="1" x14ac:dyDescent="0.3">
      <c r="B260" s="122" t="s">
        <v>65</v>
      </c>
      <c r="C260" s="122">
        <f>list1_2!H31</f>
        <v>0</v>
      </c>
      <c r="D260" s="156" t="s">
        <v>67</v>
      </c>
      <c r="E260" s="156">
        <f>list1_2!I32</f>
        <v>0</v>
      </c>
      <c r="G260" s="122" t="s">
        <v>65</v>
      </c>
      <c r="H260" s="122">
        <f>list1_2!H33</f>
        <v>0</v>
      </c>
      <c r="I260" s="156" t="s">
        <v>67</v>
      </c>
      <c r="J260" s="156">
        <f>list1_2!I34</f>
        <v>0</v>
      </c>
    </row>
    <row r="261" spans="2:10" ht="15.75" thickBot="1" x14ac:dyDescent="0.3">
      <c r="B261" s="122" t="s">
        <v>66</v>
      </c>
      <c r="C261" s="122">
        <f>list1_2!I31</f>
        <v>0</v>
      </c>
      <c r="D261" s="125" t="s">
        <v>3</v>
      </c>
      <c r="E261" s="125">
        <f>list1_2!L32</f>
        <v>0</v>
      </c>
      <c r="G261" s="122" t="s">
        <v>66</v>
      </c>
      <c r="H261" s="122">
        <f>list1_2!I33</f>
        <v>0</v>
      </c>
      <c r="I261" s="125" t="s">
        <v>3</v>
      </c>
      <c r="J261" s="125">
        <f>list1_2!L34</f>
        <v>0</v>
      </c>
    </row>
    <row r="262" spans="2:10" ht="15.75" thickBot="1" x14ac:dyDescent="0.3"/>
    <row r="263" spans="2:10" ht="15.75" thickBot="1" x14ac:dyDescent="0.3">
      <c r="B263" s="329">
        <f>list1_2!A35</f>
        <v>33</v>
      </c>
      <c r="C263" s="110">
        <f>list1_2!B35</f>
        <v>0</v>
      </c>
      <c r="D263" s="190">
        <f>list1_2!C35</f>
        <v>0</v>
      </c>
      <c r="E263" s="197" t="str">
        <f>list1_1!I2</f>
        <v>0гр</v>
      </c>
      <c r="G263" s="329">
        <f>list1_2!A37</f>
        <v>34</v>
      </c>
      <c r="H263" s="110">
        <f>list1_2!B37</f>
        <v>0</v>
      </c>
      <c r="I263" s="190">
        <f>list1_2!C37</f>
        <v>0</v>
      </c>
      <c r="J263" s="197" t="str">
        <f>list1_1!I2</f>
        <v>0гр</v>
      </c>
    </row>
    <row r="264" spans="2:10" ht="15.75" thickBot="1" x14ac:dyDescent="0.3">
      <c r="B264" s="330"/>
      <c r="C264" s="331">
        <f>list1_2!B36</f>
        <v>0</v>
      </c>
      <c r="D264" s="332"/>
      <c r="E264" s="195" t="str">
        <f>list1_1!K2</f>
        <v>0сад</v>
      </c>
      <c r="G264" s="330"/>
      <c r="H264" s="331">
        <f>list1_2!B38</f>
        <v>0</v>
      </c>
      <c r="I264" s="332"/>
      <c r="J264" s="195" t="str">
        <f>list1_1!K2</f>
        <v>0сад</v>
      </c>
    </row>
    <row r="265" spans="2:10" x14ac:dyDescent="0.25">
      <c r="B265" s="333" t="s">
        <v>0</v>
      </c>
      <c r="C265" s="336">
        <f>list1_2!E35</f>
        <v>0</v>
      </c>
      <c r="D265" s="337"/>
      <c r="E265" s="310">
        <f>list1_2!J35</f>
        <v>0</v>
      </c>
      <c r="G265" s="333" t="s">
        <v>0</v>
      </c>
      <c r="H265" s="336">
        <f>list1_2!E37</f>
        <v>0</v>
      </c>
      <c r="I265" s="337"/>
      <c r="J265" s="310">
        <f>list1_2!J37</f>
        <v>0</v>
      </c>
    </row>
    <row r="266" spans="2:10" x14ac:dyDescent="0.25">
      <c r="B266" s="334"/>
      <c r="C266" s="338"/>
      <c r="D266" s="339"/>
      <c r="E266" s="311"/>
      <c r="G266" s="334"/>
      <c r="H266" s="338"/>
      <c r="I266" s="339"/>
      <c r="J266" s="311"/>
    </row>
    <row r="267" spans="2:10" x14ac:dyDescent="0.25">
      <c r="B267" s="334"/>
      <c r="C267" s="338"/>
      <c r="D267" s="339"/>
      <c r="E267" s="311"/>
      <c r="G267" s="334"/>
      <c r="H267" s="338"/>
      <c r="I267" s="339"/>
      <c r="J267" s="311"/>
    </row>
    <row r="268" spans="2:10" ht="15.75" thickBot="1" x14ac:dyDescent="0.3">
      <c r="B268" s="335"/>
      <c r="C268" s="340"/>
      <c r="D268" s="341"/>
      <c r="E268" s="312"/>
      <c r="G268" s="335"/>
      <c r="H268" s="340"/>
      <c r="I268" s="341"/>
      <c r="J268" s="312"/>
    </row>
    <row r="269" spans="2:10" x14ac:dyDescent="0.25">
      <c r="B269" s="313" t="s">
        <v>1</v>
      </c>
      <c r="C269" s="316">
        <f>list1_2!E36</f>
        <v>0</v>
      </c>
      <c r="D269" s="317"/>
      <c r="E269" s="322">
        <f>list1_2!J36</f>
        <v>0</v>
      </c>
      <c r="G269" s="313" t="s">
        <v>1</v>
      </c>
      <c r="H269" s="316">
        <f>list1_2!E38</f>
        <v>0</v>
      </c>
      <c r="I269" s="317"/>
      <c r="J269" s="322">
        <f>list1_2!J38</f>
        <v>0</v>
      </c>
    </row>
    <row r="270" spans="2:10" x14ac:dyDescent="0.25">
      <c r="B270" s="314"/>
      <c r="C270" s="318"/>
      <c r="D270" s="319"/>
      <c r="E270" s="323"/>
      <c r="G270" s="314"/>
      <c r="H270" s="318"/>
      <c r="I270" s="319"/>
      <c r="J270" s="323"/>
    </row>
    <row r="271" spans="2:10" ht="15.75" thickBot="1" x14ac:dyDescent="0.3">
      <c r="B271" s="315"/>
      <c r="C271" s="320"/>
      <c r="D271" s="321"/>
      <c r="E271" s="324"/>
      <c r="G271" s="315"/>
      <c r="H271" s="320"/>
      <c r="I271" s="321"/>
      <c r="J271" s="324"/>
    </row>
    <row r="272" spans="2:10" x14ac:dyDescent="0.25">
      <c r="B272" s="269" t="s">
        <v>2</v>
      </c>
      <c r="C272" s="307">
        <f>list1_2!G36</f>
        <v>0</v>
      </c>
      <c r="D272" s="275"/>
      <c r="E272" s="267">
        <f>list1_2!K36</f>
        <v>0</v>
      </c>
      <c r="G272" s="269" t="s">
        <v>2</v>
      </c>
      <c r="H272" s="307">
        <f>list1_2!G38</f>
        <v>0</v>
      </c>
      <c r="I272" s="275"/>
      <c r="J272" s="267">
        <f>list1_2!K38</f>
        <v>0</v>
      </c>
    </row>
    <row r="273" spans="2:10" ht="15.75" thickBot="1" x14ac:dyDescent="0.3">
      <c r="B273" s="270"/>
      <c r="C273" s="276"/>
      <c r="D273" s="278"/>
      <c r="E273" s="268"/>
      <c r="G273" s="270"/>
      <c r="H273" s="276"/>
      <c r="I273" s="278"/>
      <c r="J273" s="268"/>
    </row>
    <row r="274" spans="2:10" x14ac:dyDescent="0.25">
      <c r="B274" s="279" t="s">
        <v>87</v>
      </c>
      <c r="C274" s="325">
        <f>list1_2!G35</f>
        <v>0</v>
      </c>
      <c r="D274" s="326"/>
      <c r="E274" s="308">
        <f>list1_2!K35</f>
        <v>0</v>
      </c>
      <c r="G274" s="279" t="s">
        <v>87</v>
      </c>
      <c r="H274" s="325">
        <f>list1_2!G37</f>
        <v>0</v>
      </c>
      <c r="I274" s="326"/>
      <c r="J274" s="308">
        <f>list1_2!K37</f>
        <v>0</v>
      </c>
    </row>
    <row r="275" spans="2:10" ht="15.75" thickBot="1" x14ac:dyDescent="0.3">
      <c r="B275" s="280"/>
      <c r="C275" s="327"/>
      <c r="D275" s="328"/>
      <c r="E275" s="309"/>
      <c r="G275" s="280"/>
      <c r="H275" s="327"/>
      <c r="I275" s="328"/>
      <c r="J275" s="309"/>
    </row>
    <row r="276" spans="2:10" ht="15.75" thickBot="1" x14ac:dyDescent="0.3">
      <c r="B276" s="122" t="s">
        <v>65</v>
      </c>
      <c r="C276" s="122">
        <f>list1_2!H35</f>
        <v>0</v>
      </c>
      <c r="D276" s="156" t="s">
        <v>67</v>
      </c>
      <c r="E276" s="156">
        <f>list1_2!I36</f>
        <v>0</v>
      </c>
      <c r="G276" s="122" t="s">
        <v>65</v>
      </c>
      <c r="H276" s="122">
        <f>list1_2!H37</f>
        <v>0</v>
      </c>
      <c r="I276" s="156" t="s">
        <v>67</v>
      </c>
      <c r="J276" s="156">
        <f>list1_2!I38</f>
        <v>0</v>
      </c>
    </row>
    <row r="277" spans="2:10" ht="15.75" thickBot="1" x14ac:dyDescent="0.3">
      <c r="B277" s="122" t="s">
        <v>66</v>
      </c>
      <c r="C277" s="122">
        <f>list1_2!I35</f>
        <v>0</v>
      </c>
      <c r="D277" s="125" t="s">
        <v>3</v>
      </c>
      <c r="E277" s="125">
        <f>list1_2!L36</f>
        <v>0</v>
      </c>
      <c r="G277" s="122" t="s">
        <v>66</v>
      </c>
      <c r="H277" s="122">
        <f>list1_2!I37</f>
        <v>0</v>
      </c>
      <c r="I277" s="125" t="s">
        <v>3</v>
      </c>
      <c r="J277" s="125">
        <f>list1_2!L38</f>
        <v>0</v>
      </c>
    </row>
  </sheetData>
  <mergeCells count="473">
    <mergeCell ref="B94:B95"/>
    <mergeCell ref="C94:D95"/>
    <mergeCell ref="E94:E95"/>
    <mergeCell ref="G27:G28"/>
    <mergeCell ref="G20:G23"/>
    <mergeCell ref="B24:B26"/>
    <mergeCell ref="C24:D26"/>
    <mergeCell ref="E24:E26"/>
    <mergeCell ref="B27:B28"/>
    <mergeCell ref="C27:D28"/>
    <mergeCell ref="E27:E28"/>
    <mergeCell ref="B20:B23"/>
    <mergeCell ref="C20:D23"/>
    <mergeCell ref="E20:E23"/>
    <mergeCell ref="B83:B84"/>
    <mergeCell ref="C84:D84"/>
    <mergeCell ref="B85:B88"/>
    <mergeCell ref="C85:D88"/>
    <mergeCell ref="E85:E88"/>
    <mergeCell ref="B29:B30"/>
    <mergeCell ref="C29:D30"/>
    <mergeCell ref="E29:E30"/>
    <mergeCell ref="C36:D39"/>
    <mergeCell ref="E36:E39"/>
    <mergeCell ref="B18:B19"/>
    <mergeCell ref="C19:D19"/>
    <mergeCell ref="G67:G68"/>
    <mergeCell ref="B73:B75"/>
    <mergeCell ref="C73:D75"/>
    <mergeCell ref="E73:E75"/>
    <mergeCell ref="C62:D63"/>
    <mergeCell ref="E62:E63"/>
    <mergeCell ref="G60:G61"/>
    <mergeCell ref="G62:G63"/>
    <mergeCell ref="B45:B46"/>
    <mergeCell ref="C45:D46"/>
    <mergeCell ref="C43:D44"/>
    <mergeCell ref="E43:E44"/>
    <mergeCell ref="E45:E46"/>
    <mergeCell ref="G51:G52"/>
    <mergeCell ref="B51:B52"/>
    <mergeCell ref="B67:B68"/>
    <mergeCell ref="C68:D68"/>
    <mergeCell ref="B69:B72"/>
    <mergeCell ref="C69:D72"/>
    <mergeCell ref="E69:E72"/>
    <mergeCell ref="B34:B35"/>
    <mergeCell ref="C35:D35"/>
    <mergeCell ref="H20:I23"/>
    <mergeCell ref="J20:J23"/>
    <mergeCell ref="G24:G26"/>
    <mergeCell ref="H24:I26"/>
    <mergeCell ref="J24:J26"/>
    <mergeCell ref="H27:I28"/>
    <mergeCell ref="J27:J28"/>
    <mergeCell ref="G29:G30"/>
    <mergeCell ref="H29:I30"/>
    <mergeCell ref="J29:J30"/>
    <mergeCell ref="G2:G3"/>
    <mergeCell ref="H3:I3"/>
    <mergeCell ref="G4:G7"/>
    <mergeCell ref="H4:I7"/>
    <mergeCell ref="J4:J7"/>
    <mergeCell ref="G13:G14"/>
    <mergeCell ref="H13:I14"/>
    <mergeCell ref="J13:J14"/>
    <mergeCell ref="H19:I19"/>
    <mergeCell ref="G8:G10"/>
    <mergeCell ref="H8:I10"/>
    <mergeCell ref="J8:J10"/>
    <mergeCell ref="G11:G12"/>
    <mergeCell ref="H11:I12"/>
    <mergeCell ref="J11:J12"/>
    <mergeCell ref="G18:G19"/>
    <mergeCell ref="B2:B3"/>
    <mergeCell ref="C3:D3"/>
    <mergeCell ref="B8:B10"/>
    <mergeCell ref="C8:D10"/>
    <mergeCell ref="E8:E10"/>
    <mergeCell ref="B13:B14"/>
    <mergeCell ref="C13:D14"/>
    <mergeCell ref="E13:E14"/>
    <mergeCell ref="B4:B7"/>
    <mergeCell ref="E4:E7"/>
    <mergeCell ref="C4:D7"/>
    <mergeCell ref="B11:B12"/>
    <mergeCell ref="C11:D12"/>
    <mergeCell ref="E11:E12"/>
    <mergeCell ref="E127:E128"/>
    <mergeCell ref="B127:B128"/>
    <mergeCell ref="C127:D128"/>
    <mergeCell ref="G127:G128"/>
    <mergeCell ref="H127:I128"/>
    <mergeCell ref="J127:J128"/>
    <mergeCell ref="B138:B140"/>
    <mergeCell ref="C138:D140"/>
    <mergeCell ref="E138:E140"/>
    <mergeCell ref="G138:G140"/>
    <mergeCell ref="H138:I140"/>
    <mergeCell ref="J138:J140"/>
    <mergeCell ref="B111:B112"/>
    <mergeCell ref="C111:D112"/>
    <mergeCell ref="E111:E112"/>
    <mergeCell ref="B100:B101"/>
    <mergeCell ref="C101:D101"/>
    <mergeCell ref="B102:B105"/>
    <mergeCell ref="C102:D105"/>
    <mergeCell ref="B106:B108"/>
    <mergeCell ref="C106:D108"/>
    <mergeCell ref="B109:B110"/>
    <mergeCell ref="C109:D110"/>
    <mergeCell ref="E109:E110"/>
    <mergeCell ref="E102:E105"/>
    <mergeCell ref="E106:E108"/>
    <mergeCell ref="B122:B124"/>
    <mergeCell ref="C122:D124"/>
    <mergeCell ref="E122:E124"/>
    <mergeCell ref="B125:B126"/>
    <mergeCell ref="C125:D126"/>
    <mergeCell ref="E125:E126"/>
    <mergeCell ref="G83:G84"/>
    <mergeCell ref="H84:I84"/>
    <mergeCell ref="G85:G88"/>
    <mergeCell ref="H85:I88"/>
    <mergeCell ref="H89:I91"/>
    <mergeCell ref="B116:B117"/>
    <mergeCell ref="C117:D117"/>
    <mergeCell ref="B118:B121"/>
    <mergeCell ref="C118:D121"/>
    <mergeCell ref="E118:E121"/>
    <mergeCell ref="G106:G108"/>
    <mergeCell ref="H106:I108"/>
    <mergeCell ref="G109:G110"/>
    <mergeCell ref="H109:I110"/>
    <mergeCell ref="G118:G121"/>
    <mergeCell ref="H118:I121"/>
    <mergeCell ref="G100:G101"/>
    <mergeCell ref="H101:I101"/>
    <mergeCell ref="G122:G124"/>
    <mergeCell ref="H122:I124"/>
    <mergeCell ref="J122:J124"/>
    <mergeCell ref="G125:G126"/>
    <mergeCell ref="H125:I126"/>
    <mergeCell ref="J125:J126"/>
    <mergeCell ref="G116:G117"/>
    <mergeCell ref="H117:I117"/>
    <mergeCell ref="G94:G95"/>
    <mergeCell ref="H94:I95"/>
    <mergeCell ref="J94:J95"/>
    <mergeCell ref="J106:J108"/>
    <mergeCell ref="J109:J110"/>
    <mergeCell ref="J118:J121"/>
    <mergeCell ref="G102:G105"/>
    <mergeCell ref="H102:I105"/>
    <mergeCell ref="J102:J105"/>
    <mergeCell ref="G111:G112"/>
    <mergeCell ref="H111:I112"/>
    <mergeCell ref="J111:J112"/>
    <mergeCell ref="B141:B142"/>
    <mergeCell ref="C141:D142"/>
    <mergeCell ref="E141:E142"/>
    <mergeCell ref="B143:B144"/>
    <mergeCell ref="C143:D144"/>
    <mergeCell ref="E143:E144"/>
    <mergeCell ref="B132:B133"/>
    <mergeCell ref="C133:D133"/>
    <mergeCell ref="B134:B137"/>
    <mergeCell ref="C134:D137"/>
    <mergeCell ref="E134:E137"/>
    <mergeCell ref="J89:J91"/>
    <mergeCell ref="G92:G93"/>
    <mergeCell ref="H92:I93"/>
    <mergeCell ref="J92:J93"/>
    <mergeCell ref="B76:B77"/>
    <mergeCell ref="C76:D77"/>
    <mergeCell ref="E76:E77"/>
    <mergeCell ref="B78:B79"/>
    <mergeCell ref="C78:D79"/>
    <mergeCell ref="E78:E79"/>
    <mergeCell ref="J85:J88"/>
    <mergeCell ref="G89:G91"/>
    <mergeCell ref="B89:B91"/>
    <mergeCell ref="C89:D91"/>
    <mergeCell ref="E89:E91"/>
    <mergeCell ref="B92:B93"/>
    <mergeCell ref="C92:D93"/>
    <mergeCell ref="E92:E93"/>
    <mergeCell ref="G78:G79"/>
    <mergeCell ref="H78:I79"/>
    <mergeCell ref="J78:J79"/>
    <mergeCell ref="C40:D42"/>
    <mergeCell ref="E40:E42"/>
    <mergeCell ref="C52:D52"/>
    <mergeCell ref="B53:B56"/>
    <mergeCell ref="C53:D56"/>
    <mergeCell ref="E53:E56"/>
    <mergeCell ref="B57:B59"/>
    <mergeCell ref="C57:D59"/>
    <mergeCell ref="E57:E59"/>
    <mergeCell ref="B60:B61"/>
    <mergeCell ref="C60:D61"/>
    <mergeCell ref="E60:E61"/>
    <mergeCell ref="B62:B63"/>
    <mergeCell ref="J57:J59"/>
    <mergeCell ref="G76:G77"/>
    <mergeCell ref="H76:I77"/>
    <mergeCell ref="J76:J77"/>
    <mergeCell ref="G69:G72"/>
    <mergeCell ref="H69:I72"/>
    <mergeCell ref="J69:J72"/>
    <mergeCell ref="G73:G75"/>
    <mergeCell ref="H73:I75"/>
    <mergeCell ref="J73:J75"/>
    <mergeCell ref="H60:I61"/>
    <mergeCell ref="J60:J61"/>
    <mergeCell ref="H68:I68"/>
    <mergeCell ref="J45:J46"/>
    <mergeCell ref="G34:G35"/>
    <mergeCell ref="H35:I35"/>
    <mergeCell ref="G36:G39"/>
    <mergeCell ref="H36:I39"/>
    <mergeCell ref="J36:J39"/>
    <mergeCell ref="G40:G42"/>
    <mergeCell ref="H40:I42"/>
    <mergeCell ref="J40:J42"/>
    <mergeCell ref="G43:G44"/>
    <mergeCell ref="H43:I44"/>
    <mergeCell ref="J43:J44"/>
    <mergeCell ref="G45:G46"/>
    <mergeCell ref="H45:I46"/>
    <mergeCell ref="B174:B175"/>
    <mergeCell ref="C174:D175"/>
    <mergeCell ref="E174:E175"/>
    <mergeCell ref="B176:B177"/>
    <mergeCell ref="C176:D177"/>
    <mergeCell ref="J183:J186"/>
    <mergeCell ref="J187:J189"/>
    <mergeCell ref="J190:J191"/>
    <mergeCell ref="H52:I52"/>
    <mergeCell ref="G141:G142"/>
    <mergeCell ref="H141:I142"/>
    <mergeCell ref="J141:J142"/>
    <mergeCell ref="G132:G133"/>
    <mergeCell ref="H133:I133"/>
    <mergeCell ref="G134:G137"/>
    <mergeCell ref="H134:I137"/>
    <mergeCell ref="J134:J137"/>
    <mergeCell ref="H62:I63"/>
    <mergeCell ref="J62:J63"/>
    <mergeCell ref="G53:G56"/>
    <mergeCell ref="H53:I56"/>
    <mergeCell ref="J53:J56"/>
    <mergeCell ref="G57:G59"/>
    <mergeCell ref="H57:I59"/>
    <mergeCell ref="G200:G203"/>
    <mergeCell ref="H200:I203"/>
    <mergeCell ref="J200:J203"/>
    <mergeCell ref="G204:G206"/>
    <mergeCell ref="H204:I206"/>
    <mergeCell ref="J204:J206"/>
    <mergeCell ref="G143:G144"/>
    <mergeCell ref="H143:I144"/>
    <mergeCell ref="J143:J144"/>
    <mergeCell ref="G198:G199"/>
    <mergeCell ref="H199:I199"/>
    <mergeCell ref="G165:G166"/>
    <mergeCell ref="H166:I166"/>
    <mergeCell ref="G167:G170"/>
    <mergeCell ref="H167:I170"/>
    <mergeCell ref="J167:J170"/>
    <mergeCell ref="G171:G173"/>
    <mergeCell ref="H171:I173"/>
    <mergeCell ref="J171:J173"/>
    <mergeCell ref="G174:G175"/>
    <mergeCell ref="H174:I175"/>
    <mergeCell ref="J174:J175"/>
    <mergeCell ref="G149:G150"/>
    <mergeCell ref="H150:I150"/>
    <mergeCell ref="J207:J208"/>
    <mergeCell ref="G209:G210"/>
    <mergeCell ref="H209:I210"/>
    <mergeCell ref="J209:J210"/>
    <mergeCell ref="J225:J226"/>
    <mergeCell ref="B216:B219"/>
    <mergeCell ref="C216:D219"/>
    <mergeCell ref="E216:E219"/>
    <mergeCell ref="B220:B222"/>
    <mergeCell ref="C220:D222"/>
    <mergeCell ref="E220:E222"/>
    <mergeCell ref="B223:B224"/>
    <mergeCell ref="C223:D224"/>
    <mergeCell ref="E223:E224"/>
    <mergeCell ref="B214:B215"/>
    <mergeCell ref="C215:D215"/>
    <mergeCell ref="G214:G215"/>
    <mergeCell ref="H215:I215"/>
    <mergeCell ref="B209:B210"/>
    <mergeCell ref="J223:J224"/>
    <mergeCell ref="G241:G242"/>
    <mergeCell ref="H241:I242"/>
    <mergeCell ref="E232:E235"/>
    <mergeCell ref="B236:B238"/>
    <mergeCell ref="G216:G219"/>
    <mergeCell ref="H216:I219"/>
    <mergeCell ref="G225:G226"/>
    <mergeCell ref="H225:I226"/>
    <mergeCell ref="G207:G208"/>
    <mergeCell ref="H207:I208"/>
    <mergeCell ref="G223:G224"/>
    <mergeCell ref="H223:I224"/>
    <mergeCell ref="B225:B226"/>
    <mergeCell ref="C225:D226"/>
    <mergeCell ref="E225:E226"/>
    <mergeCell ref="G230:G231"/>
    <mergeCell ref="H231:I231"/>
    <mergeCell ref="G232:G235"/>
    <mergeCell ref="H232:I235"/>
    <mergeCell ref="J274:J275"/>
    <mergeCell ref="J265:J268"/>
    <mergeCell ref="C236:D238"/>
    <mergeCell ref="E236:E238"/>
    <mergeCell ref="B239:B240"/>
    <mergeCell ref="C239:D240"/>
    <mergeCell ref="E239:E240"/>
    <mergeCell ref="B258:B259"/>
    <mergeCell ref="C258:D259"/>
    <mergeCell ref="G236:G238"/>
    <mergeCell ref="H236:I238"/>
    <mergeCell ref="J236:J238"/>
    <mergeCell ref="G239:G240"/>
    <mergeCell ref="H239:I240"/>
    <mergeCell ref="J239:J240"/>
    <mergeCell ref="E241:E242"/>
    <mergeCell ref="B253:B255"/>
    <mergeCell ref="C253:D255"/>
    <mergeCell ref="E253:E255"/>
    <mergeCell ref="B256:B257"/>
    <mergeCell ref="C256:D257"/>
    <mergeCell ref="E256:E257"/>
    <mergeCell ref="J241:J242"/>
    <mergeCell ref="B247:B248"/>
    <mergeCell ref="B274:B275"/>
    <mergeCell ref="C274:D275"/>
    <mergeCell ref="G263:G264"/>
    <mergeCell ref="H264:I264"/>
    <mergeCell ref="G265:G268"/>
    <mergeCell ref="H265:I268"/>
    <mergeCell ref="G274:G275"/>
    <mergeCell ref="H274:I275"/>
    <mergeCell ref="E265:E268"/>
    <mergeCell ref="B269:B271"/>
    <mergeCell ref="C269:D271"/>
    <mergeCell ref="E269:E271"/>
    <mergeCell ref="B272:B273"/>
    <mergeCell ref="C272:D273"/>
    <mergeCell ref="E272:E273"/>
    <mergeCell ref="G272:G273"/>
    <mergeCell ref="H272:I273"/>
    <mergeCell ref="H269:I271"/>
    <mergeCell ref="J272:J273"/>
    <mergeCell ref="E274:E275"/>
    <mergeCell ref="G176:G177"/>
    <mergeCell ref="H176:I177"/>
    <mergeCell ref="J176:J177"/>
    <mergeCell ref="J192:J193"/>
    <mergeCell ref="G190:G191"/>
    <mergeCell ref="H190:I191"/>
    <mergeCell ref="G192:G193"/>
    <mergeCell ref="H192:I193"/>
    <mergeCell ref="J249:J252"/>
    <mergeCell ref="G253:G255"/>
    <mergeCell ref="H253:I255"/>
    <mergeCell ref="J253:J255"/>
    <mergeCell ref="G256:G257"/>
    <mergeCell ref="H256:I257"/>
    <mergeCell ref="J256:J257"/>
    <mergeCell ref="E258:E259"/>
    <mergeCell ref="G247:G248"/>
    <mergeCell ref="H248:I248"/>
    <mergeCell ref="G249:G252"/>
    <mergeCell ref="H249:I252"/>
    <mergeCell ref="E176:E177"/>
    <mergeCell ref="G269:G271"/>
    <mergeCell ref="J269:J271"/>
    <mergeCell ref="C209:D210"/>
    <mergeCell ref="G258:G259"/>
    <mergeCell ref="H258:I259"/>
    <mergeCell ref="E249:E252"/>
    <mergeCell ref="B249:B252"/>
    <mergeCell ref="C249:D252"/>
    <mergeCell ref="J258:J259"/>
    <mergeCell ref="B263:B264"/>
    <mergeCell ref="C264:D264"/>
    <mergeCell ref="B265:B268"/>
    <mergeCell ref="C265:D268"/>
    <mergeCell ref="J232:J235"/>
    <mergeCell ref="C248:D248"/>
    <mergeCell ref="B230:B231"/>
    <mergeCell ref="C231:D231"/>
    <mergeCell ref="B232:B235"/>
    <mergeCell ref="C232:D235"/>
    <mergeCell ref="B241:B242"/>
    <mergeCell ref="C241:D242"/>
    <mergeCell ref="J216:J219"/>
    <mergeCell ref="G220:G222"/>
    <mergeCell ref="H220:I222"/>
    <mergeCell ref="J220:J222"/>
    <mergeCell ref="C166:D166"/>
    <mergeCell ref="B167:B170"/>
    <mergeCell ref="C167:D170"/>
    <mergeCell ref="E167:E170"/>
    <mergeCell ref="B171:B173"/>
    <mergeCell ref="C171:D173"/>
    <mergeCell ref="E171:E173"/>
    <mergeCell ref="B149:B150"/>
    <mergeCell ref="C150:D150"/>
    <mergeCell ref="B151:B154"/>
    <mergeCell ref="C151:D154"/>
    <mergeCell ref="E151:E154"/>
    <mergeCell ref="B165:B166"/>
    <mergeCell ref="G151:G154"/>
    <mergeCell ref="H151:I154"/>
    <mergeCell ref="J151:J154"/>
    <mergeCell ref="B160:B161"/>
    <mergeCell ref="C160:D161"/>
    <mergeCell ref="E160:E161"/>
    <mergeCell ref="B158:B159"/>
    <mergeCell ref="C158:D159"/>
    <mergeCell ref="E158:E159"/>
    <mergeCell ref="B155:B157"/>
    <mergeCell ref="C155:D157"/>
    <mergeCell ref="E155:E157"/>
    <mergeCell ref="G160:G161"/>
    <mergeCell ref="H160:I161"/>
    <mergeCell ref="J160:J161"/>
    <mergeCell ref="G155:G157"/>
    <mergeCell ref="H155:I157"/>
    <mergeCell ref="J155:J157"/>
    <mergeCell ref="G158:G159"/>
    <mergeCell ref="H158:I159"/>
    <mergeCell ref="J158:J159"/>
    <mergeCell ref="B181:B182"/>
    <mergeCell ref="C182:D182"/>
    <mergeCell ref="B183:B186"/>
    <mergeCell ref="C183:D186"/>
    <mergeCell ref="G181:G182"/>
    <mergeCell ref="H182:I182"/>
    <mergeCell ref="G183:G186"/>
    <mergeCell ref="H183:I186"/>
    <mergeCell ref="G187:G189"/>
    <mergeCell ref="H187:I189"/>
    <mergeCell ref="B187:B189"/>
    <mergeCell ref="C187:D189"/>
    <mergeCell ref="E183:E186"/>
    <mergeCell ref="E187:E189"/>
    <mergeCell ref="B190:B191"/>
    <mergeCell ref="C190:D191"/>
    <mergeCell ref="B192:B193"/>
    <mergeCell ref="E209:E210"/>
    <mergeCell ref="E200:E203"/>
    <mergeCell ref="B204:B206"/>
    <mergeCell ref="C204:D206"/>
    <mergeCell ref="E204:E206"/>
    <mergeCell ref="B207:B208"/>
    <mergeCell ref="C207:D208"/>
    <mergeCell ref="E207:E208"/>
    <mergeCell ref="C192:D193"/>
    <mergeCell ref="E192:E193"/>
    <mergeCell ref="B198:B199"/>
    <mergeCell ref="C199:D199"/>
    <mergeCell ref="B200:B203"/>
    <mergeCell ref="C200:D203"/>
    <mergeCell ref="E190:E19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5"/>
  <sheetViews>
    <sheetView tabSelected="1" view="pageLayout" zoomScaleNormal="100" workbookViewId="0">
      <selection activeCell="Q21" sqref="Q21"/>
    </sheetView>
  </sheetViews>
  <sheetFormatPr defaultRowHeight="15" x14ac:dyDescent="0.25"/>
  <cols>
    <col min="1" max="1" width="3.140625" bestFit="1" customWidth="1"/>
    <col min="2" max="2" width="9.140625" customWidth="1"/>
    <col min="3" max="3" width="8.28515625" customWidth="1"/>
    <col min="4" max="4" width="6.85546875" customWidth="1"/>
    <col min="5" max="5" width="6" bestFit="1" customWidth="1"/>
    <col min="6" max="6" width="6.5703125" bestFit="1" customWidth="1"/>
    <col min="7" max="7" width="8" bestFit="1" customWidth="1"/>
    <col min="8" max="8" width="9.140625" customWidth="1"/>
    <col min="9" max="9" width="8" customWidth="1"/>
    <col min="10" max="11" width="9.42578125" bestFit="1" customWidth="1"/>
    <col min="12" max="12" width="7.28515625" customWidth="1"/>
    <col min="13" max="13" width="6.7109375" customWidth="1"/>
  </cols>
  <sheetData>
    <row r="1" spans="1:18" ht="15.75" thickBot="1" x14ac:dyDescent="0.3">
      <c r="H1" s="401" t="s">
        <v>4</v>
      </c>
      <c r="I1" s="402"/>
      <c r="J1" s="399" t="s">
        <v>90</v>
      </c>
      <c r="K1" s="400"/>
      <c r="L1" s="394" t="s">
        <v>86</v>
      </c>
      <c r="M1" s="395"/>
    </row>
    <row r="2" spans="1:18" ht="30.75" thickBot="1" x14ac:dyDescent="0.3">
      <c r="H2" s="6" t="s">
        <v>5</v>
      </c>
      <c r="I2" s="212" t="s">
        <v>91</v>
      </c>
      <c r="J2" s="7" t="s">
        <v>6</v>
      </c>
      <c r="K2" s="212" t="s">
        <v>98</v>
      </c>
      <c r="L2" s="396">
        <f>L39+list1_2!L39</f>
        <v>0</v>
      </c>
      <c r="M2" s="397"/>
    </row>
    <row r="3" spans="1:18" ht="15.75" thickBot="1" x14ac:dyDescent="0.3">
      <c r="A3" s="269" t="s">
        <v>7</v>
      </c>
      <c r="B3" s="273" t="s">
        <v>93</v>
      </c>
      <c r="C3" s="275"/>
      <c r="D3" s="269" t="s">
        <v>15</v>
      </c>
      <c r="E3" s="273" t="s">
        <v>8</v>
      </c>
      <c r="F3" s="274"/>
      <c r="G3" s="275"/>
      <c r="H3" s="267" t="s">
        <v>9</v>
      </c>
      <c r="I3" s="267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399" t="s">
        <v>100</v>
      </c>
      <c r="P3" s="381"/>
      <c r="Q3" s="381"/>
      <c r="R3" s="400"/>
    </row>
    <row r="4" spans="1:18" ht="15.75" customHeight="1" thickBot="1" x14ac:dyDescent="0.3">
      <c r="A4" s="398"/>
      <c r="B4" s="276"/>
      <c r="C4" s="278"/>
      <c r="D4" s="270"/>
      <c r="E4" s="276"/>
      <c r="F4" s="277"/>
      <c r="G4" s="278"/>
      <c r="H4" s="268"/>
      <c r="I4" s="268"/>
      <c r="J4" s="108" t="s">
        <v>13</v>
      </c>
      <c r="K4" s="108" t="s">
        <v>14</v>
      </c>
      <c r="L4" s="5" t="s">
        <v>64</v>
      </c>
      <c r="M4" s="210" t="s">
        <v>94</v>
      </c>
      <c r="O4" s="522" t="s">
        <v>101</v>
      </c>
      <c r="P4" s="523"/>
      <c r="Q4" s="524"/>
    </row>
    <row r="5" spans="1:18" ht="15.75" thickBot="1" x14ac:dyDescent="0.3">
      <c r="A5" s="279">
        <v>1</v>
      </c>
      <c r="B5" s="231"/>
      <c r="C5" s="240"/>
      <c r="D5" s="113" t="s">
        <v>0</v>
      </c>
      <c r="E5" s="129"/>
      <c r="F5" s="142" t="s">
        <v>87</v>
      </c>
      <c r="G5" s="147"/>
      <c r="H5" s="201"/>
      <c r="I5" s="201"/>
      <c r="J5" s="136">
        <f t="shared" ref="J5:J34" si="0">IF(ISBLANK(E5),0,LEN(TRIM(E5))-LEN(SUBSTITUTE(E5," ",""))+1)</f>
        <v>0</v>
      </c>
      <c r="K5" s="134">
        <f t="shared" ref="K5:K38" si="1">IF(ISBLANK(G5),0,LEN(TRIM(G5))-LEN(SUBSTITUTE(G5," ",""))+1)</f>
        <v>0</v>
      </c>
      <c r="L5" s="202">
        <f>SUM(J5*D41,J6*E41,K5*C41,K6*F41,H5*G41,I5*H41,M6*I41)</f>
        <v>0</v>
      </c>
      <c r="M5" s="218"/>
      <c r="O5" s="288"/>
      <c r="P5" s="374"/>
    </row>
    <row r="6" spans="1:18" ht="15.75" thickBot="1" x14ac:dyDescent="0.3">
      <c r="A6" s="280"/>
      <c r="B6" s="235"/>
      <c r="C6" s="215"/>
      <c r="D6" s="214" t="s">
        <v>1</v>
      </c>
      <c r="E6" s="137"/>
      <c r="F6" s="135" t="s">
        <v>12</v>
      </c>
      <c r="G6" s="139"/>
      <c r="H6" s="155" t="s">
        <v>67</v>
      </c>
      <c r="I6" s="155"/>
      <c r="J6" s="138">
        <f>IF(ISBLANK(E6),0,LEN(TRIM(E6))-LEN(SUBSTITUTE(E6," ",""))+1)</f>
        <v>0</v>
      </c>
      <c r="K6" s="140">
        <f t="shared" si="1"/>
        <v>0</v>
      </c>
      <c r="L6" s="203">
        <f>ROUNDDOWN(IF(I6=1,L5/2,IF(I6=2,L5/4,L5)),0)</f>
        <v>0</v>
      </c>
      <c r="M6" s="263">
        <f>IF(ISBLANK(M5),0,LEN(TRIM(M5))-LEN(SUBSTITUTE(M5," ",""))+1)</f>
        <v>0</v>
      </c>
      <c r="O6" s="287" t="s">
        <v>102</v>
      </c>
      <c r="P6" s="373"/>
      <c r="Q6" s="521" t="str">
        <f>TRIM(SUBSTITUTE(SUBSTITUTE(SUBSTITUTE(SUBSTITUTE(CLEAN(Q4),","," "),"."," "),";"," "),":"," "))</f>
        <v/>
      </c>
    </row>
    <row r="7" spans="1:18" ht="15.75" thickBot="1" x14ac:dyDescent="0.3">
      <c r="A7" s="269">
        <v>2</v>
      </c>
      <c r="B7" s="236"/>
      <c r="C7" s="241"/>
      <c r="D7" s="113" t="s">
        <v>0</v>
      </c>
      <c r="E7" s="129"/>
      <c r="F7" s="142" t="s">
        <v>87</v>
      </c>
      <c r="G7" s="147"/>
      <c r="H7" s="8"/>
      <c r="I7" s="8"/>
      <c r="J7" s="136">
        <f t="shared" si="0"/>
        <v>0</v>
      </c>
      <c r="K7" s="134">
        <f t="shared" si="1"/>
        <v>0</v>
      </c>
      <c r="L7" s="202">
        <f>SUM(J7*D41,J8*E41,K7*C41,K8*F41,H7*G41,I7*H41,M8*I41)</f>
        <v>0</v>
      </c>
      <c r="M7" s="218"/>
      <c r="O7" s="288"/>
      <c r="P7" s="374"/>
    </row>
    <row r="8" spans="1:18" ht="15.75" thickBot="1" x14ac:dyDescent="0.3">
      <c r="A8" s="270"/>
      <c r="B8" s="232"/>
      <c r="C8" s="234"/>
      <c r="D8" s="115" t="s">
        <v>1</v>
      </c>
      <c r="E8" s="137"/>
      <c r="F8" s="135" t="s">
        <v>12</v>
      </c>
      <c r="G8" s="139"/>
      <c r="H8" s="159" t="s">
        <v>67</v>
      </c>
      <c r="I8" s="156"/>
      <c r="J8" s="138">
        <f t="shared" si="0"/>
        <v>0</v>
      </c>
      <c r="K8" s="140">
        <f t="shared" si="1"/>
        <v>0</v>
      </c>
      <c r="L8" s="203">
        <f>ROUNDDOWN(IF(I8=1,L7/2,IF(I8=2,L7/4,L7)),0)</f>
        <v>0</v>
      </c>
      <c r="M8" s="263">
        <f>IF(ISBLANK(M7),0,LEN(TRIM(M7))-LEN(SUBSTITUTE(M7," ",""))+1)</f>
        <v>0</v>
      </c>
    </row>
    <row r="9" spans="1:18" ht="15.75" thickBot="1" x14ac:dyDescent="0.3">
      <c r="A9" s="279">
        <v>3</v>
      </c>
      <c r="B9" s="231"/>
      <c r="C9" s="242"/>
      <c r="D9" s="113" t="s">
        <v>0</v>
      </c>
      <c r="E9" s="129"/>
      <c r="F9" s="142" t="s">
        <v>87</v>
      </c>
      <c r="G9" s="147"/>
      <c r="H9" s="201"/>
      <c r="I9" s="201"/>
      <c r="J9" s="136">
        <f t="shared" si="0"/>
        <v>0</v>
      </c>
      <c r="K9" s="134">
        <f t="shared" si="1"/>
        <v>0</v>
      </c>
      <c r="L9" s="202">
        <f>SUM(J9*D41,J10*E41,K9*C41,K10*F41,H9*G41,I9*H41,M10*I41)</f>
        <v>0</v>
      </c>
      <c r="M9" s="218"/>
    </row>
    <row r="10" spans="1:18" ht="15.75" thickBot="1" x14ac:dyDescent="0.3">
      <c r="A10" s="280"/>
      <c r="B10" s="246"/>
      <c r="C10" s="215"/>
      <c r="D10" s="115" t="s">
        <v>1</v>
      </c>
      <c r="E10" s="137"/>
      <c r="F10" s="135" t="s">
        <v>12</v>
      </c>
      <c r="G10" s="139"/>
      <c r="H10" s="156" t="s">
        <v>67</v>
      </c>
      <c r="I10" s="157"/>
      <c r="J10" s="138">
        <f t="shared" si="0"/>
        <v>0</v>
      </c>
      <c r="K10" s="140">
        <f t="shared" si="1"/>
        <v>0</v>
      </c>
      <c r="L10" s="203">
        <f>ROUNDDOWN(IF(I10=1,L9/2,IF(I10=2,L9/4,L9)),0)</f>
        <v>0</v>
      </c>
      <c r="M10" s="263">
        <f>IF(ISBLANK(M9),0,LEN(TRIM(M9))-LEN(SUBSTITUTE(M9," ",""))+1)</f>
        <v>0</v>
      </c>
    </row>
    <row r="11" spans="1:18" ht="15.75" thickBot="1" x14ac:dyDescent="0.3">
      <c r="A11" s="269">
        <v>4</v>
      </c>
      <c r="B11" s="237"/>
      <c r="C11" s="243"/>
      <c r="D11" s="111" t="s">
        <v>0</v>
      </c>
      <c r="E11" s="129"/>
      <c r="F11" s="142" t="s">
        <v>87</v>
      </c>
      <c r="G11" s="147"/>
      <c r="H11" s="201"/>
      <c r="I11" s="201"/>
      <c r="J11" s="136">
        <f t="shared" si="0"/>
        <v>0</v>
      </c>
      <c r="K11" s="134">
        <f t="shared" si="1"/>
        <v>0</v>
      </c>
      <c r="L11" s="202">
        <f>SUM(J11*D41,J12*E41,K11*C41,K12*F41,H11*G41,I11*H41,M12*I41)</f>
        <v>0</v>
      </c>
      <c r="M11" s="218"/>
    </row>
    <row r="12" spans="1:18" ht="15.75" thickBot="1" x14ac:dyDescent="0.3">
      <c r="A12" s="270"/>
      <c r="B12" s="232"/>
      <c r="C12" s="234"/>
      <c r="D12" s="116" t="s">
        <v>1</v>
      </c>
      <c r="E12" s="137"/>
      <c r="F12" s="135" t="s">
        <v>12</v>
      </c>
      <c r="G12" s="139"/>
      <c r="H12" s="156" t="s">
        <v>67</v>
      </c>
      <c r="I12" s="157"/>
      <c r="J12" s="138">
        <f t="shared" si="0"/>
        <v>0</v>
      </c>
      <c r="K12" s="140">
        <f t="shared" si="1"/>
        <v>0</v>
      </c>
      <c r="L12" s="203">
        <f>ROUNDDOWN(IF(I12=1,L11/2,IF(I12=2,L11/4,L11)),0)</f>
        <v>0</v>
      </c>
      <c r="M12" s="263">
        <f>IF(ISBLANK(M11),0,LEN(TRIM(M11))-LEN(SUBSTITUTE(M11," ",""))+1)</f>
        <v>0</v>
      </c>
    </row>
    <row r="13" spans="1:18" ht="15.75" thickBot="1" x14ac:dyDescent="0.3">
      <c r="A13" s="279">
        <v>5</v>
      </c>
      <c r="B13" s="231"/>
      <c r="C13" s="242"/>
      <c r="D13" s="111" t="s">
        <v>0</v>
      </c>
      <c r="E13" s="129"/>
      <c r="F13" s="142" t="s">
        <v>87</v>
      </c>
      <c r="G13" s="147"/>
      <c r="H13" s="201"/>
      <c r="I13" s="201"/>
      <c r="J13" s="136">
        <f t="shared" si="0"/>
        <v>0</v>
      </c>
      <c r="K13" s="134">
        <f t="shared" si="1"/>
        <v>0</v>
      </c>
      <c r="L13" s="202">
        <f>SUM(J13*D41,J14*E41,K13*C41,K14*F41,H13*G41,I13*H41,M14*I41)</f>
        <v>0</v>
      </c>
      <c r="M13" s="218"/>
    </row>
    <row r="14" spans="1:18" ht="15.75" thickBot="1" x14ac:dyDescent="0.3">
      <c r="A14" s="280"/>
      <c r="B14" s="246"/>
      <c r="C14" s="215"/>
      <c r="D14" s="116" t="s">
        <v>1</v>
      </c>
      <c r="E14" s="137"/>
      <c r="F14" s="135" t="s">
        <v>12</v>
      </c>
      <c r="G14" s="139"/>
      <c r="H14" s="156" t="s">
        <v>67</v>
      </c>
      <c r="I14" s="157"/>
      <c r="J14" s="138">
        <f t="shared" si="0"/>
        <v>0</v>
      </c>
      <c r="K14" s="140">
        <f t="shared" si="1"/>
        <v>0</v>
      </c>
      <c r="L14" s="203">
        <f>ROUNDDOWN(IF(I14=1,L13/2,IF(I14=2,L13/4,L13)),0)</f>
        <v>0</v>
      </c>
      <c r="M14" s="263">
        <f>IF(ISBLANK(M13),0,LEN(TRIM(M13))-LEN(SUBSTITUTE(M13," ",""))+1)</f>
        <v>0</v>
      </c>
    </row>
    <row r="15" spans="1:18" ht="15.75" thickBot="1" x14ac:dyDescent="0.3">
      <c r="A15" s="269">
        <v>6</v>
      </c>
      <c r="B15" s="237"/>
      <c r="C15" s="243"/>
      <c r="D15" s="111" t="s">
        <v>0</v>
      </c>
      <c r="E15" s="129"/>
      <c r="F15" s="142" t="s">
        <v>87</v>
      </c>
      <c r="G15" s="147"/>
      <c r="H15" s="201"/>
      <c r="I15" s="201"/>
      <c r="J15" s="136">
        <f t="shared" si="0"/>
        <v>0</v>
      </c>
      <c r="K15" s="134">
        <f t="shared" si="1"/>
        <v>0</v>
      </c>
      <c r="L15" s="202">
        <f>SUM(J15*D41,J16*E41,K15*C41,K16*F41,H15*G41,I15*H41,M16*I41)</f>
        <v>0</v>
      </c>
      <c r="M15" s="217"/>
    </row>
    <row r="16" spans="1:18" ht="15.75" thickBot="1" x14ac:dyDescent="0.3">
      <c r="A16" s="270"/>
      <c r="B16" s="232"/>
      <c r="C16" s="234"/>
      <c r="D16" s="116" t="s">
        <v>1</v>
      </c>
      <c r="E16" s="137"/>
      <c r="F16" s="135" t="s">
        <v>12</v>
      </c>
      <c r="G16" s="139"/>
      <c r="H16" s="156" t="s">
        <v>67</v>
      </c>
      <c r="I16" s="156"/>
      <c r="J16" s="138">
        <f t="shared" si="0"/>
        <v>0</v>
      </c>
      <c r="K16" s="140">
        <f t="shared" si="1"/>
        <v>0</v>
      </c>
      <c r="L16" s="203">
        <f>ROUNDDOWN(IF(I16=1,L15/2,IF(I16=2,L15/4,L15)),0)</f>
        <v>0</v>
      </c>
      <c r="M16" s="263">
        <f>IF(ISBLANK(M15),0,LEN(TRIM(M15))-LEN(SUBSTITUTE(M15," ",""))+1)</f>
        <v>0</v>
      </c>
    </row>
    <row r="17" spans="1:13" ht="15.75" thickBot="1" x14ac:dyDescent="0.3">
      <c r="A17" s="279">
        <v>7</v>
      </c>
      <c r="B17" s="231"/>
      <c r="C17" s="242"/>
      <c r="D17" s="111" t="s">
        <v>0</v>
      </c>
      <c r="E17" s="129"/>
      <c r="F17" s="142" t="s">
        <v>87</v>
      </c>
      <c r="G17" s="147"/>
      <c r="H17" s="201"/>
      <c r="I17" s="201"/>
      <c r="J17" s="136">
        <f t="shared" si="0"/>
        <v>0</v>
      </c>
      <c r="K17" s="134">
        <f t="shared" si="1"/>
        <v>0</v>
      </c>
      <c r="L17" s="202">
        <f>SUM(J17*D41,J18*E41,K17*C41,K18*F41,H17*G41,I17*H41,M18*I41)</f>
        <v>0</v>
      </c>
      <c r="M17" s="216"/>
    </row>
    <row r="18" spans="1:13" ht="15.75" thickBot="1" x14ac:dyDescent="0.3">
      <c r="A18" s="280"/>
      <c r="B18" s="246"/>
      <c r="C18" s="215"/>
      <c r="D18" s="116" t="s">
        <v>1</v>
      </c>
      <c r="E18" s="137"/>
      <c r="F18" s="135" t="s">
        <v>12</v>
      </c>
      <c r="G18" s="139"/>
      <c r="H18" s="156" t="s">
        <v>67</v>
      </c>
      <c r="I18" s="157"/>
      <c r="J18" s="138">
        <f t="shared" si="0"/>
        <v>0</v>
      </c>
      <c r="K18" s="140">
        <f t="shared" si="1"/>
        <v>0</v>
      </c>
      <c r="L18" s="203">
        <f>ROUNDDOWN(IF(I18=1,L17/2,IF(I18=2,L17/4,L17)),0)</f>
        <v>0</v>
      </c>
      <c r="M18" s="263">
        <f>IF(ISBLANK(M17),0,LEN(TRIM(M17))-LEN(SUBSTITUTE(M17," ",""))+1)</f>
        <v>0</v>
      </c>
    </row>
    <row r="19" spans="1:13" ht="15.75" thickBot="1" x14ac:dyDescent="0.3">
      <c r="A19" s="269">
        <v>8</v>
      </c>
      <c r="B19" s="237"/>
      <c r="C19" s="243"/>
      <c r="D19" s="111" t="s">
        <v>0</v>
      </c>
      <c r="E19" s="129"/>
      <c r="F19" s="142" t="s">
        <v>87</v>
      </c>
      <c r="G19" s="147"/>
      <c r="H19" s="201"/>
      <c r="I19" s="201"/>
      <c r="J19" s="136">
        <f t="shared" si="0"/>
        <v>0</v>
      </c>
      <c r="K19" s="134">
        <f t="shared" si="1"/>
        <v>0</v>
      </c>
      <c r="L19" s="202">
        <f>SUM(J19*D41,J20*E41,K19*C41,K20*F41,H19*G41,I19*H41,M20*I41)</f>
        <v>0</v>
      </c>
      <c r="M19" s="218"/>
    </row>
    <row r="20" spans="1:13" ht="15.75" thickBot="1" x14ac:dyDescent="0.3">
      <c r="A20" s="270"/>
      <c r="B20" s="232"/>
      <c r="C20" s="234"/>
      <c r="D20" s="116" t="s">
        <v>1</v>
      </c>
      <c r="E20" s="137"/>
      <c r="F20" s="135" t="s">
        <v>12</v>
      </c>
      <c r="G20" s="139"/>
      <c r="H20" s="156" t="s">
        <v>67</v>
      </c>
      <c r="I20" s="157"/>
      <c r="J20" s="138">
        <f t="shared" si="0"/>
        <v>0</v>
      </c>
      <c r="K20" s="140">
        <f t="shared" si="1"/>
        <v>0</v>
      </c>
      <c r="L20" s="203">
        <f>ROUNDDOWN(IF(I20=1,L19/2,IF(I20=2,L19/4,L19)),0)</f>
        <v>0</v>
      </c>
      <c r="M20" s="263">
        <f>IF(ISBLANK(M19),0,LEN(TRIM(M19))-LEN(SUBSTITUTE(M19," ",""))+1)</f>
        <v>0</v>
      </c>
    </row>
    <row r="21" spans="1:13" ht="15.75" thickBot="1" x14ac:dyDescent="0.3">
      <c r="A21" s="279">
        <v>9</v>
      </c>
      <c r="B21" s="231"/>
      <c r="C21" s="242"/>
      <c r="D21" s="111" t="s">
        <v>0</v>
      </c>
      <c r="E21" s="129"/>
      <c r="F21" s="142" t="s">
        <v>87</v>
      </c>
      <c r="G21" s="147"/>
      <c r="H21" s="201"/>
      <c r="I21" s="201"/>
      <c r="J21" s="136">
        <f t="shared" si="0"/>
        <v>0</v>
      </c>
      <c r="K21" s="134">
        <f t="shared" si="1"/>
        <v>0</v>
      </c>
      <c r="L21" s="202">
        <f>SUM(J21*D41,J22*E41,K21*C41,K22*F41,H21*G41,I21*H41,M22*I41)</f>
        <v>0</v>
      </c>
      <c r="M21" s="218"/>
    </row>
    <row r="22" spans="1:13" ht="15.75" thickBot="1" x14ac:dyDescent="0.3">
      <c r="A22" s="280"/>
      <c r="B22" s="246"/>
      <c r="C22" s="215"/>
      <c r="D22" s="116" t="s">
        <v>1</v>
      </c>
      <c r="E22" s="137"/>
      <c r="F22" s="135" t="s">
        <v>12</v>
      </c>
      <c r="G22" s="139"/>
      <c r="H22" s="156" t="s">
        <v>67</v>
      </c>
      <c r="I22" s="157"/>
      <c r="J22" s="138">
        <f t="shared" si="0"/>
        <v>0</v>
      </c>
      <c r="K22" s="140">
        <f t="shared" si="1"/>
        <v>0</v>
      </c>
      <c r="L22" s="203">
        <f>ROUNDDOWN(IF(I22=1,L21/2,IF(I22=2,L21/4,L21)),0)</f>
        <v>0</v>
      </c>
      <c r="M22" s="263">
        <f>IF(ISBLANK(M21),0,LEN(TRIM(M21))-LEN(SUBSTITUTE(M21," ",""))+1)</f>
        <v>0</v>
      </c>
    </row>
    <row r="23" spans="1:13" ht="15.75" thickBot="1" x14ac:dyDescent="0.3">
      <c r="A23" s="269">
        <v>10</v>
      </c>
      <c r="B23" s="237"/>
      <c r="C23" s="243"/>
      <c r="D23" s="111" t="s">
        <v>0</v>
      </c>
      <c r="E23" s="129"/>
      <c r="F23" s="142" t="s">
        <v>87</v>
      </c>
      <c r="G23" s="147"/>
      <c r="H23" s="201"/>
      <c r="I23" s="201"/>
      <c r="J23" s="136">
        <f t="shared" si="0"/>
        <v>0</v>
      </c>
      <c r="K23" s="134">
        <f t="shared" si="1"/>
        <v>0</v>
      </c>
      <c r="L23" s="202">
        <f>SUM(J23*D41,J24*E41,K23*C41,K24*F41,H23*G41,I23*H41,M24*I41)</f>
        <v>0</v>
      </c>
      <c r="M23" s="218"/>
    </row>
    <row r="24" spans="1:13" ht="15.75" thickBot="1" x14ac:dyDescent="0.3">
      <c r="A24" s="270"/>
      <c r="B24" s="232"/>
      <c r="C24" s="234"/>
      <c r="D24" s="116" t="s">
        <v>1</v>
      </c>
      <c r="E24" s="137"/>
      <c r="F24" s="135" t="s">
        <v>12</v>
      </c>
      <c r="G24" s="139"/>
      <c r="H24" s="156" t="s">
        <v>67</v>
      </c>
      <c r="I24" s="157"/>
      <c r="J24" s="138">
        <f t="shared" si="0"/>
        <v>0</v>
      </c>
      <c r="K24" s="140">
        <f t="shared" si="1"/>
        <v>0</v>
      </c>
      <c r="L24" s="203">
        <f>ROUNDDOWN(IF(I24=1,L23/2,IF(I24=2,L23/4,L23)),0)</f>
        <v>0</v>
      </c>
      <c r="M24" s="263">
        <f>IF(ISBLANK(M23),0,LEN(TRIM(M23))-LEN(SUBSTITUTE(M23," ",""))+1)</f>
        <v>0</v>
      </c>
    </row>
    <row r="25" spans="1:13" ht="15.75" thickBot="1" x14ac:dyDescent="0.3">
      <c r="A25" s="279">
        <v>11</v>
      </c>
      <c r="B25" s="238"/>
      <c r="C25" s="244"/>
      <c r="D25" s="2" t="s">
        <v>0</v>
      </c>
      <c r="E25" s="129"/>
      <c r="F25" s="142" t="s">
        <v>87</v>
      </c>
      <c r="G25" s="147"/>
      <c r="H25" s="201"/>
      <c r="I25" s="201"/>
      <c r="J25" s="136">
        <f t="shared" si="0"/>
        <v>0</v>
      </c>
      <c r="K25" s="134">
        <f t="shared" si="1"/>
        <v>0</v>
      </c>
      <c r="L25" s="202">
        <f>SUM(J25*D41,J26*E41,K25*C41,K26*F41,H25*G41,I25*H41,M26*I41)</f>
        <v>0</v>
      </c>
      <c r="M25" s="218"/>
    </row>
    <row r="26" spans="1:13" ht="15.75" thickBot="1" x14ac:dyDescent="0.3">
      <c r="A26" s="280"/>
      <c r="B26" s="233"/>
      <c r="C26" s="245"/>
      <c r="D26" s="3" t="s">
        <v>1</v>
      </c>
      <c r="E26" s="137"/>
      <c r="F26" s="135" t="s">
        <v>12</v>
      </c>
      <c r="G26" s="139"/>
      <c r="H26" s="156" t="s">
        <v>67</v>
      </c>
      <c r="I26" s="157"/>
      <c r="J26" s="138">
        <f t="shared" si="0"/>
        <v>0</v>
      </c>
      <c r="K26" s="140">
        <f t="shared" si="1"/>
        <v>0</v>
      </c>
      <c r="L26" s="203">
        <f>ROUNDDOWN(IF(I26=1,L25/2,IF(I26=2,L25/4,L25)),0)</f>
        <v>0</v>
      </c>
      <c r="M26" s="263">
        <f>IF(ISBLANK(M25),0,LEN(TRIM(M25))-LEN(SUBSTITUTE(M25," ",""))+1)</f>
        <v>0</v>
      </c>
    </row>
    <row r="27" spans="1:13" ht="15.75" thickBot="1" x14ac:dyDescent="0.3">
      <c r="A27" s="269">
        <v>12</v>
      </c>
      <c r="B27" s="237"/>
      <c r="C27" s="243"/>
      <c r="D27" s="2" t="s">
        <v>0</v>
      </c>
      <c r="E27" s="129"/>
      <c r="F27" s="142" t="s">
        <v>87</v>
      </c>
      <c r="G27" s="147"/>
      <c r="H27" s="201"/>
      <c r="I27" s="201"/>
      <c r="J27" s="136">
        <f t="shared" si="0"/>
        <v>0</v>
      </c>
      <c r="K27" s="134">
        <f t="shared" si="1"/>
        <v>0</v>
      </c>
      <c r="L27" s="202">
        <f>SUM(J27*D41,J28*E41,K27*C41,K28*F41,H27*G41,I27*H41,M28*I41)</f>
        <v>0</v>
      </c>
      <c r="M27" s="218"/>
    </row>
    <row r="28" spans="1:13" ht="15.75" thickBot="1" x14ac:dyDescent="0.3">
      <c r="A28" s="270"/>
      <c r="B28" s="232"/>
      <c r="C28" s="234"/>
      <c r="D28" s="3" t="s">
        <v>1</v>
      </c>
      <c r="E28" s="137"/>
      <c r="F28" s="135" t="s">
        <v>12</v>
      </c>
      <c r="G28" s="139"/>
      <c r="H28" s="156" t="s">
        <v>67</v>
      </c>
      <c r="I28" s="156"/>
      <c r="J28" s="138">
        <f t="shared" si="0"/>
        <v>0</v>
      </c>
      <c r="K28" s="140">
        <f t="shared" si="1"/>
        <v>0</v>
      </c>
      <c r="L28" s="203">
        <f>ROUNDDOWN(IF(I28=1,L27/2,IF(I28=2,L27/4,L27)),0)</f>
        <v>0</v>
      </c>
      <c r="M28" s="263">
        <f>IF(ISBLANK(M27),0,LEN(TRIM(M27))-LEN(SUBSTITUTE(M27," ",""))+1)</f>
        <v>0</v>
      </c>
    </row>
    <row r="29" spans="1:13" ht="15.75" thickBot="1" x14ac:dyDescent="0.3">
      <c r="A29" s="279">
        <v>13</v>
      </c>
      <c r="B29" s="238"/>
      <c r="C29" s="244"/>
      <c r="D29" s="2" t="s">
        <v>0</v>
      </c>
      <c r="E29" s="129"/>
      <c r="F29" s="142" t="s">
        <v>87</v>
      </c>
      <c r="G29" s="147"/>
      <c r="H29" s="201"/>
      <c r="I29" s="201"/>
      <c r="J29" s="136">
        <f t="shared" si="0"/>
        <v>0</v>
      </c>
      <c r="K29" s="134">
        <f t="shared" si="1"/>
        <v>0</v>
      </c>
      <c r="L29" s="202">
        <f>SUM(J29*D41,J30*E41,K29*C41,K30*F41,H29*G41,I29*H41,M30*I41)</f>
        <v>0</v>
      </c>
      <c r="M29" s="218"/>
    </row>
    <row r="30" spans="1:13" ht="15.75" thickBot="1" x14ac:dyDescent="0.3">
      <c r="A30" s="280"/>
      <c r="B30" s="233"/>
      <c r="C30" s="245"/>
      <c r="D30" s="3" t="s">
        <v>1</v>
      </c>
      <c r="E30" s="137"/>
      <c r="F30" s="135" t="s">
        <v>12</v>
      </c>
      <c r="G30" s="139"/>
      <c r="H30" s="156" t="s">
        <v>67</v>
      </c>
      <c r="I30" s="157"/>
      <c r="J30" s="138">
        <f t="shared" si="0"/>
        <v>0</v>
      </c>
      <c r="K30" s="140">
        <f t="shared" si="1"/>
        <v>0</v>
      </c>
      <c r="L30" s="203">
        <f>ROUNDDOWN(IF(I30=1,L29/2,IF(I30=2,L29/4,L29)),0)</f>
        <v>0</v>
      </c>
      <c r="M30" s="263">
        <f>IF(ISBLANK(M29),0,LEN(TRIM(M29))-LEN(SUBSTITUTE(M29," ",""))+1)</f>
        <v>0</v>
      </c>
    </row>
    <row r="31" spans="1:13" ht="15.75" thickBot="1" x14ac:dyDescent="0.3">
      <c r="A31" s="269">
        <v>14</v>
      </c>
      <c r="B31" s="237"/>
      <c r="C31" s="243"/>
      <c r="D31" s="2" t="s">
        <v>0</v>
      </c>
      <c r="E31" s="129"/>
      <c r="F31" s="142" t="s">
        <v>87</v>
      </c>
      <c r="G31" s="147"/>
      <c r="H31" s="201"/>
      <c r="I31" s="201"/>
      <c r="J31" s="136">
        <f t="shared" si="0"/>
        <v>0</v>
      </c>
      <c r="K31" s="134">
        <f t="shared" si="1"/>
        <v>0</v>
      </c>
      <c r="L31" s="202">
        <f>SUM(J31*D41,J32*E41,K31*C41,K32*F41,H31*G41,I31*H41,M32*I41)</f>
        <v>0</v>
      </c>
      <c r="M31" s="218"/>
    </row>
    <row r="32" spans="1:13" ht="15.75" thickBot="1" x14ac:dyDescent="0.3">
      <c r="A32" s="270"/>
      <c r="B32" s="232"/>
      <c r="C32" s="234"/>
      <c r="D32" s="3" t="s">
        <v>1</v>
      </c>
      <c r="E32" s="137"/>
      <c r="F32" s="135" t="s">
        <v>12</v>
      </c>
      <c r="G32" s="139"/>
      <c r="H32" s="156" t="s">
        <v>67</v>
      </c>
      <c r="I32" s="157"/>
      <c r="J32" s="138">
        <f t="shared" si="0"/>
        <v>0</v>
      </c>
      <c r="K32" s="140">
        <f t="shared" si="1"/>
        <v>0</v>
      </c>
      <c r="L32" s="203">
        <f>ROUNDDOWN(IF(I32=1,L31/2,IF(I32=2,L31/4,L31)),0)</f>
        <v>0</v>
      </c>
      <c r="M32" s="263">
        <f>IF(ISBLANK(M31),0,LEN(TRIM(M31))-LEN(SUBSTITUTE(M31," ",""))+1)</f>
        <v>0</v>
      </c>
    </row>
    <row r="33" spans="1:13" ht="15.75" thickBot="1" x14ac:dyDescent="0.3">
      <c r="A33" s="279">
        <v>15</v>
      </c>
      <c r="B33" s="238"/>
      <c r="C33" s="244"/>
      <c r="D33" s="2" t="s">
        <v>0</v>
      </c>
      <c r="E33" s="129"/>
      <c r="F33" s="142" t="s">
        <v>87</v>
      </c>
      <c r="G33" s="147"/>
      <c r="H33" s="201"/>
      <c r="I33" s="201"/>
      <c r="J33" s="136">
        <f t="shared" si="0"/>
        <v>0</v>
      </c>
      <c r="K33" s="134">
        <f t="shared" si="1"/>
        <v>0</v>
      </c>
      <c r="L33" s="202">
        <f>SUM(J33*D41,J34*E41,K33*C41,K34*F41,H33*G41,I33*H41,M34*I41)</f>
        <v>0</v>
      </c>
      <c r="M33" s="218"/>
    </row>
    <row r="34" spans="1:13" ht="15.75" thickBot="1" x14ac:dyDescent="0.3">
      <c r="A34" s="280"/>
      <c r="B34" s="233"/>
      <c r="C34" s="245"/>
      <c r="D34" s="3" t="s">
        <v>1</v>
      </c>
      <c r="E34" s="137"/>
      <c r="F34" s="135" t="s">
        <v>12</v>
      </c>
      <c r="G34" s="139"/>
      <c r="H34" s="156" t="s">
        <v>67</v>
      </c>
      <c r="I34" s="157"/>
      <c r="J34" s="138">
        <f t="shared" si="0"/>
        <v>0</v>
      </c>
      <c r="K34" s="140">
        <f t="shared" si="1"/>
        <v>0</v>
      </c>
      <c r="L34" s="203">
        <f>ROUNDDOWN(IF(I34=1,L33/2,IF(I34=2,L33/4,L33)),0)</f>
        <v>0</v>
      </c>
      <c r="M34" s="263">
        <f>IF(ISBLANK(M33),0,LEN(TRIM(M33))-LEN(SUBSTITUTE(M33," ",""))+1)</f>
        <v>0</v>
      </c>
    </row>
    <row r="35" spans="1:13" ht="15.75" thickBot="1" x14ac:dyDescent="0.3">
      <c r="A35" s="269">
        <v>16</v>
      </c>
      <c r="B35" s="237"/>
      <c r="C35" s="243"/>
      <c r="D35" s="2" t="s">
        <v>0</v>
      </c>
      <c r="E35" s="129"/>
      <c r="F35" s="142" t="s">
        <v>87</v>
      </c>
      <c r="G35" s="147"/>
      <c r="H35" s="201"/>
      <c r="I35" s="201"/>
      <c r="J35" s="136">
        <f t="shared" ref="J35:J38" si="2">IF(ISBLANK(E35),0,LEN(TRIM(E35))-LEN(SUBSTITUTE(E35," ",""))+1)</f>
        <v>0</v>
      </c>
      <c r="K35" s="134">
        <f t="shared" si="1"/>
        <v>0</v>
      </c>
      <c r="L35" s="202">
        <f>SUM(J35*D41,J36*E41,K35*C41,K36*F41,H35*G41,I35*H41,M36*I41)</f>
        <v>0</v>
      </c>
      <c r="M35" s="218"/>
    </row>
    <row r="36" spans="1:13" ht="15.75" thickBot="1" x14ac:dyDescent="0.3">
      <c r="A36" s="270"/>
      <c r="B36" s="232"/>
      <c r="C36" s="234"/>
      <c r="D36" s="3" t="s">
        <v>1</v>
      </c>
      <c r="E36" s="137"/>
      <c r="F36" s="135" t="s">
        <v>12</v>
      </c>
      <c r="G36" s="139"/>
      <c r="H36" s="156" t="s">
        <v>67</v>
      </c>
      <c r="I36" s="157"/>
      <c r="J36" s="138">
        <f t="shared" si="2"/>
        <v>0</v>
      </c>
      <c r="K36" s="140">
        <f t="shared" si="1"/>
        <v>0</v>
      </c>
      <c r="L36" s="203">
        <f>ROUNDDOWN(IF(I36=1,L35/2,IF(I36=2,L35/4,L35)),0)</f>
        <v>0</v>
      </c>
      <c r="M36" s="263">
        <f>IF(ISBLANK(M35),0,LEN(TRIM(M35))-LEN(SUBSTITUTE(M35," ",""))+1)</f>
        <v>0</v>
      </c>
    </row>
    <row r="37" spans="1:13" ht="15.75" thickBot="1" x14ac:dyDescent="0.3">
      <c r="A37" s="279">
        <v>17</v>
      </c>
      <c r="B37" s="239"/>
      <c r="C37" s="244"/>
      <c r="D37" s="2" t="s">
        <v>0</v>
      </c>
      <c r="E37" s="129"/>
      <c r="F37" s="142" t="s">
        <v>87</v>
      </c>
      <c r="G37" s="147"/>
      <c r="H37" s="201"/>
      <c r="I37" s="201"/>
      <c r="J37" s="136">
        <f t="shared" si="2"/>
        <v>0</v>
      </c>
      <c r="K37" s="134">
        <f t="shared" si="1"/>
        <v>0</v>
      </c>
      <c r="L37" s="202">
        <f>SUM(J37*D41,J38*E41,K37*C41,K38*F41,H37*G41,I37*H41,M38*I41)</f>
        <v>0</v>
      </c>
      <c r="M37" s="218"/>
    </row>
    <row r="38" spans="1:13" ht="15.75" thickBot="1" x14ac:dyDescent="0.3">
      <c r="A38" s="280"/>
      <c r="B38" s="233"/>
      <c r="C38" s="245"/>
      <c r="D38" s="3" t="s">
        <v>1</v>
      </c>
      <c r="E38" s="137"/>
      <c r="F38" s="135" t="s">
        <v>12</v>
      </c>
      <c r="G38" s="139"/>
      <c r="H38" s="156" t="s">
        <v>67</v>
      </c>
      <c r="I38" s="157"/>
      <c r="J38" s="138">
        <f t="shared" si="2"/>
        <v>0</v>
      </c>
      <c r="K38" s="141">
        <f t="shared" si="1"/>
        <v>0</v>
      </c>
      <c r="L38" s="204">
        <f>ROUNDDOWN(IF(I38=1,L37/2,IF(I38=2,L37/4,L37)),0)</f>
        <v>0</v>
      </c>
      <c r="M38" s="263">
        <f>IF(ISBLANK(M37),0,LEN(TRIM(M37))-LEN(SUBSTITUTE(M37," ",""))+1)</f>
        <v>0</v>
      </c>
    </row>
    <row r="39" spans="1:13" ht="15.75" thickBot="1" x14ac:dyDescent="0.3">
      <c r="K39" s="164" t="s">
        <v>88</v>
      </c>
      <c r="L39" s="205">
        <f>SUM(L6,L8,L10,L12,L14,L16,L18,L20,L22,L24,L26,L28,L30,L32,L34,L36,L38)</f>
        <v>0</v>
      </c>
    </row>
    <row r="40" spans="1:13" ht="15.75" thickBot="1" x14ac:dyDescent="0.3">
      <c r="C40" s="5" t="s">
        <v>87</v>
      </c>
      <c r="D40" s="130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95</v>
      </c>
    </row>
    <row r="41" spans="1:13" ht="29.25" thickBot="1" x14ac:dyDescent="0.3">
      <c r="C41" s="109">
        <f>costs!D47</f>
        <v>15</v>
      </c>
      <c r="D41" s="109">
        <f>costs!D40</f>
        <v>20</v>
      </c>
      <c r="E41" s="109">
        <f>costs!D41</f>
        <v>30</v>
      </c>
      <c r="F41" s="109">
        <f>costs!D42</f>
        <v>45</v>
      </c>
      <c r="G41" s="109">
        <f>costs!D45</f>
        <v>100</v>
      </c>
      <c r="H41" s="117">
        <f>costs!D46</f>
        <v>120</v>
      </c>
      <c r="I41" s="228">
        <f>costs!D48</f>
        <v>10</v>
      </c>
    </row>
    <row r="42" spans="1:13" ht="15.75" thickBot="1" x14ac:dyDescent="0.3"/>
    <row r="43" spans="1:13" ht="15.75" thickBot="1" x14ac:dyDescent="0.3">
      <c r="C43" s="403" t="s">
        <v>67</v>
      </c>
      <c r="D43" s="404"/>
      <c r="E43" s="156">
        <v>1</v>
      </c>
      <c r="F43" s="405" t="s">
        <v>68</v>
      </c>
      <c r="G43" s="406"/>
      <c r="H43" s="158">
        <v>0.5</v>
      </c>
      <c r="J43" s="308" t="s">
        <v>79</v>
      </c>
      <c r="K43" s="149">
        <f>SUM(J5,J7,J9,J11,J13,J15,J17,J19,J21,J23,J25,J27,J29,J31,J33,J35,J37,list1_2!J5,list1_2!J7,list1_2!J9,list1_2!J11,list1_2!J13,list1_2!J15,list1_2!J17,list1_2!J19,list1_2!J21,list1_2!J23,list1_2!J25,list1_2!J27,list1_2!J29,list1_2!J31,list1_2!J33,list1_2!J35,list1_2!J37)</f>
        <v>0</v>
      </c>
      <c r="L43" s="152">
        <f>SUM(K5,K7,K9,K11,K13,K15,K17,K19,K21,K23,K25,K27,K29,K31,K33,K35,K37,list1_2!K5,list1_2!K7,list1_2!K9,list1_2!K11,list1_2!K13,list1_2!K15,list1_2!K17,list1_2!K19,list1_2!K21,list1_2!K23,list1_2!K25,list1_2!K27,list1_2!K29,list1_2!K31,list1_2!K33,list1_2!K35,list1_2!K37)</f>
        <v>0</v>
      </c>
    </row>
    <row r="44" spans="1:13" ht="15.75" thickBot="1" x14ac:dyDescent="0.3">
      <c r="C44" s="403" t="s">
        <v>67</v>
      </c>
      <c r="D44" s="404"/>
      <c r="E44" s="156">
        <v>2</v>
      </c>
      <c r="F44" s="403" t="s">
        <v>69</v>
      </c>
      <c r="G44" s="404"/>
      <c r="H44" s="158">
        <v>0.25</v>
      </c>
      <c r="J44" s="309"/>
      <c r="K44" s="150">
        <f>SUM(J6,J8,J10,J12,J14,J16,J18,J20,J22,J24,J26,J28,J30,J32,J34,J36,J38,list1_2!J6,list1_2!J8,list1_2!J10,list1_2!J12,list1_2!J14,list1_2!J16,list1_2!J18,list1_2!J20,list1_2!J22,list1_2!J24,list1_2!J26,list1_2!J28,list1_2!J30,list1_2!J32,list1_2!J34,list1_2!J36,list1_2!J38)</f>
        <v>0</v>
      </c>
      <c r="L44" s="153">
        <f>SUM(K6,K8,K10,K12,K14,K16,K18,K20,K22,K24,K26,K28,K30,K32,K34,K36,K38,list1_2!K6,list1_2!K8,list1_2!K10,list1_2!K12,list1_2!K14,list1_2!K16,list1_2!K18,list1_2!K20,list1_2!K22,list1_2!K24,list1_2!K26,list1_2!K28,list1_2!K30,list1_2!K32,list1_2!K34,list1_2!K36,list1_2!K38)</f>
        <v>0</v>
      </c>
    </row>
    <row r="45" spans="1:13" ht="15.75" thickBot="1" x14ac:dyDescent="0.3">
      <c r="J45" s="122" t="s">
        <v>89</v>
      </c>
      <c r="K45" s="151">
        <f>SUM(H5,H7,H9,H11,H13,H15,H17,H19,H21,H23,H25,H27,H29,H31,H33,H35,H37,list1_2!H5,list1_2!H7,list1_2!H9,list1_2!H11,list1_2!H13,list1_2!H15,list1_2!H17,list1_2!H19,list1_2!H21,list1_2!H23,list1_2!H25,list1_2!H27,list1_2!H29,list1_2!H31,list1_2!H33,list1_2!H35,list1_2!H37)</f>
        <v>0</v>
      </c>
      <c r="L45" s="154">
        <f>SUM(I5,I7,I9,I11,I13,I15,I17,I19,I21,I23,I25,I27,I29,I31,I33,I35,I37,list1_2!I5,list1_2!I7,list1_2!I9,list1_2!I11,list1_2!I13,list1_2!I15,list1_2!I17,list1_2!I19,list1_2!I21,list1_2!I23,list1_2!I25,list1_2!I27,list1_2!I29,list1_2!I31,list1_2!I33,list1_2!I35,list1_2!I37)</f>
        <v>0</v>
      </c>
    </row>
  </sheetData>
  <mergeCells count="35">
    <mergeCell ref="O6:P7"/>
    <mergeCell ref="O3:R3"/>
    <mergeCell ref="O4:P5"/>
    <mergeCell ref="C43:D43"/>
    <mergeCell ref="C44:D44"/>
    <mergeCell ref="F43:G43"/>
    <mergeCell ref="F44:G44"/>
    <mergeCell ref="J43:J44"/>
    <mergeCell ref="A17:A18"/>
    <mergeCell ref="A19:A20"/>
    <mergeCell ref="A21:A22"/>
    <mergeCell ref="A23:A24"/>
    <mergeCell ref="J1:K1"/>
    <mergeCell ref="D3:D4"/>
    <mergeCell ref="H3:H4"/>
    <mergeCell ref="I3:I4"/>
    <mergeCell ref="H1:I1"/>
    <mergeCell ref="B3:C4"/>
    <mergeCell ref="E3:G4"/>
    <mergeCell ref="L1:M1"/>
    <mergeCell ref="L2:M2"/>
    <mergeCell ref="A37:A38"/>
    <mergeCell ref="A3:A4"/>
    <mergeCell ref="A5:A6"/>
    <mergeCell ref="A7:A8"/>
    <mergeCell ref="A9:A10"/>
    <mergeCell ref="A35:A36"/>
    <mergeCell ref="A33:A34"/>
    <mergeCell ref="A25:A26"/>
    <mergeCell ref="A27:A28"/>
    <mergeCell ref="A29:A30"/>
    <mergeCell ref="A31:A32"/>
    <mergeCell ref="A11:A12"/>
    <mergeCell ref="A13:A14"/>
    <mergeCell ref="A15:A16"/>
  </mergeCells>
  <pageMargins left="0.25" right="0.25" top="0.75" bottom="0.75" header="0.3" footer="0.3"/>
  <pageSetup paperSize="9" orientation="portrait" r:id="rId1"/>
  <ignoredErrors>
    <ignoredError sqref="L7 L9 L11 L13 L15 L17 L19 L21 L23 L25 L27 L29 L31 L33 L35 L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"/>
  <sheetViews>
    <sheetView view="pageLayout" zoomScaleNormal="100" workbookViewId="0">
      <selection activeCell="E5" sqref="E5"/>
    </sheetView>
  </sheetViews>
  <sheetFormatPr defaultRowHeight="15" x14ac:dyDescent="0.25"/>
  <cols>
    <col min="1" max="1" width="3.140625" bestFit="1" customWidth="1"/>
    <col min="2" max="2" width="10.28515625" customWidth="1"/>
    <col min="3" max="3" width="7.7109375" customWidth="1"/>
    <col min="4" max="4" width="7.28515625" bestFit="1" customWidth="1"/>
    <col min="5" max="5" width="6" bestFit="1" customWidth="1"/>
    <col min="6" max="6" width="6" customWidth="1"/>
    <col min="7" max="7" width="7.42578125" customWidth="1"/>
    <col min="8" max="8" width="9" customWidth="1"/>
    <col min="9" max="9" width="7" customWidth="1"/>
    <col min="10" max="10" width="9.28515625" customWidth="1"/>
    <col min="11" max="11" width="9.140625" customWidth="1"/>
    <col min="12" max="12" width="7.7109375" customWidth="1"/>
    <col min="13" max="13" width="8.5703125" customWidth="1"/>
  </cols>
  <sheetData>
    <row r="1" spans="1:18" ht="15.75" thickBot="1" x14ac:dyDescent="0.3">
      <c r="H1" s="401" t="s">
        <v>4</v>
      </c>
      <c r="I1" s="402"/>
      <c r="J1" s="399" t="s">
        <v>90</v>
      </c>
      <c r="K1" s="400"/>
      <c r="L1" s="394" t="s">
        <v>86</v>
      </c>
      <c r="M1" s="395"/>
    </row>
    <row r="2" spans="1:18" ht="30.75" thickBot="1" x14ac:dyDescent="0.3">
      <c r="H2" s="6" t="s">
        <v>5</v>
      </c>
      <c r="I2" s="212" t="s">
        <v>91</v>
      </c>
      <c r="J2" s="128" t="s">
        <v>6</v>
      </c>
      <c r="K2" s="212" t="s">
        <v>98</v>
      </c>
      <c r="L2" s="396">
        <f>list1_1!L2</f>
        <v>0</v>
      </c>
      <c r="M2" s="397"/>
    </row>
    <row r="3" spans="1:18" ht="15.75" thickBot="1" x14ac:dyDescent="0.3">
      <c r="A3" s="269" t="s">
        <v>7</v>
      </c>
      <c r="B3" s="273" t="s">
        <v>93</v>
      </c>
      <c r="C3" s="275"/>
      <c r="D3" s="269" t="s">
        <v>15</v>
      </c>
      <c r="E3" s="273" t="s">
        <v>8</v>
      </c>
      <c r="F3" s="274"/>
      <c r="G3" s="275"/>
      <c r="H3" s="267" t="s">
        <v>9</v>
      </c>
      <c r="I3" s="267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399" t="s">
        <v>100</v>
      </c>
      <c r="P3" s="381"/>
      <c r="Q3" s="381"/>
      <c r="R3" s="400"/>
    </row>
    <row r="4" spans="1:18" ht="15.75" thickBot="1" x14ac:dyDescent="0.3">
      <c r="A4" s="398"/>
      <c r="B4" s="276"/>
      <c r="C4" s="278"/>
      <c r="D4" s="270"/>
      <c r="E4" s="276"/>
      <c r="F4" s="277"/>
      <c r="G4" s="278"/>
      <c r="H4" s="268"/>
      <c r="I4" s="268"/>
      <c r="J4" s="127" t="s">
        <v>13</v>
      </c>
      <c r="K4" s="127" t="s">
        <v>14</v>
      </c>
      <c r="L4" s="5" t="s">
        <v>64</v>
      </c>
      <c r="M4" s="210" t="s">
        <v>94</v>
      </c>
      <c r="O4" s="522" t="s">
        <v>101</v>
      </c>
      <c r="P4" s="523"/>
      <c r="Q4" s="524"/>
    </row>
    <row r="5" spans="1:18" ht="15.75" thickBot="1" x14ac:dyDescent="0.3">
      <c r="A5" s="279">
        <v>18</v>
      </c>
      <c r="B5" s="208"/>
      <c r="C5" s="240"/>
      <c r="D5" s="112" t="s">
        <v>0</v>
      </c>
      <c r="E5" s="129"/>
      <c r="F5" s="142" t="s">
        <v>87</v>
      </c>
      <c r="G5" s="147"/>
      <c r="H5" s="201"/>
      <c r="I5" s="201"/>
      <c r="J5" s="136">
        <f t="shared" ref="J5:J38" si="0">IF(ISBLANK(E5),0,LEN(TRIM(E5))-LEN(SUBSTITUTE(E5," ",""))+1)</f>
        <v>0</v>
      </c>
      <c r="K5" s="134">
        <f t="shared" ref="K5:K38" si="1">IF(ISBLANK(G5),0,LEN(TRIM(G5))-LEN(SUBSTITUTE(G5," ",""))+1)</f>
        <v>0</v>
      </c>
      <c r="L5" s="202">
        <f>SUM(J5*D41,J6*E41,K5*C41,K6*F41,H5*G41,I5*H41,M6*I41)</f>
        <v>0</v>
      </c>
      <c r="M5" s="218"/>
      <c r="O5" s="288"/>
      <c r="P5" s="374"/>
    </row>
    <row r="6" spans="1:18" ht="15.75" thickBot="1" x14ac:dyDescent="0.3">
      <c r="A6" s="280"/>
      <c r="B6" s="247"/>
      <c r="C6" s="251"/>
      <c r="D6" s="114" t="s">
        <v>1</v>
      </c>
      <c r="E6" s="137"/>
      <c r="F6" s="135" t="s">
        <v>12</v>
      </c>
      <c r="G6" s="139"/>
      <c r="H6" s="155" t="s">
        <v>67</v>
      </c>
      <c r="I6" s="155"/>
      <c r="J6" s="138">
        <f>IF(ISBLANK(E6),0,LEN(TRIM(E6))-LEN(SUBSTITUTE(E6," ",""))+1)</f>
        <v>0</v>
      </c>
      <c r="K6" s="140">
        <f t="shared" si="1"/>
        <v>0</v>
      </c>
      <c r="L6" s="203">
        <f>ROUNDDOWN(IF(I6=1,L5/2,IF(I6=2,L5/4,L5)),0)</f>
        <v>0</v>
      </c>
      <c r="M6" s="263">
        <f>IF(ISBLANK(M5),0,LEN(TRIM(M5))-LEN(SUBSTITUTE(M5," ",""))+1)</f>
        <v>0</v>
      </c>
      <c r="O6" s="287" t="s">
        <v>102</v>
      </c>
      <c r="P6" s="373"/>
      <c r="Q6" s="521" t="str">
        <f>TRIM(SUBSTITUTE(SUBSTITUTE(SUBSTITUTE(SUBSTITUTE(CLEAN(Q4),","," "),"."," "),";"," "),":"," "))</f>
        <v/>
      </c>
    </row>
    <row r="7" spans="1:18" ht="15.75" thickBot="1" x14ac:dyDescent="0.3">
      <c r="A7" s="269">
        <v>19</v>
      </c>
      <c r="B7" s="248"/>
      <c r="C7" s="243"/>
      <c r="D7" s="113" t="s">
        <v>0</v>
      </c>
      <c r="E7" s="129"/>
      <c r="F7" s="142" t="s">
        <v>87</v>
      </c>
      <c r="G7" s="147"/>
      <c r="H7" s="8"/>
      <c r="I7" s="8"/>
      <c r="J7" s="136">
        <f t="shared" si="0"/>
        <v>0</v>
      </c>
      <c r="K7" s="134">
        <f t="shared" si="1"/>
        <v>0</v>
      </c>
      <c r="L7" s="202">
        <f>SUM(J7*D41,J8*E41,K7*C41,K8*F41,H7*G41,I7*H41,M8*I41)</f>
        <v>0</v>
      </c>
      <c r="M7" s="218"/>
      <c r="O7" s="288"/>
      <c r="P7" s="374"/>
    </row>
    <row r="8" spans="1:18" ht="15.75" thickBot="1" x14ac:dyDescent="0.3">
      <c r="A8" s="270"/>
      <c r="B8" s="229"/>
      <c r="C8" s="234"/>
      <c r="D8" s="115" t="s">
        <v>1</v>
      </c>
      <c r="E8" s="137"/>
      <c r="F8" s="135" t="s">
        <v>12</v>
      </c>
      <c r="G8" s="139"/>
      <c r="H8" s="159" t="s">
        <v>67</v>
      </c>
      <c r="I8" s="156"/>
      <c r="J8" s="138">
        <f t="shared" si="0"/>
        <v>0</v>
      </c>
      <c r="K8" s="140">
        <f t="shared" si="1"/>
        <v>0</v>
      </c>
      <c r="L8" s="203">
        <f>ROUNDDOWN(IF(I8=1,L7/2,IF(I8=2,L7/4,L7)),0)</f>
        <v>0</v>
      </c>
      <c r="M8" s="263">
        <f>IF(ISBLANK(M7),0,LEN(TRIM(M7))-LEN(SUBSTITUTE(M7," ",""))+1)</f>
        <v>0</v>
      </c>
    </row>
    <row r="9" spans="1:18" ht="15.75" thickBot="1" x14ac:dyDescent="0.3">
      <c r="A9" s="279">
        <v>20</v>
      </c>
      <c r="B9" s="208"/>
      <c r="C9" s="242"/>
      <c r="D9" s="113" t="s">
        <v>0</v>
      </c>
      <c r="E9" s="129"/>
      <c r="F9" s="142" t="s">
        <v>87</v>
      </c>
      <c r="G9" s="147"/>
      <c r="H9" s="201"/>
      <c r="I9" s="201"/>
      <c r="J9" s="136">
        <f t="shared" si="0"/>
        <v>0</v>
      </c>
      <c r="K9" s="134">
        <f t="shared" si="1"/>
        <v>0</v>
      </c>
      <c r="L9" s="202">
        <f>SUM(J9*D41,J10*E41,K9*C41,K10*F41,H9*G41,I9*H41,M10*I41)</f>
        <v>0</v>
      </c>
      <c r="M9" s="218"/>
    </row>
    <row r="10" spans="1:18" ht="15.75" thickBot="1" x14ac:dyDescent="0.3">
      <c r="A10" s="280"/>
      <c r="B10" s="246"/>
      <c r="C10" s="215"/>
      <c r="D10" s="115" t="s">
        <v>1</v>
      </c>
      <c r="E10" s="137"/>
      <c r="F10" s="135" t="s">
        <v>12</v>
      </c>
      <c r="G10" s="139"/>
      <c r="H10" s="156" t="s">
        <v>67</v>
      </c>
      <c r="I10" s="157"/>
      <c r="J10" s="138">
        <f t="shared" si="0"/>
        <v>0</v>
      </c>
      <c r="K10" s="140">
        <f t="shared" si="1"/>
        <v>0</v>
      </c>
      <c r="L10" s="203">
        <f>ROUNDDOWN(IF(I10=1,L9/2,IF(I10=2,L9/4,L9)),0)</f>
        <v>0</v>
      </c>
      <c r="M10" s="263">
        <f>IF(ISBLANK(M9),0,LEN(TRIM(M9))-LEN(SUBSTITUTE(M9," ",""))+1)</f>
        <v>0</v>
      </c>
    </row>
    <row r="11" spans="1:18" ht="15.75" thickBot="1" x14ac:dyDescent="0.3">
      <c r="A11" s="269">
        <v>21</v>
      </c>
      <c r="B11" s="248"/>
      <c r="C11" s="243"/>
      <c r="D11" s="111" t="s">
        <v>0</v>
      </c>
      <c r="E11" s="129"/>
      <c r="F11" s="142" t="s">
        <v>87</v>
      </c>
      <c r="G11" s="147"/>
      <c r="H11" s="201"/>
      <c r="I11" s="201"/>
      <c r="J11" s="136">
        <f t="shared" si="0"/>
        <v>0</v>
      </c>
      <c r="K11" s="134">
        <f t="shared" si="1"/>
        <v>0</v>
      </c>
      <c r="L11" s="202">
        <f>SUM(J11*D41,J12*E41,K11*C41,K12*F41,H11*G41,I11*H41,M12*I41)</f>
        <v>0</v>
      </c>
      <c r="M11" s="218"/>
    </row>
    <row r="12" spans="1:18" ht="15.75" thickBot="1" x14ac:dyDescent="0.3">
      <c r="A12" s="270"/>
      <c r="B12" s="229"/>
      <c r="C12" s="234"/>
      <c r="D12" s="116" t="s">
        <v>1</v>
      </c>
      <c r="E12" s="137"/>
      <c r="F12" s="135" t="s">
        <v>12</v>
      </c>
      <c r="G12" s="139"/>
      <c r="H12" s="156" t="s">
        <v>67</v>
      </c>
      <c r="I12" s="157"/>
      <c r="J12" s="138">
        <f t="shared" si="0"/>
        <v>0</v>
      </c>
      <c r="K12" s="140">
        <f t="shared" si="1"/>
        <v>0</v>
      </c>
      <c r="L12" s="203">
        <f>ROUNDDOWN(IF(I12=1,L11/2,IF(I12=2,L11/4,L11)),0)</f>
        <v>0</v>
      </c>
      <c r="M12" s="263">
        <f>IF(ISBLANK(M11),0,LEN(TRIM(M11))-LEN(SUBSTITUTE(M11," ",""))+1)</f>
        <v>0</v>
      </c>
    </row>
    <row r="13" spans="1:18" ht="15.75" thickBot="1" x14ac:dyDescent="0.3">
      <c r="A13" s="279">
        <v>22</v>
      </c>
      <c r="B13" s="208"/>
      <c r="C13" s="242"/>
      <c r="D13" s="111" t="s">
        <v>0</v>
      </c>
      <c r="E13" s="129"/>
      <c r="F13" s="142" t="s">
        <v>87</v>
      </c>
      <c r="G13" s="147"/>
      <c r="H13" s="201"/>
      <c r="I13" s="201"/>
      <c r="J13" s="136">
        <f t="shared" si="0"/>
        <v>0</v>
      </c>
      <c r="K13" s="134">
        <f t="shared" si="1"/>
        <v>0</v>
      </c>
      <c r="L13" s="202">
        <f>SUM(J13*D41,J14*E41,K13*C41,K14*F41,H13*G41,I13*H41,M14*I41)</f>
        <v>0</v>
      </c>
      <c r="M13" s="218"/>
    </row>
    <row r="14" spans="1:18" ht="15.75" thickBot="1" x14ac:dyDescent="0.3">
      <c r="A14" s="280"/>
      <c r="B14" s="246"/>
      <c r="C14" s="215"/>
      <c r="D14" s="116" t="s">
        <v>1</v>
      </c>
      <c r="E14" s="137"/>
      <c r="F14" s="135" t="s">
        <v>12</v>
      </c>
      <c r="G14" s="139"/>
      <c r="H14" s="156" t="s">
        <v>67</v>
      </c>
      <c r="I14" s="157"/>
      <c r="J14" s="138">
        <f t="shared" si="0"/>
        <v>0</v>
      </c>
      <c r="K14" s="140">
        <f t="shared" si="1"/>
        <v>0</v>
      </c>
      <c r="L14" s="203">
        <f>ROUNDDOWN(IF(I14=1,L13/2,IF(I14=2,L13/4,L13)),0)</f>
        <v>0</v>
      </c>
      <c r="M14" s="263">
        <f>IF(ISBLANK(M13),0,LEN(TRIM(M13))-LEN(SUBSTITUTE(M13," ",""))+1)</f>
        <v>0</v>
      </c>
    </row>
    <row r="15" spans="1:18" ht="15.75" thickBot="1" x14ac:dyDescent="0.3">
      <c r="A15" s="269">
        <v>23</v>
      </c>
      <c r="B15" s="248"/>
      <c r="C15" s="243"/>
      <c r="D15" s="111" t="s">
        <v>0</v>
      </c>
      <c r="E15" s="129"/>
      <c r="F15" s="142" t="s">
        <v>87</v>
      </c>
      <c r="G15" s="147"/>
      <c r="H15" s="201"/>
      <c r="I15" s="201"/>
      <c r="J15" s="136">
        <f t="shared" si="0"/>
        <v>0</v>
      </c>
      <c r="K15" s="134">
        <f t="shared" si="1"/>
        <v>0</v>
      </c>
      <c r="L15" s="202">
        <f>SUM(J15*D41,J16*E41,K15*C41,K16*F41,H15*G41,I15*H41,M16*I41)</f>
        <v>0</v>
      </c>
      <c r="M15" s="219"/>
    </row>
    <row r="16" spans="1:18" ht="15.75" thickBot="1" x14ac:dyDescent="0.3">
      <c r="A16" s="270"/>
      <c r="B16" s="229"/>
      <c r="C16" s="234"/>
      <c r="D16" s="116" t="s">
        <v>1</v>
      </c>
      <c r="E16" s="137"/>
      <c r="F16" s="135" t="s">
        <v>12</v>
      </c>
      <c r="G16" s="139"/>
      <c r="H16" s="156" t="s">
        <v>67</v>
      </c>
      <c r="I16" s="156"/>
      <c r="J16" s="138">
        <f t="shared" si="0"/>
        <v>0</v>
      </c>
      <c r="K16" s="140">
        <f t="shared" si="1"/>
        <v>0</v>
      </c>
      <c r="L16" s="203">
        <f>ROUNDDOWN(IF(I16=1,L15/2,IF(I16=2,L15/4,L15)),0)</f>
        <v>0</v>
      </c>
      <c r="M16" s="263">
        <f>IF(ISBLANK(M15),0,LEN(TRIM(M15))-LEN(SUBSTITUTE(M15," ",""))+1)</f>
        <v>0</v>
      </c>
    </row>
    <row r="17" spans="1:13" ht="15.75" thickBot="1" x14ac:dyDescent="0.3">
      <c r="A17" s="279">
        <v>24</v>
      </c>
      <c r="B17" s="208"/>
      <c r="C17" s="242"/>
      <c r="D17" s="111" t="s">
        <v>0</v>
      </c>
      <c r="E17" s="129"/>
      <c r="F17" s="142" t="s">
        <v>87</v>
      </c>
      <c r="G17" s="147"/>
      <c r="H17" s="201"/>
      <c r="I17" s="201"/>
      <c r="J17" s="136">
        <f t="shared" si="0"/>
        <v>0</v>
      </c>
      <c r="K17" s="134">
        <f t="shared" si="1"/>
        <v>0</v>
      </c>
      <c r="L17" s="202">
        <f>SUM(J17*D41,J18*E41,K17*C41,K18*F41,H17*G41,I17*H41,M18*I41)</f>
        <v>0</v>
      </c>
      <c r="M17" s="218"/>
    </row>
    <row r="18" spans="1:13" ht="15.75" thickBot="1" x14ac:dyDescent="0.3">
      <c r="A18" s="280"/>
      <c r="B18" s="246"/>
      <c r="C18" s="215"/>
      <c r="D18" s="116" t="s">
        <v>1</v>
      </c>
      <c r="E18" s="137"/>
      <c r="F18" s="135" t="s">
        <v>12</v>
      </c>
      <c r="G18" s="139"/>
      <c r="H18" s="156" t="s">
        <v>67</v>
      </c>
      <c r="I18" s="157"/>
      <c r="J18" s="138">
        <f t="shared" si="0"/>
        <v>0</v>
      </c>
      <c r="K18" s="140">
        <f t="shared" si="1"/>
        <v>0</v>
      </c>
      <c r="L18" s="203">
        <f>ROUNDDOWN(IF(I18=1,L17/2,IF(I18=2,L17/4,L17)),0)</f>
        <v>0</v>
      </c>
      <c r="M18" s="263">
        <f>IF(ISBLANK(M17),0,LEN(TRIM(M17))-LEN(SUBSTITUTE(M17," ",""))+1)</f>
        <v>0</v>
      </c>
    </row>
    <row r="19" spans="1:13" ht="15.75" thickBot="1" x14ac:dyDescent="0.3">
      <c r="A19" s="269">
        <v>25</v>
      </c>
      <c r="B19" s="248"/>
      <c r="C19" s="243"/>
      <c r="D19" s="111" t="s">
        <v>0</v>
      </c>
      <c r="E19" s="129"/>
      <c r="F19" s="142" t="s">
        <v>87</v>
      </c>
      <c r="G19" s="147"/>
      <c r="H19" s="201"/>
      <c r="I19" s="201"/>
      <c r="J19" s="136">
        <f t="shared" si="0"/>
        <v>0</v>
      </c>
      <c r="K19" s="134">
        <f t="shared" si="1"/>
        <v>0</v>
      </c>
      <c r="L19" s="202">
        <f>SUM(J19*D41,J20*E41,K19*C41,K20*F41,H19*G41,I19*H41,M20*I41)</f>
        <v>0</v>
      </c>
      <c r="M19" s="218"/>
    </row>
    <row r="20" spans="1:13" ht="15.75" thickBot="1" x14ac:dyDescent="0.3">
      <c r="A20" s="270"/>
      <c r="B20" s="229"/>
      <c r="C20" s="234"/>
      <c r="D20" s="116" t="s">
        <v>1</v>
      </c>
      <c r="E20" s="137"/>
      <c r="F20" s="135" t="s">
        <v>12</v>
      </c>
      <c r="G20" s="139"/>
      <c r="H20" s="156" t="s">
        <v>67</v>
      </c>
      <c r="I20" s="157"/>
      <c r="J20" s="138">
        <f t="shared" si="0"/>
        <v>0</v>
      </c>
      <c r="K20" s="140">
        <f t="shared" si="1"/>
        <v>0</v>
      </c>
      <c r="L20" s="203">
        <f>ROUNDDOWN(IF(I20=1,L19/2,IF(I20=2,L19/4,L19)),0)</f>
        <v>0</v>
      </c>
      <c r="M20" s="263">
        <f>IF(ISBLANK(M19),0,LEN(TRIM(M19))-LEN(SUBSTITUTE(M19," ",""))+1)</f>
        <v>0</v>
      </c>
    </row>
    <row r="21" spans="1:13" ht="15.75" thickBot="1" x14ac:dyDescent="0.3">
      <c r="A21" s="279">
        <v>26</v>
      </c>
      <c r="B21" s="208"/>
      <c r="C21" s="242"/>
      <c r="D21" s="111" t="s">
        <v>0</v>
      </c>
      <c r="E21" s="129"/>
      <c r="F21" s="142" t="s">
        <v>87</v>
      </c>
      <c r="G21" s="147"/>
      <c r="H21" s="201"/>
      <c r="I21" s="201"/>
      <c r="J21" s="136">
        <f t="shared" si="0"/>
        <v>0</v>
      </c>
      <c r="K21" s="134">
        <f t="shared" si="1"/>
        <v>0</v>
      </c>
      <c r="L21" s="202">
        <f>SUM(J21*D41,J22*E41,K21*C41,K22*F41,H21*G41,I21*H41,M22*I41)</f>
        <v>0</v>
      </c>
      <c r="M21" s="218"/>
    </row>
    <row r="22" spans="1:13" ht="15.75" thickBot="1" x14ac:dyDescent="0.3">
      <c r="A22" s="280"/>
      <c r="B22" s="246"/>
      <c r="C22" s="215"/>
      <c r="D22" s="116" t="s">
        <v>1</v>
      </c>
      <c r="E22" s="137"/>
      <c r="F22" s="135" t="s">
        <v>12</v>
      </c>
      <c r="G22" s="139"/>
      <c r="H22" s="156" t="s">
        <v>67</v>
      </c>
      <c r="I22" s="157"/>
      <c r="J22" s="138">
        <f t="shared" si="0"/>
        <v>0</v>
      </c>
      <c r="K22" s="140">
        <f t="shared" si="1"/>
        <v>0</v>
      </c>
      <c r="L22" s="203">
        <f>ROUNDDOWN(IF(I22=1,L21/2,IF(I22=2,L21/4,L21)),0)</f>
        <v>0</v>
      </c>
      <c r="M22" s="263">
        <f>IF(ISBLANK(M21),0,LEN(TRIM(M21))-LEN(SUBSTITUTE(M21," ",""))+1)</f>
        <v>0</v>
      </c>
    </row>
    <row r="23" spans="1:13" ht="15.75" thickBot="1" x14ac:dyDescent="0.3">
      <c r="A23" s="269">
        <v>27</v>
      </c>
      <c r="B23" s="248"/>
      <c r="C23" s="243"/>
      <c r="D23" s="111" t="s">
        <v>0</v>
      </c>
      <c r="E23" s="129"/>
      <c r="F23" s="142" t="s">
        <v>87</v>
      </c>
      <c r="G23" s="147"/>
      <c r="H23" s="201"/>
      <c r="I23" s="201"/>
      <c r="J23" s="136">
        <f t="shared" si="0"/>
        <v>0</v>
      </c>
      <c r="K23" s="134">
        <f t="shared" si="1"/>
        <v>0</v>
      </c>
      <c r="L23" s="202">
        <f>SUM(J23*D41,J24*E41,K23*C41,K24*F41,H23*G41,I23*H41,M24*I41)</f>
        <v>0</v>
      </c>
      <c r="M23" s="218"/>
    </row>
    <row r="24" spans="1:13" ht="15.75" thickBot="1" x14ac:dyDescent="0.3">
      <c r="A24" s="270"/>
      <c r="B24" s="229"/>
      <c r="C24" s="234"/>
      <c r="D24" s="116" t="s">
        <v>1</v>
      </c>
      <c r="E24" s="137"/>
      <c r="F24" s="135" t="s">
        <v>12</v>
      </c>
      <c r="G24" s="139"/>
      <c r="H24" s="156" t="s">
        <v>67</v>
      </c>
      <c r="I24" s="157"/>
      <c r="J24" s="138">
        <f t="shared" si="0"/>
        <v>0</v>
      </c>
      <c r="K24" s="140">
        <f t="shared" si="1"/>
        <v>0</v>
      </c>
      <c r="L24" s="203">
        <f>ROUNDDOWN(IF(I24=1,L23/2,IF(I24=2,L23/4,L23)),0)</f>
        <v>0</v>
      </c>
      <c r="M24" s="263">
        <f>IF(ISBLANK(M23),0,LEN(TRIM(M23))-LEN(SUBSTITUTE(M23," ",""))+1)</f>
        <v>0</v>
      </c>
    </row>
    <row r="25" spans="1:13" ht="15.75" thickBot="1" x14ac:dyDescent="0.3">
      <c r="A25" s="279">
        <v>28</v>
      </c>
      <c r="B25" s="249"/>
      <c r="C25" s="244"/>
      <c r="D25" s="2" t="s">
        <v>0</v>
      </c>
      <c r="E25" s="129"/>
      <c r="F25" s="142" t="s">
        <v>87</v>
      </c>
      <c r="G25" s="147"/>
      <c r="H25" s="201"/>
      <c r="I25" s="201"/>
      <c r="J25" s="136">
        <f t="shared" si="0"/>
        <v>0</v>
      </c>
      <c r="K25" s="134">
        <f t="shared" si="1"/>
        <v>0</v>
      </c>
      <c r="L25" s="202">
        <f>SUM(J25*D41,J26*E41,K25*C41,K26*F41,H25*G41,I25*H41,M26*I41)</f>
        <v>0</v>
      </c>
      <c r="M25" s="218"/>
    </row>
    <row r="26" spans="1:13" ht="15.75" thickBot="1" x14ac:dyDescent="0.3">
      <c r="A26" s="280"/>
      <c r="B26" s="230"/>
      <c r="C26" s="245"/>
      <c r="D26" s="3" t="s">
        <v>1</v>
      </c>
      <c r="E26" s="137"/>
      <c r="F26" s="135" t="s">
        <v>12</v>
      </c>
      <c r="G26" s="139"/>
      <c r="H26" s="156" t="s">
        <v>67</v>
      </c>
      <c r="I26" s="157"/>
      <c r="J26" s="138">
        <f t="shared" si="0"/>
        <v>0</v>
      </c>
      <c r="K26" s="140">
        <f t="shared" si="1"/>
        <v>0</v>
      </c>
      <c r="L26" s="203">
        <f>ROUNDDOWN(IF(I26=1,L25/2,IF(I26=2,L25/4,L25)),0)</f>
        <v>0</v>
      </c>
      <c r="M26" s="263">
        <f>IF(ISBLANK(M25),0,LEN(TRIM(M25))-LEN(SUBSTITUTE(M25," ",""))+1)</f>
        <v>0</v>
      </c>
    </row>
    <row r="27" spans="1:13" ht="15.75" thickBot="1" x14ac:dyDescent="0.3">
      <c r="A27" s="269">
        <v>29</v>
      </c>
      <c r="B27" s="248"/>
      <c r="C27" s="243"/>
      <c r="D27" s="2" t="s">
        <v>0</v>
      </c>
      <c r="E27" s="129"/>
      <c r="F27" s="142" t="s">
        <v>87</v>
      </c>
      <c r="G27" s="147"/>
      <c r="H27" s="201"/>
      <c r="I27" s="201"/>
      <c r="J27" s="136">
        <f t="shared" si="0"/>
        <v>0</v>
      </c>
      <c r="K27" s="134">
        <f t="shared" si="1"/>
        <v>0</v>
      </c>
      <c r="L27" s="202">
        <f>SUM(J27*D41,J28*E41,K27*C41,K28*F41,H27*G41,I27*H41,M28*I41)</f>
        <v>0</v>
      </c>
      <c r="M27" s="218"/>
    </row>
    <row r="28" spans="1:13" ht="15.75" thickBot="1" x14ac:dyDescent="0.3">
      <c r="A28" s="270"/>
      <c r="B28" s="229"/>
      <c r="C28" s="234"/>
      <c r="D28" s="3" t="s">
        <v>1</v>
      </c>
      <c r="E28" s="137"/>
      <c r="F28" s="135" t="s">
        <v>12</v>
      </c>
      <c r="G28" s="139"/>
      <c r="H28" s="156" t="s">
        <v>67</v>
      </c>
      <c r="I28" s="156"/>
      <c r="J28" s="138">
        <f t="shared" si="0"/>
        <v>0</v>
      </c>
      <c r="K28" s="140">
        <f t="shared" si="1"/>
        <v>0</v>
      </c>
      <c r="L28" s="203">
        <f>ROUNDDOWN(IF(I28=1,L27/2,IF(I28=2,L27/4,L27)),0)</f>
        <v>0</v>
      </c>
      <c r="M28" s="263">
        <f>IF(ISBLANK(M27),0,LEN(TRIM(M27))-LEN(SUBSTITUTE(M27," ",""))+1)</f>
        <v>0</v>
      </c>
    </row>
    <row r="29" spans="1:13" ht="15.75" thickBot="1" x14ac:dyDescent="0.3">
      <c r="A29" s="279">
        <v>30</v>
      </c>
      <c r="B29" s="249"/>
      <c r="C29" s="244"/>
      <c r="D29" s="2" t="s">
        <v>0</v>
      </c>
      <c r="E29" s="129"/>
      <c r="F29" s="142" t="s">
        <v>87</v>
      </c>
      <c r="G29" s="147"/>
      <c r="H29" s="201"/>
      <c r="I29" s="201"/>
      <c r="J29" s="136">
        <f t="shared" si="0"/>
        <v>0</v>
      </c>
      <c r="K29" s="134">
        <f t="shared" si="1"/>
        <v>0</v>
      </c>
      <c r="L29" s="202">
        <f>SUM(J29*D41,J30*E41,K29*C41,K30*F41,H29*G41,I29*H41,M30*I41)</f>
        <v>0</v>
      </c>
      <c r="M29" s="218"/>
    </row>
    <row r="30" spans="1:13" ht="15.75" thickBot="1" x14ac:dyDescent="0.3">
      <c r="A30" s="280"/>
      <c r="B30" s="230"/>
      <c r="C30" s="245"/>
      <c r="D30" s="3" t="s">
        <v>1</v>
      </c>
      <c r="E30" s="137"/>
      <c r="F30" s="135" t="s">
        <v>12</v>
      </c>
      <c r="G30" s="139"/>
      <c r="H30" s="156" t="s">
        <v>67</v>
      </c>
      <c r="I30" s="157"/>
      <c r="J30" s="138">
        <f t="shared" si="0"/>
        <v>0</v>
      </c>
      <c r="K30" s="140">
        <f t="shared" si="1"/>
        <v>0</v>
      </c>
      <c r="L30" s="203">
        <f>ROUNDDOWN(IF(I30=1,L29/2,IF(I30=2,L29/4,L29)),0)</f>
        <v>0</v>
      </c>
      <c r="M30" s="263">
        <f>IF(ISBLANK(M29),0,LEN(TRIM(M29))-LEN(SUBSTITUTE(M29," ",""))+1)</f>
        <v>0</v>
      </c>
    </row>
    <row r="31" spans="1:13" ht="15.75" thickBot="1" x14ac:dyDescent="0.3">
      <c r="A31" s="269">
        <v>31</v>
      </c>
      <c r="B31" s="248"/>
      <c r="C31" s="243"/>
      <c r="D31" s="2" t="s">
        <v>0</v>
      </c>
      <c r="E31" s="129"/>
      <c r="F31" s="142" t="s">
        <v>87</v>
      </c>
      <c r="G31" s="147"/>
      <c r="H31" s="201"/>
      <c r="I31" s="201"/>
      <c r="J31" s="136">
        <f t="shared" si="0"/>
        <v>0</v>
      </c>
      <c r="K31" s="134">
        <f t="shared" si="1"/>
        <v>0</v>
      </c>
      <c r="L31" s="202">
        <f>SUM(J31*D41,J32*E41,K31*C41,K32*F41,H31*G41,I31*H41,M32*I41)</f>
        <v>0</v>
      </c>
      <c r="M31" s="218"/>
    </row>
    <row r="32" spans="1:13" ht="15.75" thickBot="1" x14ac:dyDescent="0.3">
      <c r="A32" s="270"/>
      <c r="B32" s="229"/>
      <c r="C32" s="234"/>
      <c r="D32" s="3" t="s">
        <v>1</v>
      </c>
      <c r="E32" s="137"/>
      <c r="F32" s="135" t="s">
        <v>12</v>
      </c>
      <c r="G32" s="139"/>
      <c r="H32" s="156" t="s">
        <v>67</v>
      </c>
      <c r="I32" s="157"/>
      <c r="J32" s="138">
        <f t="shared" si="0"/>
        <v>0</v>
      </c>
      <c r="K32" s="140">
        <f t="shared" si="1"/>
        <v>0</v>
      </c>
      <c r="L32" s="203">
        <f>ROUNDDOWN(IF(I32=1,L31/2,IF(I32=2,L31/4,L31)),0)</f>
        <v>0</v>
      </c>
      <c r="M32" s="263">
        <f>IF(ISBLANK(M31),0,LEN(TRIM(M31))-LEN(SUBSTITUTE(M31," ",""))+1)</f>
        <v>0</v>
      </c>
    </row>
    <row r="33" spans="1:13" ht="15.75" thickBot="1" x14ac:dyDescent="0.3">
      <c r="A33" s="279">
        <v>32</v>
      </c>
      <c r="B33" s="249"/>
      <c r="C33" s="244"/>
      <c r="D33" s="2" t="s">
        <v>0</v>
      </c>
      <c r="E33" s="129"/>
      <c r="F33" s="142" t="s">
        <v>87</v>
      </c>
      <c r="G33" s="147"/>
      <c r="H33" s="201"/>
      <c r="I33" s="201"/>
      <c r="J33" s="136">
        <f t="shared" si="0"/>
        <v>0</v>
      </c>
      <c r="K33" s="134">
        <f t="shared" si="1"/>
        <v>0</v>
      </c>
      <c r="L33" s="202">
        <f>SUM(J33*D41,J34*E41,K33*C41,K34*F41,H33*G41,I33*H41,M34*I41)</f>
        <v>0</v>
      </c>
      <c r="M33" s="218"/>
    </row>
    <row r="34" spans="1:13" ht="15.75" thickBot="1" x14ac:dyDescent="0.3">
      <c r="A34" s="280"/>
      <c r="B34" s="230"/>
      <c r="C34" s="245"/>
      <c r="D34" s="3" t="s">
        <v>1</v>
      </c>
      <c r="E34" s="137"/>
      <c r="F34" s="135" t="s">
        <v>12</v>
      </c>
      <c r="G34" s="139"/>
      <c r="H34" s="156" t="s">
        <v>67</v>
      </c>
      <c r="I34" s="157"/>
      <c r="J34" s="138">
        <f t="shared" si="0"/>
        <v>0</v>
      </c>
      <c r="K34" s="140">
        <f t="shared" si="1"/>
        <v>0</v>
      </c>
      <c r="L34" s="203">
        <f>ROUNDDOWN(IF(I34=1,L33/2,IF(I34=2,L33/4,L33)),0)</f>
        <v>0</v>
      </c>
      <c r="M34" s="263">
        <f>IF(ISBLANK(M33),0,LEN(TRIM(M33))-LEN(SUBSTITUTE(M33," ",""))+1)</f>
        <v>0</v>
      </c>
    </row>
    <row r="35" spans="1:13" ht="15.75" thickBot="1" x14ac:dyDescent="0.3">
      <c r="A35" s="269">
        <v>33</v>
      </c>
      <c r="B35" s="248"/>
      <c r="C35" s="243"/>
      <c r="D35" s="2" t="s">
        <v>0</v>
      </c>
      <c r="E35" s="129"/>
      <c r="F35" s="142" t="s">
        <v>87</v>
      </c>
      <c r="G35" s="147"/>
      <c r="H35" s="201"/>
      <c r="I35" s="201"/>
      <c r="J35" s="136">
        <f t="shared" si="0"/>
        <v>0</v>
      </c>
      <c r="K35" s="134">
        <f t="shared" si="1"/>
        <v>0</v>
      </c>
      <c r="L35" s="202">
        <f>SUM(J35*D41,J36*E41,K35*C41,K36*F41,H35*G41,I35*H41,M36*I41)</f>
        <v>0</v>
      </c>
      <c r="M35" s="218"/>
    </row>
    <row r="36" spans="1:13" ht="15.75" thickBot="1" x14ac:dyDescent="0.3">
      <c r="A36" s="270"/>
      <c r="B36" s="229"/>
      <c r="C36" s="234"/>
      <c r="D36" s="3" t="s">
        <v>1</v>
      </c>
      <c r="E36" s="137"/>
      <c r="F36" s="135" t="s">
        <v>12</v>
      </c>
      <c r="G36" s="139"/>
      <c r="H36" s="156" t="s">
        <v>67</v>
      </c>
      <c r="I36" s="157"/>
      <c r="J36" s="138">
        <f t="shared" si="0"/>
        <v>0</v>
      </c>
      <c r="K36" s="140">
        <f t="shared" si="1"/>
        <v>0</v>
      </c>
      <c r="L36" s="203">
        <f>ROUNDDOWN(IF(I36=1,L35/2,IF(I36=2,L35/4,L35)),0)</f>
        <v>0</v>
      </c>
      <c r="M36" s="263">
        <f>IF(ISBLANK(M35),0,LEN(TRIM(M35))-LEN(SUBSTITUTE(M35," ",""))+1)</f>
        <v>0</v>
      </c>
    </row>
    <row r="37" spans="1:13" ht="15.75" thickBot="1" x14ac:dyDescent="0.3">
      <c r="A37" s="279">
        <v>34</v>
      </c>
      <c r="B37" s="250"/>
      <c r="C37" s="244"/>
      <c r="D37" s="2" t="s">
        <v>0</v>
      </c>
      <c r="E37" s="129"/>
      <c r="F37" s="142" t="s">
        <v>87</v>
      </c>
      <c r="G37" s="147"/>
      <c r="H37" s="201"/>
      <c r="I37" s="201"/>
      <c r="J37" s="136">
        <f t="shared" si="0"/>
        <v>0</v>
      </c>
      <c r="K37" s="134">
        <f t="shared" si="1"/>
        <v>0</v>
      </c>
      <c r="L37" s="202">
        <f>SUM(J37*D41,J38*E41,K37*C41,K38*F41,H37*G41,I37*H41,M38*I41)</f>
        <v>0</v>
      </c>
      <c r="M37" s="218"/>
    </row>
    <row r="38" spans="1:13" ht="15.75" thickBot="1" x14ac:dyDescent="0.3">
      <c r="A38" s="280"/>
      <c r="B38" s="230"/>
      <c r="C38" s="245"/>
      <c r="D38" s="3" t="s">
        <v>1</v>
      </c>
      <c r="E38" s="137"/>
      <c r="F38" s="135" t="s">
        <v>12</v>
      </c>
      <c r="G38" s="139"/>
      <c r="H38" s="156" t="s">
        <v>67</v>
      </c>
      <c r="I38" s="157"/>
      <c r="J38" s="138">
        <f t="shared" si="0"/>
        <v>0</v>
      </c>
      <c r="K38" s="141">
        <f t="shared" si="1"/>
        <v>0</v>
      </c>
      <c r="L38" s="204">
        <f>ROUNDDOWN(IF(I38=1,L37/2,IF(I38=2,L37/4,L37)),0)</f>
        <v>0</v>
      </c>
      <c r="M38" s="263">
        <f>IF(ISBLANK(M37),0,LEN(TRIM(M37))-LEN(SUBSTITUTE(M37," ",""))+1)</f>
        <v>0</v>
      </c>
    </row>
    <row r="39" spans="1:13" ht="15.75" thickBot="1" x14ac:dyDescent="0.3">
      <c r="H39" s="1"/>
      <c r="K39" s="164" t="s">
        <v>88</v>
      </c>
      <c r="L39" s="205">
        <f>SUM(L6,L8,L10,L12,L14,L16,L18,L20,L22,L24,L26,L28,L30,L32,L34,L36,L38)</f>
        <v>0</v>
      </c>
    </row>
    <row r="40" spans="1:13" ht="15.75" thickBot="1" x14ac:dyDescent="0.3">
      <c r="C40" s="5" t="s">
        <v>87</v>
      </c>
      <c r="D40" s="130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95</v>
      </c>
    </row>
    <row r="41" spans="1:13" ht="29.25" thickBot="1" x14ac:dyDescent="0.3">
      <c r="C41" s="109">
        <f>costs!D47</f>
        <v>15</v>
      </c>
      <c r="D41" s="109">
        <f>costs!D40</f>
        <v>20</v>
      </c>
      <c r="E41" s="109">
        <f>costs!D41</f>
        <v>30</v>
      </c>
      <c r="F41" s="109">
        <f>costs!D42</f>
        <v>45</v>
      </c>
      <c r="G41" s="200">
        <f>costs!D45</f>
        <v>100</v>
      </c>
      <c r="H41" s="117">
        <f>costs!D46</f>
        <v>120</v>
      </c>
      <c r="I41" s="228">
        <f>costs!D48</f>
        <v>10</v>
      </c>
    </row>
    <row r="42" spans="1:13" ht="15.75" thickBot="1" x14ac:dyDescent="0.3"/>
    <row r="43" spans="1:13" ht="15.75" thickBot="1" x14ac:dyDescent="0.3">
      <c r="C43" s="407" t="s">
        <v>67</v>
      </c>
      <c r="D43" s="408"/>
      <c r="E43" s="156">
        <v>1</v>
      </c>
      <c r="F43" s="405" t="s">
        <v>68</v>
      </c>
      <c r="G43" s="406"/>
      <c r="H43" s="158">
        <v>0.5</v>
      </c>
      <c r="J43" s="409" t="s">
        <v>79</v>
      </c>
      <c r="K43" s="162">
        <f>list1_1!K43</f>
        <v>0</v>
      </c>
      <c r="L43" s="148">
        <f>list1_1!L43</f>
        <v>0</v>
      </c>
    </row>
    <row r="44" spans="1:13" ht="15.75" thickBot="1" x14ac:dyDescent="0.3">
      <c r="C44" s="407" t="s">
        <v>67</v>
      </c>
      <c r="D44" s="408"/>
      <c r="E44" s="156">
        <v>2</v>
      </c>
      <c r="F44" s="407" t="s">
        <v>69</v>
      </c>
      <c r="G44" s="408"/>
      <c r="H44" s="158">
        <v>0.25</v>
      </c>
      <c r="J44" s="327"/>
      <c r="K44" s="163">
        <f>list1_1!K44</f>
        <v>0</v>
      </c>
      <c r="L44" s="160">
        <f>list1_1!L44</f>
        <v>0</v>
      </c>
    </row>
    <row r="45" spans="1:13" ht="15.75" thickBot="1" x14ac:dyDescent="0.3">
      <c r="J45" s="122" t="s">
        <v>89</v>
      </c>
      <c r="K45" s="154">
        <f>list1_1!K45</f>
        <v>0</v>
      </c>
      <c r="L45" s="161">
        <f>list1_1!L45</f>
        <v>0</v>
      </c>
    </row>
  </sheetData>
  <mergeCells count="35">
    <mergeCell ref="O3:R3"/>
    <mergeCell ref="O4:P5"/>
    <mergeCell ref="O6:P7"/>
    <mergeCell ref="A13:A14"/>
    <mergeCell ref="A15:A16"/>
    <mergeCell ref="A25:A26"/>
    <mergeCell ref="A27:A28"/>
    <mergeCell ref="A17:A18"/>
    <mergeCell ref="A19:A20"/>
    <mergeCell ref="A21:A22"/>
    <mergeCell ref="A23:A24"/>
    <mergeCell ref="A37:A38"/>
    <mergeCell ref="A35:A36"/>
    <mergeCell ref="A29:A30"/>
    <mergeCell ref="A31:A32"/>
    <mergeCell ref="A33:A34"/>
    <mergeCell ref="A3:A4"/>
    <mergeCell ref="A5:A6"/>
    <mergeCell ref="A7:A8"/>
    <mergeCell ref="A9:A10"/>
    <mergeCell ref="A11:A12"/>
    <mergeCell ref="L1:M1"/>
    <mergeCell ref="L2:M2"/>
    <mergeCell ref="F43:G43"/>
    <mergeCell ref="F44:G44"/>
    <mergeCell ref="C43:D43"/>
    <mergeCell ref="C44:D44"/>
    <mergeCell ref="J43:J44"/>
    <mergeCell ref="J1:K1"/>
    <mergeCell ref="B3:C4"/>
    <mergeCell ref="D3:D4"/>
    <mergeCell ref="E3:G4"/>
    <mergeCell ref="I3:I4"/>
    <mergeCell ref="H3:H4"/>
    <mergeCell ref="H1:I1"/>
  </mergeCells>
  <pageMargins left="0.25" right="0.25" top="0.75" bottom="0.75" header="0.3" footer="0.3"/>
  <pageSetup paperSize="9" orientation="portrait" r:id="rId1"/>
  <ignoredErrors>
    <ignoredError sqref="L7 L9 L11 L13 L15 L17 L19 L21 L23 L25 L27 L29 L31 L33 L35 L3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8"/>
  <sheetViews>
    <sheetView workbookViewId="0">
      <selection activeCell="G1" sqref="G1"/>
    </sheetView>
  </sheetViews>
  <sheetFormatPr defaultRowHeight="15" x14ac:dyDescent="0.25"/>
  <cols>
    <col min="1" max="1" width="13.7109375" bestFit="1" customWidth="1"/>
    <col min="2" max="5" width="6" bestFit="1" customWidth="1"/>
    <col min="6" max="6" width="7.85546875" customWidth="1"/>
    <col min="7" max="7" width="9.42578125" customWidth="1"/>
    <col min="8" max="8" width="11.85546875" customWidth="1"/>
    <col min="9" max="9" width="12.85546875" customWidth="1"/>
    <col min="11" max="11" width="5.42578125" bestFit="1" customWidth="1"/>
    <col min="12" max="12" width="12.85546875" bestFit="1" customWidth="1"/>
    <col min="13" max="13" width="4" bestFit="1" customWidth="1"/>
    <col min="14" max="14" width="8.5703125" bestFit="1" customWidth="1"/>
    <col min="15" max="15" width="7.28515625" bestFit="1" customWidth="1"/>
    <col min="16" max="16" width="7" bestFit="1" customWidth="1"/>
  </cols>
  <sheetData>
    <row r="1" spans="1:23" ht="16.5" thickBot="1" x14ac:dyDescent="0.3">
      <c r="B1" s="165" t="s">
        <v>4</v>
      </c>
      <c r="C1" s="433" t="str">
        <f>list1_1!J1</f>
        <v>осінь</v>
      </c>
      <c r="D1" s="434"/>
      <c r="E1" s="429" t="s">
        <v>6</v>
      </c>
      <c r="F1" s="430"/>
      <c r="G1" s="192" t="str">
        <f>list1_1!K2</f>
        <v>0сад</v>
      </c>
      <c r="K1" s="26"/>
      <c r="L1" s="26"/>
      <c r="M1" s="26"/>
      <c r="N1" s="26"/>
      <c r="O1" s="26"/>
      <c r="P1" s="26"/>
    </row>
    <row r="2" spans="1:23" ht="16.5" customHeight="1" thickBot="1" x14ac:dyDescent="0.3">
      <c r="A2" s="173"/>
      <c r="I2" s="174"/>
      <c r="J2" s="175"/>
      <c r="K2" s="27"/>
      <c r="L2" s="28"/>
      <c r="M2" s="29"/>
      <c r="N2" s="29"/>
      <c r="O2" s="444" t="s">
        <v>30</v>
      </c>
      <c r="P2" s="435" t="s">
        <v>29</v>
      </c>
      <c r="Q2" s="436"/>
      <c r="R2" s="435" t="s">
        <v>41</v>
      </c>
      <c r="S2" s="436"/>
      <c r="T2" s="410">
        <v>0.2</v>
      </c>
      <c r="U2" s="54"/>
      <c r="V2" s="57"/>
      <c r="W2" s="57"/>
    </row>
    <row r="3" spans="1:23" ht="16.5" customHeight="1" thickBot="1" x14ac:dyDescent="0.3">
      <c r="A3" s="431" t="s">
        <v>30</v>
      </c>
      <c r="B3" s="441" t="s">
        <v>31</v>
      </c>
      <c r="C3" s="442"/>
      <c r="D3" s="443"/>
      <c r="E3" s="441" t="s">
        <v>32</v>
      </c>
      <c r="F3" s="443"/>
      <c r="G3" s="279" t="s">
        <v>87</v>
      </c>
      <c r="H3" s="441" t="s">
        <v>33</v>
      </c>
      <c r="I3" s="427"/>
      <c r="J3" s="412" t="s">
        <v>18</v>
      </c>
      <c r="K3" s="27"/>
      <c r="L3" s="30"/>
      <c r="M3" s="31"/>
      <c r="N3" s="32"/>
      <c r="O3" s="411"/>
      <c r="P3" s="437"/>
      <c r="Q3" s="438"/>
      <c r="R3" s="437"/>
      <c r="S3" s="438"/>
      <c r="T3" s="411"/>
      <c r="U3" s="54"/>
      <c r="V3" s="57"/>
      <c r="W3" s="58"/>
    </row>
    <row r="4" spans="1:23" ht="16.5" customHeight="1" thickBot="1" x14ac:dyDescent="0.3">
      <c r="A4" s="432"/>
      <c r="B4" s="176" t="s">
        <v>20</v>
      </c>
      <c r="C4" s="177" t="s">
        <v>21</v>
      </c>
      <c r="D4" s="178" t="s">
        <v>2</v>
      </c>
      <c r="E4" s="89" t="s">
        <v>21</v>
      </c>
      <c r="F4" s="178" t="s">
        <v>2</v>
      </c>
      <c r="G4" s="280"/>
      <c r="H4" s="179" t="s">
        <v>34</v>
      </c>
      <c r="I4" s="31" t="s">
        <v>35</v>
      </c>
      <c r="J4" s="413"/>
      <c r="K4" s="29"/>
      <c r="L4" s="37"/>
      <c r="M4" s="31"/>
      <c r="N4" s="32"/>
      <c r="O4" s="445"/>
      <c r="P4" s="439"/>
      <c r="Q4" s="440"/>
      <c r="R4" s="439"/>
      <c r="S4" s="440"/>
      <c r="T4" s="411"/>
      <c r="U4" s="31"/>
      <c r="V4" s="57"/>
      <c r="W4" s="59"/>
    </row>
    <row r="5" spans="1:23" ht="15.75" x14ac:dyDescent="0.25">
      <c r="A5" s="169" t="s">
        <v>61</v>
      </c>
      <c r="B5" s="39">
        <f>list1_1!K43</f>
        <v>0</v>
      </c>
      <c r="C5" s="40">
        <f>list1_1!K44</f>
        <v>0</v>
      </c>
      <c r="D5" s="40">
        <f>list1_1!L44</f>
        <v>0</v>
      </c>
      <c r="E5" s="40"/>
      <c r="F5" s="40"/>
      <c r="G5" s="180">
        <f>list1_1!L43</f>
        <v>0</v>
      </c>
      <c r="H5" s="40">
        <f>list1_1!K45</f>
        <v>0</v>
      </c>
      <c r="I5" s="40">
        <f>list1_1!L45</f>
        <v>0</v>
      </c>
      <c r="J5" s="41">
        <f>list1_1!K41</f>
        <v>0</v>
      </c>
      <c r="K5" s="29"/>
      <c r="L5" s="28"/>
      <c r="M5" s="31"/>
      <c r="N5" s="32"/>
      <c r="O5" s="60" t="s">
        <v>61</v>
      </c>
      <c r="P5" s="416">
        <f>(B5*T26)+(C5*T27)+(D5*T28)+(E5*T27)+(F5*T28)+(H5*T29)+(I5*T30)+IF((H5+I5)&gt;0,T31,0)+IF((B5+C5+D5+E5+F5)&gt;0,T32,0)+(T33/6)+(T34/6)</f>
        <v>0</v>
      </c>
      <c r="Q5" s="422"/>
      <c r="R5" s="416">
        <f t="shared" ref="R5:R10" si="0">J5-P5</f>
        <v>0</v>
      </c>
      <c r="S5" s="417"/>
      <c r="T5" s="61">
        <f>(R5/100)*20</f>
        <v>0</v>
      </c>
      <c r="U5" s="31"/>
      <c r="V5" s="57"/>
      <c r="W5" s="59"/>
    </row>
    <row r="6" spans="1:23" ht="15.75" x14ac:dyDescent="0.25">
      <c r="A6" s="170" t="s">
        <v>62</v>
      </c>
      <c r="B6" s="43"/>
      <c r="C6" s="44"/>
      <c r="D6" s="44"/>
      <c r="E6" s="44"/>
      <c r="F6" s="44"/>
      <c r="H6" s="44"/>
      <c r="I6" s="44"/>
      <c r="J6" s="45"/>
      <c r="K6" s="29"/>
      <c r="L6" s="46"/>
      <c r="M6" s="31"/>
      <c r="N6" s="32"/>
      <c r="O6" s="62" t="s">
        <v>62</v>
      </c>
      <c r="P6" s="423">
        <f>(B6*T26)+(C6*T27)+(D6*T28)+(E6*T27)+(F6*T28)+(H6*T29)+(I6*T30)+IF((H6+I6)&gt;0,T31,0)+IF((B6+C6+D6+E6+F6)&gt;0,T32,0)+(T33/6)+(T34/6)</f>
        <v>0</v>
      </c>
      <c r="Q6" s="424"/>
      <c r="R6" s="418">
        <f t="shared" si="0"/>
        <v>0</v>
      </c>
      <c r="S6" s="419"/>
      <c r="T6" s="63">
        <f t="shared" ref="T6:T10" si="1">(R6/100)*20</f>
        <v>0</v>
      </c>
      <c r="U6" s="31"/>
      <c r="V6" s="64"/>
      <c r="W6" s="59"/>
    </row>
    <row r="7" spans="1:23" ht="15.75" x14ac:dyDescent="0.25">
      <c r="A7" s="170" t="s">
        <v>63</v>
      </c>
      <c r="B7" s="43"/>
      <c r="C7" s="44"/>
      <c r="D7" s="44"/>
      <c r="E7" s="44"/>
      <c r="F7" s="44"/>
      <c r="G7" s="131"/>
      <c r="H7" s="44"/>
      <c r="I7" s="44"/>
      <c r="J7" s="45"/>
      <c r="K7" s="29"/>
      <c r="L7" s="47"/>
      <c r="M7" s="31"/>
      <c r="N7" s="32"/>
      <c r="O7" s="65" t="s">
        <v>63</v>
      </c>
      <c r="P7" s="420">
        <f>(B7*T26)+(C7*T27)+(D7*T28)+(E7*T27)+(F7*T28)+(H7*T29)+(I7*T30)+IF((H7+I7)&gt;0,T31,0)+IF((B7+C7+D7+E7+F7)&gt;0,T32,0)+(T33/6)+(T34/6)</f>
        <v>0</v>
      </c>
      <c r="Q7" s="425"/>
      <c r="R7" s="420">
        <f t="shared" si="0"/>
        <v>0</v>
      </c>
      <c r="S7" s="421"/>
      <c r="T7" s="66">
        <f t="shared" si="1"/>
        <v>0</v>
      </c>
      <c r="U7" s="54"/>
      <c r="V7" s="57"/>
      <c r="W7" s="58"/>
    </row>
    <row r="8" spans="1:23" ht="15.75" x14ac:dyDescent="0.25">
      <c r="A8" s="170" t="s">
        <v>36</v>
      </c>
      <c r="B8" s="43"/>
      <c r="C8" s="44"/>
      <c r="D8" s="44"/>
      <c r="E8" s="44"/>
      <c r="F8" s="44"/>
      <c r="H8" s="44"/>
      <c r="I8" s="44"/>
      <c r="J8" s="45"/>
      <c r="K8" s="27"/>
      <c r="L8" s="48"/>
      <c r="M8" s="29"/>
      <c r="N8" s="32"/>
      <c r="O8" s="67" t="s">
        <v>80</v>
      </c>
      <c r="P8" s="418">
        <f>(B8*T26)+(C8*T27)+(D8*T28)+(E8*T27)+(F8*T28)+(H8*T29)+(I8*T30)+IF((H8+I8)&gt;0,T31,0)+IF((B8+C8+D8+E8+F8)&gt;0,T32,0)+(T33/6)+(T34/6)</f>
        <v>0</v>
      </c>
      <c r="Q8" s="428"/>
      <c r="R8" s="418">
        <f t="shared" si="0"/>
        <v>0</v>
      </c>
      <c r="S8" s="419"/>
      <c r="T8" s="63">
        <f t="shared" si="1"/>
        <v>0</v>
      </c>
      <c r="U8" s="54"/>
      <c r="V8" s="57"/>
      <c r="W8" s="58"/>
    </row>
    <row r="9" spans="1:23" ht="16.5" thickBot="1" x14ac:dyDescent="0.3">
      <c r="A9" s="170" t="s">
        <v>37</v>
      </c>
      <c r="B9" s="43"/>
      <c r="C9" s="44"/>
      <c r="D9" s="44"/>
      <c r="E9" s="44"/>
      <c r="F9" s="44"/>
      <c r="G9" s="131"/>
      <c r="H9" s="44"/>
      <c r="I9" s="44"/>
      <c r="J9" s="45"/>
      <c r="K9" s="29"/>
      <c r="L9" s="49"/>
      <c r="M9" s="29"/>
      <c r="N9" s="32"/>
      <c r="O9" s="65" t="s">
        <v>37</v>
      </c>
      <c r="P9" s="420">
        <f>(B9*T26)+(C9*T27)+(D9*T28)+(E9*T27)+(F9*T28)+(H9*T29)+(I9*T30)+IF((H9+I9)&gt;0,T31,0)+IF((B9+C9+D9+E9+F9)&gt;0,T32,0)+(T33/6)+(T34/6)</f>
        <v>0</v>
      </c>
      <c r="Q9" s="425"/>
      <c r="R9" s="420">
        <f t="shared" si="0"/>
        <v>0</v>
      </c>
      <c r="S9" s="421"/>
      <c r="T9" s="66">
        <f t="shared" si="1"/>
        <v>0</v>
      </c>
      <c r="U9" s="54"/>
      <c r="V9" s="54"/>
      <c r="W9" s="54"/>
    </row>
    <row r="10" spans="1:23" ht="16.5" thickBot="1" x14ac:dyDescent="0.3">
      <c r="A10" s="171" t="s">
        <v>38</v>
      </c>
      <c r="B10" s="43"/>
      <c r="C10" s="44"/>
      <c r="D10" s="44"/>
      <c r="E10" s="44"/>
      <c r="F10" s="44"/>
      <c r="H10" s="44"/>
      <c r="I10" s="44"/>
      <c r="J10" s="45"/>
      <c r="K10" s="26"/>
      <c r="L10" s="26"/>
      <c r="M10" s="26"/>
      <c r="N10" s="26"/>
      <c r="O10" s="68" t="s">
        <v>38</v>
      </c>
      <c r="P10" s="454">
        <f>(B10*T26)+(C10*T27)+(D10*T28)+(E10*T27)+(F10*T28)+(H10*T29)+(I10*T30)+IF((H10+I10)&gt;0,T31,0)+IF((B10+C10+D10+E10+F10)&gt;0,T32,0)+(T33/6)+(T34/6)</f>
        <v>0</v>
      </c>
      <c r="Q10" s="455"/>
      <c r="R10" s="454">
        <f t="shared" si="0"/>
        <v>0</v>
      </c>
      <c r="S10" s="461"/>
      <c r="T10" s="69">
        <f t="shared" si="1"/>
        <v>0</v>
      </c>
      <c r="U10" s="54"/>
      <c r="V10" s="459" t="s">
        <v>59</v>
      </c>
      <c r="W10" s="446">
        <f>J23-T11+W23</f>
        <v>0</v>
      </c>
    </row>
    <row r="11" spans="1:23" ht="16.5" thickBot="1" x14ac:dyDescent="0.3">
      <c r="A11" s="169" t="s">
        <v>70</v>
      </c>
      <c r="B11" s="43"/>
      <c r="C11" s="44"/>
      <c r="D11" s="44"/>
      <c r="E11" s="44"/>
      <c r="F11" s="44"/>
      <c r="G11" s="131"/>
      <c r="H11" s="44"/>
      <c r="I11" s="44"/>
      <c r="J11" s="45"/>
      <c r="K11" s="27"/>
      <c r="L11" s="29"/>
      <c r="M11" s="29"/>
      <c r="N11" s="26"/>
      <c r="O11" s="53"/>
      <c r="P11" s="54"/>
      <c r="Q11" s="54"/>
      <c r="R11" s="414" t="s">
        <v>42</v>
      </c>
      <c r="S11" s="456"/>
      <c r="T11" s="457">
        <f>T5+T6+T7+T8+T9+T10</f>
        <v>0</v>
      </c>
      <c r="U11" s="54"/>
      <c r="V11" s="460"/>
      <c r="W11" s="447"/>
    </row>
    <row r="12" spans="1:23" ht="15.75" thickBot="1" x14ac:dyDescent="0.3">
      <c r="A12" s="169" t="s">
        <v>71</v>
      </c>
      <c r="B12" s="43"/>
      <c r="C12" s="44"/>
      <c r="D12" s="44"/>
      <c r="E12" s="44"/>
      <c r="F12" s="44"/>
      <c r="H12" s="44"/>
      <c r="I12" s="44"/>
      <c r="J12" s="45"/>
      <c r="N12" s="26"/>
      <c r="O12" s="53"/>
      <c r="P12" s="54"/>
      <c r="Q12" s="54"/>
      <c r="R12" s="54"/>
      <c r="S12" s="54"/>
      <c r="T12" s="458"/>
      <c r="U12" s="54"/>
      <c r="V12" s="54"/>
      <c r="W12" s="54"/>
    </row>
    <row r="13" spans="1:23" ht="15.75" thickBot="1" x14ac:dyDescent="0.3">
      <c r="A13" s="169" t="s">
        <v>72</v>
      </c>
      <c r="B13" s="43"/>
      <c r="C13" s="44"/>
      <c r="D13" s="44"/>
      <c r="E13" s="44"/>
      <c r="F13" s="44"/>
      <c r="G13" s="131"/>
      <c r="H13" s="44"/>
      <c r="I13" s="44"/>
      <c r="J13" s="45"/>
      <c r="N13" s="26"/>
      <c r="O13" s="26"/>
      <c r="P13" s="26"/>
    </row>
    <row r="14" spans="1:23" ht="16.5" thickBot="1" x14ac:dyDescent="0.3">
      <c r="A14" s="169" t="s">
        <v>73</v>
      </c>
      <c r="B14" s="43"/>
      <c r="C14" s="44"/>
      <c r="D14" s="44"/>
      <c r="E14" s="44"/>
      <c r="F14" s="44"/>
      <c r="H14" s="44"/>
      <c r="I14" s="44"/>
      <c r="J14" s="45"/>
      <c r="N14" s="26"/>
      <c r="O14" s="451" t="s">
        <v>30</v>
      </c>
      <c r="P14" s="464" t="s">
        <v>43</v>
      </c>
      <c r="Q14" s="465"/>
      <c r="R14" s="465"/>
      <c r="S14" s="465"/>
      <c r="T14" s="465"/>
      <c r="U14" s="465"/>
      <c r="V14" s="465"/>
      <c r="W14" s="451" t="s">
        <v>18</v>
      </c>
    </row>
    <row r="15" spans="1:23" ht="15.75" x14ac:dyDescent="0.25">
      <c r="A15" s="169" t="s">
        <v>74</v>
      </c>
      <c r="B15" s="43"/>
      <c r="C15" s="44"/>
      <c r="D15" s="44"/>
      <c r="E15" s="44"/>
      <c r="F15" s="44"/>
      <c r="G15" s="131"/>
      <c r="H15" s="44"/>
      <c r="I15" s="44"/>
      <c r="J15" s="45"/>
      <c r="N15" s="26"/>
      <c r="O15" s="452"/>
      <c r="P15" s="466" t="s">
        <v>31</v>
      </c>
      <c r="Q15" s="467"/>
      <c r="R15" s="468"/>
      <c r="S15" s="469" t="s">
        <v>32</v>
      </c>
      <c r="T15" s="468"/>
      <c r="U15" s="469" t="s">
        <v>33</v>
      </c>
      <c r="V15" s="467"/>
      <c r="W15" s="452"/>
    </row>
    <row r="16" spans="1:23" ht="15.75" thickBot="1" x14ac:dyDescent="0.3">
      <c r="A16" s="169" t="s">
        <v>75</v>
      </c>
      <c r="B16" s="43"/>
      <c r="C16" s="44"/>
      <c r="D16" s="44"/>
      <c r="E16" s="44"/>
      <c r="F16" s="44"/>
      <c r="H16" s="44"/>
      <c r="I16" s="44"/>
      <c r="J16" s="45"/>
      <c r="N16" s="26"/>
      <c r="O16" s="453"/>
      <c r="P16" s="33" t="s">
        <v>20</v>
      </c>
      <c r="Q16" s="34" t="s">
        <v>21</v>
      </c>
      <c r="R16" s="34" t="s">
        <v>2</v>
      </c>
      <c r="S16" s="34" t="s">
        <v>21</v>
      </c>
      <c r="T16" s="34" t="s">
        <v>2</v>
      </c>
      <c r="U16" s="35" t="s">
        <v>34</v>
      </c>
      <c r="V16" s="36" t="s">
        <v>35</v>
      </c>
      <c r="W16" s="453"/>
    </row>
    <row r="17" spans="1:23" x14ac:dyDescent="0.25">
      <c r="A17" s="169" t="s">
        <v>76</v>
      </c>
      <c r="B17" s="43"/>
      <c r="C17" s="44"/>
      <c r="D17" s="44"/>
      <c r="E17" s="44"/>
      <c r="F17" s="44"/>
      <c r="G17" s="131"/>
      <c r="H17" s="44"/>
      <c r="I17" s="44"/>
      <c r="J17" s="45"/>
      <c r="N17" s="26"/>
      <c r="O17" s="38" t="s">
        <v>61</v>
      </c>
      <c r="P17" s="39"/>
      <c r="Q17" s="40"/>
      <c r="R17" s="40"/>
      <c r="S17" s="40"/>
      <c r="T17" s="40"/>
      <c r="U17" s="40"/>
      <c r="V17" s="40"/>
      <c r="W17" s="70">
        <f>(P17*I40)+(Q17*I41)+(R17*I42)+(S17*I43)+(T17*I44)+(U17*I45)+(V17*I46)</f>
        <v>0</v>
      </c>
    </row>
    <row r="18" spans="1:23" x14ac:dyDescent="0.25">
      <c r="A18" s="169" t="s">
        <v>77</v>
      </c>
      <c r="B18" s="43"/>
      <c r="C18" s="44"/>
      <c r="D18" s="44"/>
      <c r="E18" s="44"/>
      <c r="F18" s="44"/>
      <c r="H18" s="44"/>
      <c r="I18" s="44"/>
      <c r="J18" s="45"/>
      <c r="N18" s="26"/>
      <c r="O18" s="42" t="s">
        <v>62</v>
      </c>
      <c r="P18" s="43"/>
      <c r="Q18" s="44"/>
      <c r="R18" s="44"/>
      <c r="S18" s="44"/>
      <c r="T18" s="44"/>
      <c r="U18" s="44"/>
      <c r="V18" s="44"/>
      <c r="W18" s="71">
        <f>(P18*I40)+(Q18*I41)+(R18*I42)+(S18*I43)+(T18*I44)+(U18*I45)+(V18*I46)</f>
        <v>0</v>
      </c>
    </row>
    <row r="19" spans="1:23" x14ac:dyDescent="0.25">
      <c r="A19" s="169" t="s">
        <v>78</v>
      </c>
      <c r="B19" s="43"/>
      <c r="C19" s="44"/>
      <c r="D19" s="44"/>
      <c r="E19" s="44"/>
      <c r="F19" s="44"/>
      <c r="G19" s="131"/>
      <c r="H19" s="44"/>
      <c r="I19" s="44"/>
      <c r="J19" s="45"/>
      <c r="N19" s="26"/>
      <c r="O19" s="42" t="s">
        <v>63</v>
      </c>
      <c r="P19" s="43"/>
      <c r="Q19" s="44"/>
      <c r="R19" s="44"/>
      <c r="S19" s="44"/>
      <c r="T19" s="44"/>
      <c r="U19" s="44"/>
      <c r="V19" s="44"/>
      <c r="W19" s="71">
        <f>(P19*I40)+(Q19*I41)+(R19*I42)+(S19*I43)+(T19*I44)+(U19*I45)+(V19*I46)</f>
        <v>0</v>
      </c>
    </row>
    <row r="20" spans="1:23" ht="15.75" x14ac:dyDescent="0.25">
      <c r="A20" s="169"/>
      <c r="B20" s="43"/>
      <c r="C20" s="44"/>
      <c r="D20" s="44"/>
      <c r="E20" s="44"/>
      <c r="F20" s="44"/>
      <c r="H20" s="44"/>
      <c r="I20" s="44"/>
      <c r="J20" s="45"/>
      <c r="N20" s="29"/>
      <c r="O20" s="42" t="s">
        <v>80</v>
      </c>
      <c r="P20" s="43"/>
      <c r="Q20" s="44"/>
      <c r="R20" s="44"/>
      <c r="S20" s="44"/>
      <c r="T20" s="44"/>
      <c r="U20" s="44"/>
      <c r="V20" s="44"/>
      <c r="W20" s="71">
        <f>(P20*I40)+(Q20*I41)+(R20*I42)+(S20*I43)+(T20*I44)+(U20*I45)+(V20*I46)</f>
        <v>0</v>
      </c>
    </row>
    <row r="21" spans="1:23" x14ac:dyDescent="0.25">
      <c r="A21" s="169"/>
      <c r="B21" s="43"/>
      <c r="C21" s="44"/>
      <c r="D21" s="44"/>
      <c r="E21" s="44"/>
      <c r="F21" s="44"/>
      <c r="G21" s="131"/>
      <c r="H21" s="44"/>
      <c r="I21" s="44"/>
      <c r="J21" s="45"/>
      <c r="N21" s="32"/>
      <c r="O21" s="42" t="s">
        <v>37</v>
      </c>
      <c r="P21" s="43"/>
      <c r="Q21" s="44"/>
      <c r="R21" s="44"/>
      <c r="S21" s="44"/>
      <c r="T21" s="44"/>
      <c r="U21" s="44"/>
      <c r="V21" s="44"/>
      <c r="W21" s="71">
        <f>(P21*I40)+(Q21*I41)+(R21*I42)+(S21*I43)+(T21*I44)+(U21*I45)+(V21*I46)</f>
        <v>0</v>
      </c>
    </row>
    <row r="22" spans="1:23" ht="15.75" thickBot="1" x14ac:dyDescent="0.3">
      <c r="A22" s="169"/>
      <c r="B22" s="168"/>
      <c r="C22" s="166"/>
      <c r="D22" s="166"/>
      <c r="E22" s="166"/>
      <c r="F22" s="166"/>
      <c r="H22" s="166"/>
      <c r="I22" s="166"/>
      <c r="J22" s="167"/>
      <c r="N22" s="32"/>
      <c r="O22" s="50" t="s">
        <v>38</v>
      </c>
      <c r="P22" s="51"/>
      <c r="Q22" s="52"/>
      <c r="R22" s="52"/>
      <c r="S22" s="52"/>
      <c r="T22" s="52"/>
      <c r="U22" s="52"/>
      <c r="V22" s="52"/>
      <c r="W22" s="74">
        <f>(P22*I40)+(Q22*I41)+(R22*I42)+(S22*I43)+(T22*I44)+(U22*I45)+(V22*I46)</f>
        <v>0</v>
      </c>
    </row>
    <row r="23" spans="1:23" ht="16.5" thickBot="1" x14ac:dyDescent="0.3">
      <c r="A23" s="172"/>
      <c r="B23" s="51"/>
      <c r="C23" s="52"/>
      <c r="D23" s="52"/>
      <c r="E23" s="52"/>
      <c r="F23" s="54"/>
      <c r="G23" s="181"/>
      <c r="H23" s="414" t="s">
        <v>39</v>
      </c>
      <c r="I23" s="415"/>
      <c r="J23" s="446">
        <f>SUM(J5:J19)</f>
        <v>0</v>
      </c>
      <c r="K23" s="27"/>
      <c r="L23" s="27"/>
      <c r="M23" s="31"/>
      <c r="N23" s="32"/>
      <c r="O23" s="53"/>
      <c r="P23" s="54"/>
      <c r="Q23" s="54"/>
      <c r="R23" s="54"/>
      <c r="S23" s="54"/>
      <c r="T23" s="54"/>
      <c r="U23" s="414" t="s">
        <v>39</v>
      </c>
      <c r="V23" s="487"/>
      <c r="W23" s="76">
        <f>SUM(W17:W22)</f>
        <v>0</v>
      </c>
    </row>
    <row r="24" spans="1:23" ht="16.5" thickBot="1" x14ac:dyDescent="0.3">
      <c r="A24" s="55" t="s">
        <v>40</v>
      </c>
      <c r="B24" s="56">
        <f t="shared" ref="B24:I24" si="2">SUM(B5:B19)</f>
        <v>0</v>
      </c>
      <c r="C24" s="56">
        <f t="shared" si="2"/>
        <v>0</v>
      </c>
      <c r="D24" s="56">
        <f t="shared" si="2"/>
        <v>0</v>
      </c>
      <c r="E24" s="56">
        <f t="shared" si="2"/>
        <v>0</v>
      </c>
      <c r="F24" s="56">
        <f t="shared" si="2"/>
        <v>0</v>
      </c>
      <c r="G24" s="118">
        <f t="shared" si="2"/>
        <v>0</v>
      </c>
      <c r="H24" s="56">
        <f t="shared" si="2"/>
        <v>0</v>
      </c>
      <c r="I24" s="25">
        <f t="shared" si="2"/>
        <v>0</v>
      </c>
      <c r="J24" s="447"/>
      <c r="K24" s="27"/>
      <c r="L24" s="27"/>
      <c r="M24" s="31"/>
      <c r="N24" s="32"/>
      <c r="O24" s="55" t="s">
        <v>81</v>
      </c>
      <c r="P24" s="56">
        <f t="shared" ref="P24:V24" si="3">P17+P18+P19+P20+P21+P22</f>
        <v>0</v>
      </c>
      <c r="Q24" s="56">
        <f t="shared" si="3"/>
        <v>0</v>
      </c>
      <c r="R24" s="56">
        <f t="shared" si="3"/>
        <v>0</v>
      </c>
      <c r="S24" s="56">
        <f t="shared" si="3"/>
        <v>0</v>
      </c>
      <c r="T24" s="56">
        <f t="shared" si="3"/>
        <v>0</v>
      </c>
      <c r="U24" s="56">
        <f t="shared" si="3"/>
        <v>0</v>
      </c>
      <c r="V24" s="25">
        <f t="shared" si="3"/>
        <v>0</v>
      </c>
      <c r="W24" s="54"/>
    </row>
    <row r="25" spans="1:23" ht="15.75" thickBot="1" x14ac:dyDescent="0.3">
      <c r="A25" s="53"/>
      <c r="B25" s="54"/>
      <c r="C25" s="54"/>
      <c r="D25" s="54"/>
      <c r="E25" s="54"/>
      <c r="F25" s="54"/>
      <c r="G25" s="54"/>
      <c r="H25" s="54"/>
      <c r="I25" s="54"/>
      <c r="J25" s="26"/>
      <c r="K25" s="27"/>
      <c r="L25" s="27"/>
      <c r="M25" s="31"/>
      <c r="N25" s="32"/>
      <c r="O25" s="26"/>
      <c r="P25" s="26"/>
    </row>
    <row r="26" spans="1:23" ht="15.75" thickBot="1" x14ac:dyDescent="0.3">
      <c r="J26" s="26"/>
      <c r="K26" s="27"/>
      <c r="L26" s="49"/>
      <c r="M26" s="49"/>
      <c r="N26" s="32"/>
      <c r="O26" s="26"/>
      <c r="P26" s="26"/>
      <c r="R26" s="448" t="s">
        <v>19</v>
      </c>
      <c r="S26" s="14" t="s">
        <v>20</v>
      </c>
      <c r="T26" s="15">
        <v>3</v>
      </c>
    </row>
    <row r="27" spans="1:23" ht="15.75" thickBot="1" x14ac:dyDescent="0.3">
      <c r="J27" s="26"/>
      <c r="K27" s="27"/>
      <c r="L27" s="49"/>
      <c r="M27" s="49"/>
      <c r="N27" s="32"/>
      <c r="O27" s="26"/>
      <c r="P27" s="26"/>
      <c r="R27" s="449"/>
      <c r="S27" s="16" t="s">
        <v>21</v>
      </c>
      <c r="T27" s="17">
        <v>6</v>
      </c>
    </row>
    <row r="28" spans="1:23" ht="16.5" thickBot="1" x14ac:dyDescent="0.3">
      <c r="J28" s="26"/>
      <c r="K28" s="27"/>
      <c r="L28" s="29"/>
      <c r="M28" s="29"/>
      <c r="N28" s="29"/>
      <c r="O28" s="26"/>
      <c r="P28" s="26"/>
      <c r="R28" s="450"/>
      <c r="S28" s="18" t="s">
        <v>2</v>
      </c>
      <c r="T28" s="19">
        <v>12</v>
      </c>
    </row>
    <row r="29" spans="1:23" ht="16.5" thickBot="1" x14ac:dyDescent="0.3">
      <c r="J29" s="26"/>
      <c r="K29" s="27"/>
      <c r="L29" s="27"/>
      <c r="M29" s="31"/>
      <c r="N29" s="32"/>
      <c r="O29" s="26"/>
      <c r="P29" s="26"/>
      <c r="R29" s="478" t="s">
        <v>22</v>
      </c>
      <c r="S29" s="479"/>
      <c r="T29" s="20">
        <v>10</v>
      </c>
    </row>
    <row r="30" spans="1:23" ht="16.5" thickBot="1" x14ac:dyDescent="0.3">
      <c r="J30" s="27"/>
      <c r="K30" s="27"/>
      <c r="L30" s="27"/>
      <c r="M30" s="31"/>
      <c r="N30" s="32"/>
      <c r="O30" s="27"/>
      <c r="P30" s="26"/>
      <c r="R30" s="480" t="s">
        <v>23</v>
      </c>
      <c r="S30" s="481"/>
      <c r="T30" s="21">
        <v>30</v>
      </c>
    </row>
    <row r="31" spans="1:23" ht="16.5" thickBot="1" x14ac:dyDescent="0.3">
      <c r="J31" s="472" t="s">
        <v>44</v>
      </c>
      <c r="K31" s="473"/>
      <c r="L31" s="473"/>
      <c r="M31" s="473"/>
      <c r="N31" s="473"/>
      <c r="O31" s="473"/>
      <c r="P31" s="474"/>
      <c r="R31" s="462" t="s">
        <v>24</v>
      </c>
      <c r="S31" s="463"/>
      <c r="T31" s="22"/>
    </row>
    <row r="32" spans="1:23" ht="16.5" thickBot="1" x14ac:dyDescent="0.3">
      <c r="J32" s="29"/>
      <c r="K32" s="27"/>
      <c r="L32" s="27"/>
      <c r="M32" s="31"/>
      <c r="N32" s="32"/>
      <c r="O32" s="29"/>
      <c r="P32" s="26"/>
      <c r="R32" s="470" t="s">
        <v>25</v>
      </c>
      <c r="S32" s="471"/>
      <c r="T32" s="23"/>
    </row>
    <row r="33" spans="1:20" ht="16.5" thickBot="1" x14ac:dyDescent="0.3">
      <c r="J33" s="475" t="s">
        <v>45</v>
      </c>
      <c r="K33" s="476"/>
      <c r="L33" s="476"/>
      <c r="M33" s="476"/>
      <c r="N33" s="476"/>
      <c r="O33" s="477"/>
      <c r="P33" s="72">
        <f>J23-T35-T11-IF((H5+I5+H6+I6+H7+I7+H8+I8+H9+I9+H10+I10)&gt;0,T31*6,0)-T33-T34-H24*L45-I24*L46</f>
        <v>0</v>
      </c>
      <c r="R33" s="426" t="s">
        <v>26</v>
      </c>
      <c r="S33" s="427"/>
      <c r="T33" s="23">
        <v>0</v>
      </c>
    </row>
    <row r="34" spans="1:20" ht="16.5" thickBot="1" x14ac:dyDescent="0.3">
      <c r="J34" s="73"/>
      <c r="K34" s="27"/>
      <c r="L34" s="49"/>
      <c r="M34" s="49"/>
      <c r="N34" s="32"/>
      <c r="O34" s="73"/>
      <c r="P34" s="26"/>
      <c r="R34" s="426" t="s">
        <v>27</v>
      </c>
      <c r="S34" s="427"/>
      <c r="T34" s="24">
        <f>M43</f>
        <v>0</v>
      </c>
    </row>
    <row r="35" spans="1:20" ht="16.5" thickBot="1" x14ac:dyDescent="0.3">
      <c r="D35" s="403" t="s">
        <v>67</v>
      </c>
      <c r="E35" s="404"/>
      <c r="F35" s="156">
        <v>1</v>
      </c>
      <c r="G35" s="403" t="s">
        <v>68</v>
      </c>
      <c r="H35" s="404"/>
      <c r="I35" s="158">
        <v>0.5</v>
      </c>
      <c r="J35" s="73"/>
      <c r="K35" s="482" t="s">
        <v>46</v>
      </c>
      <c r="L35" s="483"/>
      <c r="M35" s="484"/>
      <c r="N35" s="485" t="s">
        <v>47</v>
      </c>
      <c r="O35" s="486"/>
      <c r="P35" s="75">
        <v>6</v>
      </c>
      <c r="R35" s="426" t="s">
        <v>28</v>
      </c>
      <c r="S35" s="427"/>
      <c r="T35" s="25">
        <f>((B24+P24)*M36)+((C24+E24+Q24+S24)*M37)+((D24+F24+R24+T24)*M38)</f>
        <v>0</v>
      </c>
    </row>
    <row r="36" spans="1:20" ht="15.75" thickBot="1" x14ac:dyDescent="0.3">
      <c r="D36" s="403" t="s">
        <v>67</v>
      </c>
      <c r="E36" s="404"/>
      <c r="F36" s="156">
        <v>2</v>
      </c>
      <c r="G36" s="403" t="s">
        <v>69</v>
      </c>
      <c r="H36" s="404"/>
      <c r="I36" s="158">
        <v>0.25</v>
      </c>
      <c r="J36" s="73"/>
      <c r="K36" s="501" t="s">
        <v>19</v>
      </c>
      <c r="L36" s="77" t="s">
        <v>20</v>
      </c>
      <c r="M36" s="78">
        <v>2.5</v>
      </c>
      <c r="N36" s="504" t="s">
        <v>48</v>
      </c>
      <c r="O36" s="79" t="s">
        <v>49</v>
      </c>
      <c r="P36" s="80">
        <v>7</v>
      </c>
      <c r="R36" s="507" t="s">
        <v>29</v>
      </c>
      <c r="S36" s="508"/>
      <c r="T36" s="509"/>
    </row>
    <row r="37" spans="1:20" ht="15.75" thickBot="1" x14ac:dyDescent="0.3">
      <c r="J37" s="73"/>
      <c r="K37" s="502"/>
      <c r="L37" s="81" t="s">
        <v>92</v>
      </c>
      <c r="M37" s="82">
        <v>5</v>
      </c>
      <c r="N37" s="505"/>
      <c r="O37" s="79" t="s">
        <v>50</v>
      </c>
      <c r="P37" s="83">
        <v>1</v>
      </c>
    </row>
    <row r="38" spans="1:20" ht="16.5" thickBot="1" x14ac:dyDescent="0.3">
      <c r="A38" s="84"/>
      <c r="B38" s="59"/>
      <c r="C38" s="59"/>
      <c r="D38" s="59"/>
      <c r="E38" s="59"/>
      <c r="F38" s="59"/>
      <c r="G38" s="59"/>
      <c r="H38" s="59"/>
      <c r="I38" s="85"/>
      <c r="J38" s="73"/>
      <c r="K38" s="503"/>
      <c r="L38" s="86" t="s">
        <v>2</v>
      </c>
      <c r="M38" s="87">
        <v>10</v>
      </c>
      <c r="N38" s="506"/>
      <c r="O38" s="79" t="s">
        <v>51</v>
      </c>
      <c r="P38" s="83">
        <v>2</v>
      </c>
    </row>
    <row r="39" spans="1:20" ht="16.5" thickBot="1" x14ac:dyDescent="0.3">
      <c r="A39" s="492" t="s">
        <v>52</v>
      </c>
      <c r="B39" s="493"/>
      <c r="C39" s="493"/>
      <c r="D39" s="463"/>
      <c r="E39" s="54"/>
      <c r="J39" s="73"/>
      <c r="K39" s="480" t="s">
        <v>84</v>
      </c>
      <c r="L39" s="494"/>
      <c r="M39" s="479"/>
      <c r="N39" s="510" t="s">
        <v>82</v>
      </c>
      <c r="O39" s="511"/>
      <c r="P39" s="512"/>
    </row>
    <row r="40" spans="1:20" ht="16.5" thickBot="1" x14ac:dyDescent="0.3">
      <c r="A40" s="495" t="s">
        <v>19</v>
      </c>
      <c r="B40" s="88" t="s">
        <v>53</v>
      </c>
      <c r="C40" s="211" t="s">
        <v>20</v>
      </c>
      <c r="D40" s="224">
        <v>20</v>
      </c>
      <c r="E40" s="49"/>
      <c r="J40" s="73"/>
      <c r="K40" s="462" t="s">
        <v>50</v>
      </c>
      <c r="L40" s="463"/>
      <c r="M40" s="90">
        <v>1</v>
      </c>
      <c r="N40" s="513" t="s">
        <v>19</v>
      </c>
      <c r="O40" s="91" t="s">
        <v>20</v>
      </c>
      <c r="P40" s="92">
        <v>2.2999999999999998</v>
      </c>
    </row>
    <row r="41" spans="1:20" ht="16.5" thickBot="1" x14ac:dyDescent="0.3">
      <c r="A41" s="496"/>
      <c r="B41" s="93" t="s">
        <v>99</v>
      </c>
      <c r="C41" s="211" t="s">
        <v>21</v>
      </c>
      <c r="D41" s="224">
        <v>30</v>
      </c>
      <c r="E41" s="49"/>
      <c r="J41" s="73"/>
      <c r="K41" s="498" t="s">
        <v>51</v>
      </c>
      <c r="L41" s="443"/>
      <c r="M41" s="94">
        <v>0.5</v>
      </c>
      <c r="N41" s="514"/>
      <c r="O41" s="95" t="s">
        <v>21</v>
      </c>
      <c r="P41" s="96">
        <v>5</v>
      </c>
    </row>
    <row r="42" spans="1:20" ht="16.5" thickBot="1" x14ac:dyDescent="0.3">
      <c r="A42" s="496"/>
      <c r="B42" s="97"/>
      <c r="C42" s="211" t="s">
        <v>2</v>
      </c>
      <c r="D42" s="224">
        <v>45</v>
      </c>
      <c r="E42" s="26"/>
      <c r="J42" s="73"/>
      <c r="K42" s="26"/>
      <c r="L42" s="98" t="s">
        <v>55</v>
      </c>
      <c r="M42" s="99"/>
      <c r="N42" s="514"/>
      <c r="O42" s="95" t="s">
        <v>2</v>
      </c>
      <c r="P42" s="96">
        <v>10</v>
      </c>
    </row>
    <row r="43" spans="1:20" ht="16.5" thickBot="1" x14ac:dyDescent="0.3">
      <c r="A43" s="497"/>
      <c r="B43" s="266" t="s">
        <v>56</v>
      </c>
      <c r="C43" s="211" t="s">
        <v>21</v>
      </c>
      <c r="D43" s="224">
        <v>40</v>
      </c>
      <c r="E43" s="26"/>
      <c r="J43" s="73"/>
      <c r="K43" s="26"/>
      <c r="L43" s="56" t="s">
        <v>57</v>
      </c>
      <c r="M43" s="100"/>
      <c r="N43" s="515" t="s">
        <v>83</v>
      </c>
      <c r="O43" s="516"/>
      <c r="P43" s="517"/>
    </row>
    <row r="44" spans="1:20" ht="15.75" customHeight="1" thickBot="1" x14ac:dyDescent="0.3">
      <c r="A44" s="497"/>
      <c r="B44" s="265" t="s">
        <v>99</v>
      </c>
      <c r="C44" s="223" t="s">
        <v>2</v>
      </c>
      <c r="D44" s="225">
        <v>55</v>
      </c>
      <c r="E44" s="26"/>
      <c r="J44" s="32"/>
      <c r="K44" s="32"/>
      <c r="L44" s="54"/>
      <c r="M44" s="73"/>
      <c r="N44" s="518" t="s">
        <v>19</v>
      </c>
      <c r="O44" s="101" t="s">
        <v>20</v>
      </c>
      <c r="P44" s="102">
        <v>1.9</v>
      </c>
    </row>
    <row r="45" spans="1:20" ht="16.5" thickBot="1" x14ac:dyDescent="0.3">
      <c r="A45" s="495" t="s">
        <v>58</v>
      </c>
      <c r="B45" s="499" t="s">
        <v>34</v>
      </c>
      <c r="C45" s="500"/>
      <c r="D45" s="226">
        <v>100</v>
      </c>
      <c r="E45" s="26"/>
      <c r="J45" s="490" t="s">
        <v>65</v>
      </c>
      <c r="K45" s="491"/>
      <c r="L45" s="103">
        <v>8</v>
      </c>
      <c r="M45" s="26"/>
      <c r="N45" s="519"/>
      <c r="O45" s="104" t="s">
        <v>21</v>
      </c>
      <c r="P45" s="105">
        <v>3.8</v>
      </c>
    </row>
    <row r="46" spans="1:20" ht="16.5" thickBot="1" x14ac:dyDescent="0.3">
      <c r="A46" s="496"/>
      <c r="B46" s="488" t="s">
        <v>35</v>
      </c>
      <c r="C46" s="489"/>
      <c r="D46" s="227">
        <v>120</v>
      </c>
      <c r="E46" s="26"/>
      <c r="J46" s="490" t="s">
        <v>85</v>
      </c>
      <c r="K46" s="491"/>
      <c r="L46" s="103">
        <v>14</v>
      </c>
      <c r="M46" s="26"/>
      <c r="N46" s="520"/>
      <c r="O46" s="106" t="s">
        <v>2</v>
      </c>
      <c r="P46" s="107">
        <v>7.6</v>
      </c>
    </row>
    <row r="47" spans="1:20" ht="15.75" thickBot="1" x14ac:dyDescent="0.3">
      <c r="A47" s="122" t="s">
        <v>87</v>
      </c>
      <c r="B47" s="132"/>
      <c r="C47" s="220"/>
      <c r="D47" s="133">
        <v>15</v>
      </c>
    </row>
    <row r="48" spans="1:20" ht="15.75" thickBot="1" x14ac:dyDescent="0.3">
      <c r="A48" s="122" t="s">
        <v>95</v>
      </c>
      <c r="B48" s="221"/>
      <c r="C48" s="222"/>
      <c r="D48" s="133">
        <v>10</v>
      </c>
    </row>
  </sheetData>
  <mergeCells count="70">
    <mergeCell ref="K36:K38"/>
    <mergeCell ref="N36:N38"/>
    <mergeCell ref="R36:T36"/>
    <mergeCell ref="J45:K45"/>
    <mergeCell ref="N39:P39"/>
    <mergeCell ref="N40:N42"/>
    <mergeCell ref="N43:P43"/>
    <mergeCell ref="N44:N46"/>
    <mergeCell ref="B46:C46"/>
    <mergeCell ref="J46:K46"/>
    <mergeCell ref="A39:D39"/>
    <mergeCell ref="K39:M39"/>
    <mergeCell ref="A40:A44"/>
    <mergeCell ref="K40:L40"/>
    <mergeCell ref="K41:L41"/>
    <mergeCell ref="A45:A46"/>
    <mergeCell ref="B45:C45"/>
    <mergeCell ref="R34:S34"/>
    <mergeCell ref="R35:S35"/>
    <mergeCell ref="R10:S10"/>
    <mergeCell ref="R31:S31"/>
    <mergeCell ref="P14:V14"/>
    <mergeCell ref="P15:R15"/>
    <mergeCell ref="S15:T15"/>
    <mergeCell ref="U15:V15"/>
    <mergeCell ref="R32:S32"/>
    <mergeCell ref="J31:P31"/>
    <mergeCell ref="J33:O33"/>
    <mergeCell ref="R29:S29"/>
    <mergeCell ref="R30:S30"/>
    <mergeCell ref="K35:M35"/>
    <mergeCell ref="N35:O35"/>
    <mergeCell ref="U23:V23"/>
    <mergeCell ref="R8:S8"/>
    <mergeCell ref="R9:S9"/>
    <mergeCell ref="J23:J24"/>
    <mergeCell ref="R26:R28"/>
    <mergeCell ref="W10:W11"/>
    <mergeCell ref="O14:O16"/>
    <mergeCell ref="W14:W16"/>
    <mergeCell ref="P9:Q9"/>
    <mergeCell ref="P10:Q10"/>
    <mergeCell ref="R11:S11"/>
    <mergeCell ref="T11:T12"/>
    <mergeCell ref="V10:V11"/>
    <mergeCell ref="E1:F1"/>
    <mergeCell ref="A3:A4"/>
    <mergeCell ref="C1:D1"/>
    <mergeCell ref="R2:S4"/>
    <mergeCell ref="B3:D3"/>
    <mergeCell ref="E3:F3"/>
    <mergeCell ref="O2:O4"/>
    <mergeCell ref="P2:Q4"/>
    <mergeCell ref="H3:I3"/>
    <mergeCell ref="D36:E36"/>
    <mergeCell ref="G36:H36"/>
    <mergeCell ref="T2:T4"/>
    <mergeCell ref="J3:J4"/>
    <mergeCell ref="G3:G4"/>
    <mergeCell ref="D35:E35"/>
    <mergeCell ref="G35:H35"/>
    <mergeCell ref="H23:I23"/>
    <mergeCell ref="R5:S5"/>
    <mergeCell ref="R6:S6"/>
    <mergeCell ref="R7:S7"/>
    <mergeCell ref="P5:Q5"/>
    <mergeCell ref="P6:Q6"/>
    <mergeCell ref="P7:Q7"/>
    <mergeCell ref="R33:S33"/>
    <mergeCell ref="P8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main1_1</vt:lpstr>
      <vt:lpstr>main1_2</vt:lpstr>
      <vt:lpstr>1</vt:lpstr>
      <vt:lpstr>list1_1</vt:lpstr>
      <vt:lpstr>list1_2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Artur Konovalov</cp:lastModifiedBy>
  <dcterms:created xsi:type="dcterms:W3CDTF">2021-07-18T11:01:50Z</dcterms:created>
  <dcterms:modified xsi:type="dcterms:W3CDTF">2021-11-20T00:21:01Z</dcterms:modified>
</cp:coreProperties>
</file>