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updateLinks="always" codeName="ThisWorkbook" defaultThemeVersion="124226"/>
  <xr:revisionPtr revIDLastSave="0" documentId="8_{8015753B-4BA3-422B-B976-685AF00657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発注者" sheetId="1" r:id="rId1"/>
    <sheet name="指定確認機関" sheetId="2" r:id="rId2"/>
  </sheets>
  <externalReferences>
    <externalReference r:id="rId3"/>
  </externalReferences>
  <definedNames>
    <definedName name="_xlnm._FilterDatabase" localSheetId="1" hidden="1">指定確認機関!$A$1:$B$9</definedName>
    <definedName name="_xlnm._FilterDatabase" localSheetId="0" hidden="1">発注者!$A$1:$B$6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G18" i="2"/>
  <c r="G17" i="2"/>
  <c r="F14" i="1"/>
  <c r="E15" i="2"/>
  <c r="E6" i="2"/>
  <c r="E3" i="1" l="1"/>
  <c r="E8" i="1"/>
  <c r="E7" i="1"/>
  <c r="E26" i="2" l="1"/>
  <c r="E17" i="2"/>
  <c r="E14" i="2"/>
  <c r="E11" i="1" l="1"/>
</calcChain>
</file>

<file path=xl/sharedStrings.xml><?xml version="1.0" encoding="utf-8"?>
<sst xmlns="http://schemas.openxmlformats.org/spreadsheetml/2006/main" count="56" uniqueCount="51">
  <si>
    <t>管理番号</t>
    <rPh sb="0" eb="4">
      <t>カンリバンゴウ</t>
    </rPh>
    <phoneticPr fontId="3"/>
  </si>
  <si>
    <t>←送り主プルダウン選択</t>
    <rPh sb="1" eb="2">
      <t>オク</t>
    </rPh>
    <rPh sb="3" eb="4">
      <t>ヌシ</t>
    </rPh>
    <rPh sb="9" eb="11">
      <t>センタク</t>
    </rPh>
    <phoneticPr fontId="3"/>
  </si>
  <si>
    <t>してください。</t>
    <phoneticPr fontId="3"/>
  </si>
  <si>
    <t>TASK</t>
    <phoneticPr fontId="3"/>
  </si>
  <si>
    <t>件名</t>
    <rPh sb="0" eb="2">
      <t>ケンメイ</t>
    </rPh>
    <phoneticPr fontId="3"/>
  </si>
  <si>
    <t>メール本文</t>
    <rPh sb="3" eb="5">
      <t>ホンブン</t>
    </rPh>
    <phoneticPr fontId="3"/>
  </si>
  <si>
    <t>いつも大変お世話になっております。ご依頼頂きました、</t>
    <rPh sb="3" eb="5">
      <t>タイヘン</t>
    </rPh>
    <rPh sb="6" eb="8">
      <t>セワ</t>
    </rPh>
    <rPh sb="18" eb="20">
      <t>イライ</t>
    </rPh>
    <rPh sb="20" eb="21">
      <t>イタダ</t>
    </rPh>
    <phoneticPr fontId="3"/>
  </si>
  <si>
    <t>本メールアドレス宛にご連絡下さい。</t>
    <rPh sb="0" eb="1">
      <t>ホン</t>
    </rPh>
    <rPh sb="8" eb="9">
      <t>アテ</t>
    </rPh>
    <rPh sb="11" eb="13">
      <t>レンラク</t>
    </rPh>
    <rPh sb="13" eb="14">
      <t>クダ</t>
    </rPh>
    <phoneticPr fontId="3"/>
  </si>
  <si>
    <t>宜しくお願い致します。</t>
    <rPh sb="0" eb="1">
      <t>ヨロ</t>
    </rPh>
    <phoneticPr fontId="3"/>
  </si>
  <si>
    <t>申請部 橋本　剛</t>
  </si>
  <si>
    <t>完了検査の予約</t>
    <rPh sb="0" eb="4">
      <t>カンリョウケンサ</t>
    </rPh>
    <rPh sb="5" eb="7">
      <t>ヨヤク</t>
    </rPh>
    <phoneticPr fontId="3"/>
  </si>
  <si>
    <t>※担当者名が違う場合は、メールを張り付けてから</t>
    <rPh sb="1" eb="4">
      <t>タントウシャ</t>
    </rPh>
    <rPh sb="4" eb="5">
      <t>メイ</t>
    </rPh>
    <rPh sb="6" eb="7">
      <t>チガ</t>
    </rPh>
    <rPh sb="8" eb="10">
      <t>バアイ</t>
    </rPh>
    <rPh sb="16" eb="17">
      <t>ハ</t>
    </rPh>
    <rPh sb="18" eb="19">
      <t>ツ</t>
    </rPh>
    <phoneticPr fontId="3"/>
  </si>
  <si>
    <t>メールフォームで修正してください。</t>
    <rPh sb="8" eb="10">
      <t>シュウセイ</t>
    </rPh>
    <phoneticPr fontId="3"/>
  </si>
  <si>
    <t>・確認申請図書一式</t>
    <rPh sb="1" eb="3">
      <t>カクニン</t>
    </rPh>
    <rPh sb="3" eb="7">
      <t>シンセイトショ</t>
    </rPh>
    <rPh sb="7" eb="9">
      <t>イッシキ</t>
    </rPh>
    <phoneticPr fontId="3"/>
  </si>
  <si>
    <t>・検査手数料</t>
    <rPh sb="1" eb="3">
      <t>ケンサ</t>
    </rPh>
    <rPh sb="3" eb="6">
      <t>テスウリョウ</t>
    </rPh>
    <phoneticPr fontId="3"/>
  </si>
  <si>
    <t>合同会社あんしん住宅検査センター</t>
    <rPh sb="0" eb="4">
      <t>ゴウドウカイシャ</t>
    </rPh>
    <rPh sb="8" eb="10">
      <t>ジュウタク</t>
    </rPh>
    <rPh sb="10" eb="12">
      <t>ケンサ</t>
    </rPh>
    <phoneticPr fontId="3"/>
  </si>
  <si>
    <t>ご担当者様</t>
    <rPh sb="1" eb="5">
      <t>タントウシャサマ</t>
    </rPh>
    <phoneticPr fontId="3"/>
  </si>
  <si>
    <t>いつも大変お世話になっております。</t>
    <rPh sb="3" eb="5">
      <t>タイヘン</t>
    </rPh>
    <rPh sb="6" eb="8">
      <t>セワ</t>
    </rPh>
    <phoneticPr fontId="3"/>
  </si>
  <si>
    <t>Magnifico建築スタジオ</t>
    <rPh sb="9" eb="11">
      <t>ケンチク</t>
    </rPh>
    <phoneticPr fontId="3"/>
  </si>
  <si>
    <t>Magnifico建築スタジオ</t>
    <phoneticPr fontId="3"/>
  </si>
  <si>
    <t>←時間手入力</t>
    <rPh sb="1" eb="3">
      <t>ジカン</t>
    </rPh>
    <rPh sb="3" eb="6">
      <t>テニュウリョク</t>
    </rPh>
    <phoneticPr fontId="3"/>
  </si>
  <si>
    <t>・検査時間</t>
    <rPh sb="3" eb="5">
      <t>ジカン</t>
    </rPh>
    <phoneticPr fontId="3"/>
  </si>
  <si>
    <t>・時間</t>
    <rPh sb="1" eb="3">
      <t>ジカン</t>
    </rPh>
    <phoneticPr fontId="3"/>
  </si>
  <si>
    <t>ご不明な点等がございましたら、</t>
    <rPh sb="1" eb="3">
      <t>フメイ</t>
    </rPh>
    <rPh sb="4" eb="5">
      <t>テン</t>
    </rPh>
    <rPh sb="5" eb="6">
      <t>ナド</t>
    </rPh>
    <phoneticPr fontId="3"/>
  </si>
  <si>
    <t>13:30～</t>
    <phoneticPr fontId="3"/>
  </si>
  <si>
    <t>の中間検査のご予約を致しましたので、下記の通りご連絡致します。</t>
    <rPh sb="1" eb="3">
      <t>チュウカン</t>
    </rPh>
    <rPh sb="3" eb="5">
      <t>ケンサ</t>
    </rPh>
    <rPh sb="7" eb="9">
      <t>ヨヤク</t>
    </rPh>
    <rPh sb="10" eb="11">
      <t>イタ</t>
    </rPh>
    <rPh sb="18" eb="20">
      <t>カキ</t>
    </rPh>
    <rPh sb="21" eb="22">
      <t>トオ</t>
    </rPh>
    <rPh sb="24" eb="26">
      <t>レンラク</t>
    </rPh>
    <rPh sb="26" eb="27">
      <t>イタ</t>
    </rPh>
    <phoneticPr fontId="3"/>
  </si>
  <si>
    <t>・配筋状況がわかる工事写真</t>
    <rPh sb="1" eb="3">
      <t>ハイキン</t>
    </rPh>
    <rPh sb="3" eb="5">
      <t>ジョウキョウ</t>
    </rPh>
    <rPh sb="9" eb="11">
      <t>コウジ</t>
    </rPh>
    <rPh sb="11" eb="13">
      <t>シャシン</t>
    </rPh>
    <phoneticPr fontId="3"/>
  </si>
  <si>
    <t>21,000円</t>
  </si>
  <si>
    <t>あんしん住宅検査センター</t>
    <rPh sb="4" eb="6">
      <t>ジュウタク</t>
    </rPh>
    <rPh sb="6" eb="8">
      <t>ケンサ</t>
    </rPh>
    <phoneticPr fontId="3"/>
  </si>
  <si>
    <t>30㎡＜A≦100㎡</t>
    <phoneticPr fontId="3"/>
  </si>
  <si>
    <t>A≦30㎡</t>
    <phoneticPr fontId="3"/>
  </si>
  <si>
    <t>100㎡＜A≦200㎡</t>
    <phoneticPr fontId="3"/>
  </si>
  <si>
    <t>200㎡＜A≦500㎡</t>
    <phoneticPr fontId="3"/>
  </si>
  <si>
    <t>床面積</t>
    <rPh sb="0" eb="3">
      <t>ユカメンセキ</t>
    </rPh>
    <phoneticPr fontId="3"/>
  </si>
  <si>
    <t>中間検査</t>
    <rPh sb="0" eb="4">
      <t>チュウカンケンサ</t>
    </rPh>
    <phoneticPr fontId="3"/>
  </si>
  <si>
    <t>完了検査</t>
    <rPh sb="0" eb="4">
      <t>カンリョウケンサ</t>
    </rPh>
    <phoneticPr fontId="3"/>
  </si>
  <si>
    <t>計画変更</t>
    <rPh sb="0" eb="4">
      <t>ケイカクヘンコウ</t>
    </rPh>
    <phoneticPr fontId="3"/>
  </si>
  <si>
    <t>確認</t>
    <rPh sb="0" eb="2">
      <t>カクニン</t>
    </rPh>
    <phoneticPr fontId="3"/>
  </si>
  <si>
    <t>9,000円</t>
    <rPh sb="5" eb="6">
      <t>エン</t>
    </rPh>
    <phoneticPr fontId="3"/>
  </si>
  <si>
    <t>15,000円</t>
    <rPh sb="6" eb="7">
      <t>エン</t>
    </rPh>
    <phoneticPr fontId="3"/>
  </si>
  <si>
    <t>21,000円</t>
    <rPh sb="6" eb="7">
      <t>エン</t>
    </rPh>
    <phoneticPr fontId="3"/>
  </si>
  <si>
    <t>32,000円</t>
    <rPh sb="6" eb="7">
      <t>エン</t>
    </rPh>
    <phoneticPr fontId="3"/>
  </si>
  <si>
    <t>10,000円</t>
    <rPh sb="6" eb="7">
      <t>エン</t>
    </rPh>
    <phoneticPr fontId="3"/>
  </si>
  <si>
    <t>33,000円</t>
    <rPh sb="6" eb="7">
      <t>エン</t>
    </rPh>
    <phoneticPr fontId="3"/>
  </si>
  <si>
    <t>16,000円</t>
    <rPh sb="6" eb="7">
      <t>エン</t>
    </rPh>
    <phoneticPr fontId="3"/>
  </si>
  <si>
    <t>18,000円</t>
    <rPh sb="6" eb="7">
      <t>エン</t>
    </rPh>
    <phoneticPr fontId="3"/>
  </si>
  <si>
    <t>24,000円</t>
    <rPh sb="6" eb="7">
      <t>エン</t>
    </rPh>
    <phoneticPr fontId="3"/>
  </si>
  <si>
    <t>□持参して頂く物</t>
    <rPh sb="1" eb="3">
      <t>ジサン</t>
    </rPh>
    <rPh sb="5" eb="6">
      <t>イタダ</t>
    </rPh>
    <rPh sb="7" eb="8">
      <t>モノ</t>
    </rPh>
    <phoneticPr fontId="3"/>
  </si>
  <si>
    <t>検査日程</t>
    <phoneticPr fontId="3"/>
  </si>
  <si>
    <t>の中間検査申請書のデータを添付致しました。</t>
    <rPh sb="1" eb="3">
      <t>チュウカン</t>
    </rPh>
    <rPh sb="3" eb="5">
      <t>ケンサ</t>
    </rPh>
    <rPh sb="5" eb="8">
      <t>シンセイショ</t>
    </rPh>
    <rPh sb="13" eb="15">
      <t>テンプ</t>
    </rPh>
    <rPh sb="15" eb="16">
      <t>イタ</t>
    </rPh>
    <phoneticPr fontId="3"/>
  </si>
  <si>
    <t>検査手数料及び工事写真は検査当日、現場で直接お渡しさせて頂きます。</t>
    <rPh sb="0" eb="2">
      <t>ケンサ</t>
    </rPh>
    <rPh sb="2" eb="5">
      <t>テスウリョウ</t>
    </rPh>
    <rPh sb="5" eb="6">
      <t>オヨ</t>
    </rPh>
    <rPh sb="7" eb="9">
      <t>コウジ</t>
    </rPh>
    <rPh sb="9" eb="11">
      <t>シャシン</t>
    </rPh>
    <rPh sb="12" eb="14">
      <t>ケンサ</t>
    </rPh>
    <rPh sb="14" eb="16">
      <t>トウジツ</t>
    </rPh>
    <rPh sb="17" eb="19">
      <t>ゲンバ</t>
    </rPh>
    <rPh sb="20" eb="22">
      <t>チョクセツ</t>
    </rPh>
    <rPh sb="23" eb="24">
      <t>ワタ</t>
    </rPh>
    <rPh sb="28" eb="29">
      <t>イタダ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</si>
</sst>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8" x14ac:knownFonts="1">
    <font>
      <sz val="11"/>
      <color theme="1"/>
      <name val="ＭＳ Ｐゴシック"/>
      <family val="2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0" fillId="0" borderId="5" xfId="0" applyNumberFormat="1" applyBorder="1"/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vertical="center"/>
    </xf>
    <xf numFmtId="176" fontId="5" fillId="0" borderId="6" xfId="0" applyNumberFormat="1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176" fontId="5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762000</xdr:colOff>
      <xdr:row>2</xdr:row>
      <xdr:rowOff>91328</xdr:rowOff>
    </xdr:to>
    <xdr:sp macro="[0]!本文コピー確認機関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658600" y="285750"/>
          <a:ext cx="1447800" cy="3770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メールテキストコピー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247650</xdr:colOff>
      <xdr:row>2</xdr:row>
      <xdr:rowOff>57150</xdr:rowOff>
    </xdr:to>
    <xdr:sp macro="[0]!件名コピー確認機関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287000" y="285750"/>
          <a:ext cx="9334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件名コピー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gnifico.share/1.magnifico&#24314;&#31689;&#12473;&#12479;&#12472;&#12458;/2.&#30003;&#35531;&#26989;&#21209;/00.&#26989;&#21209;&#12471;&#12540;&#12488;&#12486;&#12531;&#12503;&#12524;/&#30003;&#35531;&#12471;&#12473;&#12486;&#1251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インターフェースDB"/>
      <sheetName val="マスタ情報"/>
      <sheetName val="施主情報"/>
      <sheetName val="現場情報"/>
      <sheetName val="申請情報"/>
      <sheetName val="申請情報 (2)"/>
      <sheetName val="取引先データ"/>
      <sheetName val="日程情報"/>
      <sheetName val="見積書"/>
      <sheetName val="請求書"/>
      <sheetName val="書類情報"/>
      <sheetName val="ガントチャート"/>
      <sheetName val="ユーザーフォーム"/>
    </sheetNames>
    <sheetDataSet>
      <sheetData sheetId="0" refreshError="1"/>
      <sheetData sheetId="1" refreshError="1">
        <row r="3">
          <cell r="A3">
            <v>1</v>
          </cell>
          <cell r="B3" t="str">
            <v>長谷部宏様邸　新築工事</v>
          </cell>
          <cell r="C3" t="str">
            <v>完了検査待ち</v>
          </cell>
          <cell r="D3" t="str">
            <v>22.10.18</v>
          </cell>
          <cell r="E3" t="str">
            <v>橋本　剛</v>
          </cell>
          <cell r="F3" t="str">
            <v>2023年10月29日</v>
          </cell>
          <cell r="G3" t="str">
            <v>Magnifico建築スタジオ　橋本　剛</v>
          </cell>
          <cell r="H3" t="str">
            <v>Magnifico建築スタジオ　橋本　剛</v>
          </cell>
          <cell r="I3" t="str">
            <v>長谷部杢匠</v>
          </cell>
          <cell r="J3" t="str">
            <v>長谷部　宏</v>
          </cell>
        </row>
        <row r="4">
          <cell r="A4">
            <v>2</v>
          </cell>
          <cell r="B4" t="str">
            <v>石田様邸　新築工事</v>
          </cell>
          <cell r="C4" t="str">
            <v>完了検査待ち</v>
          </cell>
          <cell r="D4" t="str">
            <v>指定無し</v>
          </cell>
          <cell r="E4" t="str">
            <v>法22条区域</v>
          </cell>
          <cell r="F4" t="str">
            <v>2023年10月29日</v>
          </cell>
          <cell r="G4">
            <v>0</v>
          </cell>
          <cell r="H4">
            <v>0</v>
          </cell>
          <cell r="I4" t="str">
            <v>JIO</v>
          </cell>
          <cell r="J4">
            <v>0</v>
          </cell>
          <cell r="K4">
            <v>0</v>
          </cell>
        </row>
        <row r="5">
          <cell r="A5">
            <v>3</v>
          </cell>
          <cell r="B5" t="str">
            <v>ﾃﾄﾗ・ｱﾋﾞｴｰｼｮﾝ株式会社　飛行機格納庫　新築工事</v>
          </cell>
          <cell r="C5" t="str">
            <v>見積提出済み</v>
          </cell>
          <cell r="D5" t="str">
            <v>23.10.6</v>
          </cell>
          <cell r="E5" t="str">
            <v>橋本　剛</v>
          </cell>
          <cell r="F5" t="str">
            <v>2023年10月30日</v>
          </cell>
          <cell r="G5" t="str">
            <v>Magnifico建築スタジオ　橋本　剛</v>
          </cell>
          <cell r="H5" t="str">
            <v>Magnifico建築スタジオ　橋本　剛</v>
          </cell>
          <cell r="I5" t="str">
            <v>三協フロンテア株式会社</v>
          </cell>
          <cell r="J5" t="str">
            <v>高橋</v>
          </cell>
        </row>
        <row r="6">
          <cell r="A6">
            <v>4</v>
          </cell>
          <cell r="B6" t="str">
            <v>齋藤高志様邸 新築工事</v>
          </cell>
          <cell r="C6" t="str">
            <v>見積提出済み</v>
          </cell>
          <cell r="D6">
            <v>0</v>
          </cell>
          <cell r="E6" t="str">
            <v>橋本　剛</v>
          </cell>
          <cell r="F6" t="str">
            <v>2023年10月24日</v>
          </cell>
          <cell r="G6" t="str">
            <v>Magnifico建築スタジオ　橋本　剛</v>
          </cell>
          <cell r="H6" t="str">
            <v>Magnifico建築スタジオ　橋本　剛</v>
          </cell>
          <cell r="I6" t="str">
            <v>株式会社原建築</v>
          </cell>
          <cell r="J6" t="str">
            <v>原　智洋</v>
          </cell>
          <cell r="K6" t="str">
            <v>10.22 原さんより長期の依頼で決定の連絡。災害区域心配</v>
          </cell>
        </row>
        <row r="7">
          <cell r="A7">
            <v>5</v>
          </cell>
          <cell r="B7" t="str">
            <v>守谷様農業用倉庫 新築工事</v>
          </cell>
          <cell r="C7" t="str">
            <v>事前相談</v>
          </cell>
          <cell r="D7" t="str">
            <v>23.08.1</v>
          </cell>
          <cell r="E7" t="str">
            <v>橋本　剛</v>
          </cell>
          <cell r="F7" t="str">
            <v>2023年10月30日</v>
          </cell>
          <cell r="G7" t="str">
            <v>Magnifico建築スタジオ　橋本　剛</v>
          </cell>
          <cell r="H7" t="str">
            <v>Magnifico建築スタジオ　橋本　剛</v>
          </cell>
          <cell r="I7" t="str">
            <v>株式会社原建築</v>
          </cell>
          <cell r="J7" t="str">
            <v>原　智洋</v>
          </cell>
        </row>
        <row r="8">
          <cell r="A8">
            <v>6</v>
          </cell>
          <cell r="B8" t="str">
            <v>Square2階住宅 新築工事</v>
          </cell>
          <cell r="C8" t="str">
            <v>金物検査待ち</v>
          </cell>
          <cell r="D8">
            <v>0</v>
          </cell>
          <cell r="E8" t="str">
            <v>橋本　剛</v>
          </cell>
          <cell r="F8" t="str">
            <v>2023年10月23日</v>
          </cell>
          <cell r="G8" t="str">
            <v>Magnifico建築スタジオ　橋本　剛</v>
          </cell>
          <cell r="H8" t="str">
            <v>Magnifico建築スタジオ　橋本　剛</v>
          </cell>
          <cell r="I8" t="str">
            <v>加藤建築</v>
          </cell>
          <cell r="J8" t="str">
            <v>加藤　裕和</v>
          </cell>
          <cell r="K8" t="str">
            <v>10.23 加藤建築よりTEL「プレカットを修正したので確認して欲しい」※耐震等級3同等はマスト。省エネ再計算依頼</v>
          </cell>
        </row>
        <row r="9">
          <cell r="A9">
            <v>7</v>
          </cell>
          <cell r="B9" t="str">
            <v>Simple平屋住宅 新築工事</v>
          </cell>
          <cell r="C9" t="str">
            <v>金物検査待ち</v>
          </cell>
          <cell r="D9">
            <v>0</v>
          </cell>
          <cell r="E9" t="str">
            <v>橋本　剛</v>
          </cell>
          <cell r="F9" t="str">
            <v>23.10.23</v>
          </cell>
          <cell r="G9" t="str">
            <v>Magnifico建築スタジオ　橋本　剛</v>
          </cell>
          <cell r="H9" t="str">
            <v>Magnifico建築スタジオ　橋本　剛</v>
          </cell>
          <cell r="I9" t="str">
            <v>加藤建築</v>
          </cell>
          <cell r="J9" t="str">
            <v>加藤　裕和</v>
          </cell>
        </row>
        <row r="10">
          <cell r="A10">
            <v>8</v>
          </cell>
          <cell r="B10" t="str">
            <v>ガレージ 新築工事</v>
          </cell>
          <cell r="C10" t="str">
            <v>配筋検査待ち</v>
          </cell>
          <cell r="D10">
            <v>0</v>
          </cell>
          <cell r="E10" t="str">
            <v>橋本　剛</v>
          </cell>
          <cell r="F10" t="str">
            <v>2023年10月24日</v>
          </cell>
          <cell r="G10" t="str">
            <v>Magnifico建築スタジオ　橋本　剛</v>
          </cell>
          <cell r="H10" t="str">
            <v>Magnifico建築スタジオ　橋本　剛</v>
          </cell>
          <cell r="I10" t="str">
            <v>株式会社原建築</v>
          </cell>
          <cell r="J10" t="str">
            <v>原　智洋</v>
          </cell>
        </row>
        <row r="11">
          <cell r="A11">
            <v>9</v>
          </cell>
          <cell r="B11" t="str">
            <v>大槻利光様　農業用倉庫新築工事</v>
          </cell>
          <cell r="C11" t="str">
            <v>完了検査待ち</v>
          </cell>
          <cell r="D11">
            <v>0</v>
          </cell>
          <cell r="E11" t="str">
            <v>橋本　剛</v>
          </cell>
          <cell r="F11" t="str">
            <v>23.10.23</v>
          </cell>
          <cell r="G11" t="str">
            <v>Magnifico建築スタジオ　橋本　剛</v>
          </cell>
          <cell r="H11" t="str">
            <v>Magnifico建築スタジオ　橋本　剛</v>
          </cell>
          <cell r="I11" t="str">
            <v>有限会社ｻｲﾄｳﾎｰﾑ</v>
          </cell>
          <cell r="J11" t="str">
            <v>齋藤　規矩雄</v>
          </cell>
        </row>
        <row r="12">
          <cell r="A12">
            <v>10</v>
          </cell>
          <cell r="B12" t="str">
            <v>恵和興業(株)福島ﾘｻｲｸﾙｾﾝﾀｰ休憩棟　新築工事</v>
          </cell>
          <cell r="C12" t="str">
            <v>金物検査待ち</v>
          </cell>
          <cell r="D12">
            <v>0</v>
          </cell>
          <cell r="E12" t="str">
            <v>橋本　剛</v>
          </cell>
          <cell r="F12" t="str">
            <v>23.10.23</v>
          </cell>
          <cell r="G12" t="str">
            <v>Magnifico建築スタジオ　橋本　剛</v>
          </cell>
          <cell r="H12" t="str">
            <v>Magnifico建築スタジオ　橋本　剛</v>
          </cell>
          <cell r="I12" t="str">
            <v>有限会社鳳企画</v>
          </cell>
          <cell r="J12" t="str">
            <v>平　正彦</v>
          </cell>
        </row>
        <row r="13">
          <cell r="A13">
            <v>11</v>
          </cell>
          <cell r="B13" t="str">
            <v>梅津聖志邸　新築工事</v>
          </cell>
          <cell r="C13" t="str">
            <v>完了検査待ち</v>
          </cell>
          <cell r="D13">
            <v>0</v>
          </cell>
          <cell r="E13" t="str">
            <v>橋本　剛</v>
          </cell>
          <cell r="F13" t="str">
            <v>23.10.23</v>
          </cell>
          <cell r="G13" t="str">
            <v>Magnifico建築スタジオ　橋本　剛</v>
          </cell>
          <cell r="H13" t="str">
            <v>Magnifico建築スタジオ　橋本　剛</v>
          </cell>
          <cell r="I13" t="str">
            <v>須賀工務店</v>
          </cell>
          <cell r="J13" t="str">
            <v>須賀秀一</v>
          </cell>
        </row>
        <row r="14">
          <cell r="A14">
            <v>12</v>
          </cell>
          <cell r="B14" t="str">
            <v>石幡様農業用倉庫　新築工事</v>
          </cell>
          <cell r="C14" t="str">
            <v>失注</v>
          </cell>
          <cell r="D14">
            <v>0</v>
          </cell>
          <cell r="E14" t="str">
            <v>橋本　剛</v>
          </cell>
          <cell r="F14" t="str">
            <v>2023年10月23日</v>
          </cell>
          <cell r="G14" t="str">
            <v>Magnifico建築スタジオ　橋本　剛</v>
          </cell>
          <cell r="H14" t="str">
            <v>Magnifico建築スタジオ　橋本　剛</v>
          </cell>
        </row>
        <row r="15">
          <cell r="A15">
            <v>13</v>
          </cell>
          <cell r="B15" t="str">
            <v>細川様鉄骨離れ　新築工事</v>
          </cell>
          <cell r="C15" t="str">
            <v>見積提出済み</v>
          </cell>
          <cell r="D15">
            <v>45200</v>
          </cell>
          <cell r="E15" t="str">
            <v>橋本　剛</v>
          </cell>
          <cell r="F15" t="str">
            <v>2023年10月30日</v>
          </cell>
          <cell r="G15" t="str">
            <v>estHOME-ｴｽﾄﾎｰﾑ-　菊池　光幸</v>
          </cell>
          <cell r="H15" t="str">
            <v>estHOME-ｴｽﾄﾎｰﾑ-　菊池　光幸</v>
          </cell>
          <cell r="I15" t="str">
            <v>株式会社建堂工業</v>
          </cell>
          <cell r="J15" t="str">
            <v>中野　義久</v>
          </cell>
        </row>
        <row r="16">
          <cell r="A16">
            <v>14</v>
          </cell>
          <cell r="B16" t="str">
            <v>堀江様邸　新築工事</v>
          </cell>
          <cell r="C16" t="str">
            <v>完了検査待ち</v>
          </cell>
          <cell r="D16">
            <v>0</v>
          </cell>
          <cell r="E16" t="str">
            <v>橋本　剛</v>
          </cell>
          <cell r="F16" t="str">
            <v>2023年10月29日</v>
          </cell>
          <cell r="G16" t="str">
            <v>Magnifico建築スタジオ　橋本　剛</v>
          </cell>
          <cell r="H16" t="str">
            <v>Magnifico建築スタジオ　橋本　剛</v>
          </cell>
          <cell r="I16" t="str">
            <v>株式会社建堂工業</v>
          </cell>
          <cell r="J16" t="str">
            <v>中野　義久</v>
          </cell>
        </row>
        <row r="17">
          <cell r="A17">
            <v>15</v>
          </cell>
          <cell r="B17" t="str">
            <v>阿部長一様　農業用倉庫　新築工事</v>
          </cell>
          <cell r="C17" t="str">
            <v>見積提出済み</v>
          </cell>
          <cell r="D17">
            <v>0</v>
          </cell>
          <cell r="E17" t="str">
            <v>橋本　剛</v>
          </cell>
          <cell r="F17" t="str">
            <v>2023年10月30日</v>
          </cell>
          <cell r="G17" t="str">
            <v>Magnifico建築スタジオ　橋本　剛</v>
          </cell>
          <cell r="H17" t="str">
            <v>Magnifico建築スタジオ　橋本　剛</v>
          </cell>
          <cell r="I17" t="str">
            <v>株式会社りのべる</v>
          </cell>
          <cell r="J17" t="str">
            <v>遊佐勇雄</v>
          </cell>
          <cell r="K17" t="str">
            <v>敷地求積図は座標を転用して申請。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A18">
            <v>16</v>
          </cell>
          <cell r="B18" t="str">
            <v>伊藤　憲哉様・栞様邸　新築工事</v>
          </cell>
          <cell r="C18" t="str">
            <v>完了検査待ち</v>
          </cell>
          <cell r="D18">
            <v>0</v>
          </cell>
          <cell r="E18" t="str">
            <v>橋本　剛</v>
          </cell>
          <cell r="F18" t="str">
            <v>2023年10月30日</v>
          </cell>
          <cell r="G18" t="str">
            <v>estHOME-ｴｽﾄﾎｰﾑ- 菊地　光幸</v>
          </cell>
          <cell r="H18" t="str">
            <v>estHOME-ｴｽﾄﾎｰﾑ-　菊地　光幸</v>
          </cell>
          <cell r="I18" t="str">
            <v>株式会社建堂工業</v>
          </cell>
          <cell r="J18" t="str">
            <v>中野　義久</v>
          </cell>
          <cell r="K18" t="str">
            <v>計画変更を2回提出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</sheetData>
      <sheetData sheetId="2" refreshError="1">
        <row r="3">
          <cell r="A3">
            <v>1</v>
          </cell>
          <cell r="B3" t="str">
            <v>長谷部　宏</v>
          </cell>
          <cell r="C3" t="str">
            <v>ハセベヒロシ</v>
          </cell>
          <cell r="D3" t="str">
            <v>無し</v>
          </cell>
          <cell r="E3" t="str">
            <v>無し</v>
          </cell>
          <cell r="F3">
            <v>0</v>
          </cell>
          <cell r="G3">
            <v>0</v>
          </cell>
          <cell r="I3" t="str">
            <v>長谷部様邸　</v>
          </cell>
          <cell r="J3" t="str">
            <v>確認申請+性能</v>
          </cell>
          <cell r="K3" t="str">
            <v>新築</v>
          </cell>
          <cell r="L3" t="str">
            <v>aa</v>
          </cell>
        </row>
        <row r="4">
          <cell r="A4">
            <v>2</v>
          </cell>
          <cell r="B4" t="str">
            <v>石田 真清</v>
          </cell>
          <cell r="C4" t="str">
            <v>ｲｼﾀﾞ ﾏｷﾖ</v>
          </cell>
          <cell r="D4" t="str">
            <v>無し</v>
          </cell>
          <cell r="E4" t="str">
            <v>無し</v>
          </cell>
          <cell r="F4">
            <v>0</v>
          </cell>
          <cell r="G4">
            <v>0</v>
          </cell>
          <cell r="I4" t="str">
            <v>石田真清様邸　</v>
          </cell>
          <cell r="J4" t="str">
            <v>確認申請+性能</v>
          </cell>
          <cell r="K4" t="str">
            <v>新築</v>
          </cell>
          <cell r="L4">
            <v>0</v>
          </cell>
        </row>
        <row r="5">
          <cell r="A5">
            <v>3</v>
          </cell>
          <cell r="B5" t="str">
            <v>ﾃﾄﾗ・ｱﾋﾞｴｰｼｮﾝ株式会社 代表取締役 中井 佑</v>
          </cell>
          <cell r="C5" t="str">
            <v>ﾃﾄﾗ・ｱﾋﾞｴｰｼｮﾝｶﾌﾞｼｷｶｲｼｬ ﾀﾞｲﾋｮｳﾄﾘｼﾏﾘﾔｸ ﾅｶｲ　ﾀｽｸ</v>
          </cell>
          <cell r="D5" t="str">
            <v>無し</v>
          </cell>
          <cell r="E5" t="str">
            <v>無し</v>
          </cell>
          <cell r="F5" t="str">
            <v>975-0036</v>
          </cell>
          <cell r="G5" t="str">
            <v>福島県南相馬市原町区萱浜北赤塚83福島ﾛﾎﾞｯﾄﾃｽﾄﾌｨｰﾙﾄﾞ研究室9</v>
          </cell>
          <cell r="H5" t="str">
            <v>050-3145-0155</v>
          </cell>
          <cell r="I5" t="str">
            <v>ﾃﾄﾗ・ｱﾋﾞｴｰｼｮﾝ株式会社　飛行機格納庫</v>
          </cell>
          <cell r="J5" t="str">
            <v>確認申請単独</v>
          </cell>
          <cell r="K5" t="str">
            <v>新築</v>
          </cell>
          <cell r="L5">
            <v>0</v>
          </cell>
        </row>
        <row r="6">
          <cell r="A6">
            <v>4</v>
          </cell>
          <cell r="B6" t="str">
            <v>齋藤高志</v>
          </cell>
          <cell r="C6" t="str">
            <v>ｻｲﾄｳ ﾀｶｼ</v>
          </cell>
          <cell r="D6" t="str">
            <v>不明</v>
          </cell>
          <cell r="E6" t="str">
            <v>不明</v>
          </cell>
          <cell r="F6">
            <v>0</v>
          </cell>
          <cell r="G6">
            <v>0</v>
          </cell>
          <cell r="I6" t="str">
            <v>齋藤高志　邸</v>
          </cell>
          <cell r="J6">
            <v>0</v>
          </cell>
          <cell r="L6">
            <v>0</v>
          </cell>
        </row>
        <row r="7">
          <cell r="A7">
            <v>5</v>
          </cell>
          <cell r="B7" t="str">
            <v>守谷</v>
          </cell>
          <cell r="C7" t="str">
            <v>モリヤ</v>
          </cell>
          <cell r="D7" t="str">
            <v>不明</v>
          </cell>
          <cell r="E7" t="str">
            <v>不明</v>
          </cell>
          <cell r="F7">
            <v>0</v>
          </cell>
          <cell r="G7">
            <v>0</v>
          </cell>
          <cell r="I7" t="str">
            <v>守谷様農業用倉庫</v>
          </cell>
          <cell r="J7">
            <v>0</v>
          </cell>
          <cell r="K7" t="str">
            <v>新築</v>
          </cell>
          <cell r="L7">
            <v>0</v>
          </cell>
        </row>
        <row r="8">
          <cell r="A8">
            <v>6</v>
          </cell>
          <cell r="B8" t="str">
            <v>加藤建築　加藤裕和</v>
          </cell>
          <cell r="C8" t="str">
            <v>ｶﾄｳｹﾝﾁｸ　ｶﾄｳﾋﾛｶｽﾞ</v>
          </cell>
          <cell r="D8" t="str">
            <v>無し</v>
          </cell>
          <cell r="E8" t="str">
            <v>無し</v>
          </cell>
          <cell r="F8" t="str">
            <v>960-0502</v>
          </cell>
          <cell r="G8" t="str">
            <v>福島県伊達市箱崎字梁下三8-21</v>
          </cell>
          <cell r="H8" t="str">
            <v>024-584-3443</v>
          </cell>
          <cell r="I8" t="str">
            <v>Square2階住宅</v>
          </cell>
          <cell r="J8" t="str">
            <v>確認申請+性能</v>
          </cell>
          <cell r="K8" t="str">
            <v>新築</v>
          </cell>
          <cell r="L8">
            <v>0</v>
          </cell>
        </row>
        <row r="9">
          <cell r="A9">
            <v>7</v>
          </cell>
          <cell r="B9" t="str">
            <v>加藤建築　加藤裕和</v>
          </cell>
          <cell r="C9" t="str">
            <v>ｶﾄｳｹﾝﾁｸ　ｶﾄｳﾋﾛｶｽﾞ</v>
          </cell>
          <cell r="D9" t="str">
            <v>無し</v>
          </cell>
          <cell r="E9" t="str">
            <v>無し</v>
          </cell>
          <cell r="F9" t="str">
            <v>960-0502</v>
          </cell>
          <cell r="G9" t="str">
            <v>福島県伊達市箱崎字梁下三8-21</v>
          </cell>
          <cell r="H9" t="str">
            <v>024-584-3443</v>
          </cell>
          <cell r="I9" t="str">
            <v>Square2階住宅</v>
          </cell>
          <cell r="J9" t="str">
            <v>確認申請+性能</v>
          </cell>
          <cell r="K9" t="str">
            <v>新築</v>
          </cell>
          <cell r="L9">
            <v>0</v>
          </cell>
        </row>
        <row r="10">
          <cell r="A10">
            <v>8</v>
          </cell>
          <cell r="B10" t="str">
            <v>ﾓｱﾍﾞｯﾄ合同会社 代表社員 太田基文</v>
          </cell>
          <cell r="C10" t="str">
            <v>ﾓｱﾍﾞｯﾄｺﾞｳﾄﾞｳｶｲｼｬ ﾀﾞｲﾋｮｳｼｬｲﾝ ｵｵﾀﾓﾄﾌﾐ</v>
          </cell>
          <cell r="D10" t="str">
            <v>無し</v>
          </cell>
          <cell r="E10" t="str">
            <v>無し</v>
          </cell>
          <cell r="F10" t="str">
            <v>960-8141</v>
          </cell>
          <cell r="G10" t="str">
            <v>福島県福島市渡利字椚町53-1</v>
          </cell>
          <cell r="H10" t="str">
            <v>024-524-6522</v>
          </cell>
          <cell r="I10" t="str">
            <v>ガレージ</v>
          </cell>
          <cell r="J10" t="str">
            <v>確認申請単独</v>
          </cell>
          <cell r="K10" t="str">
            <v>新築</v>
          </cell>
          <cell r="L10">
            <v>0</v>
          </cell>
        </row>
        <row r="11">
          <cell r="A11">
            <v>9</v>
          </cell>
          <cell r="B11" t="str">
            <v>大槻　利光</v>
          </cell>
          <cell r="C11" t="str">
            <v>ｵｵﾂｷ　ﾄｼﾐﾂ</v>
          </cell>
          <cell r="D11" t="str">
            <v>無し</v>
          </cell>
          <cell r="E11" t="str">
            <v>無し</v>
          </cell>
          <cell r="F11" t="str">
            <v>969-1661</v>
          </cell>
          <cell r="G11" t="str">
            <v>福島県伊達郡桑折町大字金谷神2番地</v>
          </cell>
          <cell r="H11" t="str">
            <v>024-582-4893</v>
          </cell>
          <cell r="I11" t="str">
            <v>大槻利光様農業用倉庫</v>
          </cell>
          <cell r="J11" t="str">
            <v>確認申請単独</v>
          </cell>
          <cell r="K11" t="str">
            <v>新築</v>
          </cell>
          <cell r="L11">
            <v>0</v>
          </cell>
        </row>
        <row r="12">
          <cell r="A12">
            <v>10</v>
          </cell>
          <cell r="B12" t="str">
            <v>恵和興業株式会社 代表取締役　笹川　慎太郎</v>
          </cell>
          <cell r="C12" t="str">
            <v>ｹｲﾜｺｳｷﾞｮｳｶﾌﾞｼｷｶｲｼｬ ﾀﾞｲﾋｮｳﾄﾘｼﾏﾘﾔｸ ｻｻｶﾜ　ｼﾝﾀﾛｳ</v>
          </cell>
          <cell r="D12" t="str">
            <v>無し</v>
          </cell>
          <cell r="E12" t="str">
            <v>無し</v>
          </cell>
          <cell r="F12" t="str">
            <v>981-3224</v>
          </cell>
          <cell r="G12" t="str">
            <v>宮城県仙台市泉区西田中字杭城山55-6</v>
          </cell>
          <cell r="H12" t="str">
            <v>022-347-9961</v>
          </cell>
          <cell r="I12" t="str">
            <v>恵和興業(株)福島ﾘｻｲｸﾙｾﾝﾀｰ休憩棟　</v>
          </cell>
          <cell r="J12" t="str">
            <v>確認申請単独</v>
          </cell>
          <cell r="K12" t="str">
            <v>新築</v>
          </cell>
          <cell r="L12">
            <v>0</v>
          </cell>
        </row>
        <row r="13">
          <cell r="A13">
            <v>11</v>
          </cell>
          <cell r="B13" t="str">
            <v>梅津　聖志</v>
          </cell>
          <cell r="C13" t="str">
            <v>ｳﾒﾂ　ｾｲｼ</v>
          </cell>
          <cell r="D13" t="str">
            <v>無し</v>
          </cell>
          <cell r="E13" t="str">
            <v>無し</v>
          </cell>
          <cell r="F13" t="str">
            <v>960-8252</v>
          </cell>
          <cell r="G13" t="str">
            <v>福島県福島市御山字山田5-4 ブルースカイB-2</v>
          </cell>
          <cell r="H13" t="str">
            <v>090-9535-6403</v>
          </cell>
          <cell r="I13" t="str">
            <v>梅津聖志邸　</v>
          </cell>
          <cell r="J13" t="str">
            <v>確認申請+性能</v>
          </cell>
          <cell r="K13" t="str">
            <v>新築</v>
          </cell>
          <cell r="L13">
            <v>0</v>
          </cell>
        </row>
        <row r="14">
          <cell r="A14">
            <v>12</v>
          </cell>
          <cell r="B14" t="str">
            <v>石幡　ヒロミ</v>
          </cell>
          <cell r="C14" t="str">
            <v>ｲｼﾊﾀ ﾋﾛﾐ</v>
          </cell>
          <cell r="D14" t="str">
            <v>無し</v>
          </cell>
          <cell r="E14" t="str">
            <v>無し</v>
          </cell>
          <cell r="F14">
            <v>0</v>
          </cell>
          <cell r="G14">
            <v>0</v>
          </cell>
          <cell r="I14" t="str">
            <v>石幡様農業用倉庫　</v>
          </cell>
          <cell r="J14" t="str">
            <v>確認申請単独</v>
          </cell>
          <cell r="K14" t="str">
            <v>新築</v>
          </cell>
          <cell r="L14">
            <v>0</v>
          </cell>
        </row>
        <row r="15">
          <cell r="A15">
            <v>13</v>
          </cell>
          <cell r="B15" t="str">
            <v>三浦ﾋﾞﾙ商事株式会社 代表取締役 三浦修一</v>
          </cell>
          <cell r="C15" t="str">
            <v>ﾐｳﾗｼｮｳｼﾞｶﾌﾞｼｷｶｲｼｬ ﾀﾞｲﾋｮｳﾄﾘｼﾏﾘﾔｸ ﾐｳﾗｼｭｳｲﾁ</v>
          </cell>
          <cell r="D15" t="str">
            <v>無し</v>
          </cell>
          <cell r="E15" t="str">
            <v>無し</v>
          </cell>
          <cell r="F15" t="str">
            <v>960-8022</v>
          </cell>
          <cell r="G15" t="str">
            <v>福島県福島市新浜町3番4号</v>
          </cell>
          <cell r="H15" t="str">
            <v>024-534-2080</v>
          </cell>
          <cell r="I15" t="str">
            <v>細川様鉄骨離れ　</v>
          </cell>
          <cell r="J15" t="str">
            <v>確認申請単独</v>
          </cell>
          <cell r="K15" t="str">
            <v>新築</v>
          </cell>
          <cell r="L15">
            <v>0</v>
          </cell>
        </row>
        <row r="16">
          <cell r="A16">
            <v>14</v>
          </cell>
          <cell r="B16" t="str">
            <v>堀江　洋次</v>
          </cell>
          <cell r="C16" t="str">
            <v>ﾎﾘｴ　ﾖｳｼﾞ</v>
          </cell>
          <cell r="D16" t="str">
            <v>堀江　千恵</v>
          </cell>
          <cell r="E16" t="str">
            <v>ﾎﾘｴ　ﾁｴ</v>
          </cell>
          <cell r="F16" t="str">
            <v>960-8251</v>
          </cell>
          <cell r="G16" t="str">
            <v>福島県福島市北沢又字中日行檀1-1　シュエットメゾン壱番館102</v>
          </cell>
          <cell r="H16" t="str">
            <v>090-9017-7627</v>
          </cell>
          <cell r="I16" t="str">
            <v>堀江洋次様・千恵様邸　</v>
          </cell>
          <cell r="J16" t="str">
            <v>確認申請+性能</v>
          </cell>
          <cell r="K16" t="str">
            <v>新築</v>
          </cell>
          <cell r="L16" t="str">
            <v>第R4確認建築SHIC0436号</v>
          </cell>
        </row>
        <row r="17">
          <cell r="A17">
            <v>15</v>
          </cell>
          <cell r="B17" t="str">
            <v>阿部　長一</v>
          </cell>
          <cell r="C17" t="str">
            <v>ｱﾍﾞ　ﾁｮｳｲﾁ</v>
          </cell>
          <cell r="D17" t="str">
            <v>無し</v>
          </cell>
          <cell r="E17" t="str">
            <v>無し</v>
          </cell>
          <cell r="F17" t="str">
            <v>969-1643</v>
          </cell>
          <cell r="G17" t="str">
            <v>福島県伊達郡桑折町字谷地中下32</v>
          </cell>
          <cell r="H17" t="str">
            <v>024-582-4398</v>
          </cell>
          <cell r="I17" t="str">
            <v>阿部長一様　農業用倉庫　</v>
          </cell>
          <cell r="J17" t="str">
            <v>確認申請単独</v>
          </cell>
          <cell r="K17" t="str">
            <v>新築</v>
          </cell>
          <cell r="L17">
            <v>0</v>
          </cell>
        </row>
        <row r="18">
          <cell r="A18">
            <v>16</v>
          </cell>
          <cell r="B18" t="str">
            <v>伊藤　憲哉</v>
          </cell>
          <cell r="C18" t="str">
            <v>ｲﾄｳ ｹﾝﾔ</v>
          </cell>
          <cell r="D18" t="str">
            <v>伊藤　栞</v>
          </cell>
          <cell r="E18" t="str">
            <v>ｲﾄｳ　ｼｵﾘ</v>
          </cell>
          <cell r="F18" t="str">
            <v>969-1404</v>
          </cell>
          <cell r="G18" t="str">
            <v>福島県二本松市油井字背戸谷地13-10 ピュアモンブラン101号</v>
          </cell>
          <cell r="H18" t="str">
            <v>090-7796-8952</v>
          </cell>
          <cell r="I18" t="str">
            <v>伊藤　憲哉様・栞様邸</v>
          </cell>
          <cell r="J18" t="str">
            <v>確認申請+性能</v>
          </cell>
          <cell r="K18" t="str">
            <v>新築</v>
          </cell>
          <cell r="L18" t="str">
            <v>第R5確認建築SHIC0169号</v>
          </cell>
        </row>
      </sheetData>
      <sheetData sheetId="3" refreshError="1">
        <row r="3">
          <cell r="A3">
            <v>1</v>
          </cell>
          <cell r="B3" t="str">
            <v>瀬上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 t="str">
            <v>【暫定】福島県南相馬市原町区萱浜字北谷地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  <cell r="B8" t="str">
            <v>福島県伊達市箱崎字布川44番28</v>
          </cell>
        </row>
        <row r="9">
          <cell r="A9">
            <v>7</v>
          </cell>
          <cell r="B9" t="str">
            <v>福島県伊達市箱崎字布川</v>
          </cell>
        </row>
        <row r="10">
          <cell r="A10">
            <v>8</v>
          </cell>
          <cell r="B10" t="str">
            <v>福島県福島市渡利字椚町53番1</v>
          </cell>
        </row>
        <row r="11">
          <cell r="A11">
            <v>9</v>
          </cell>
          <cell r="B11" t="str">
            <v>福島県伊達郡桑折町大字金谷神2番1</v>
          </cell>
        </row>
        <row r="12">
          <cell r="A12">
            <v>10</v>
          </cell>
          <cell r="B12" t="str">
            <v>福島県福島市荒井字北一ノ坂3-4,3-6,3-13,3-35,3-41,3-43,3-44,3-47,3-51,3-52,3-53</v>
          </cell>
        </row>
        <row r="13">
          <cell r="A13">
            <v>11</v>
          </cell>
          <cell r="B13" t="str">
            <v>福島県伊達市保原町字千刈1番3の一部</v>
          </cell>
        </row>
        <row r="14">
          <cell r="A14">
            <v>12</v>
          </cell>
        </row>
        <row r="15">
          <cell r="A15">
            <v>13</v>
          </cell>
          <cell r="B15" t="str">
            <v>福島県福島市上鳥渡字茶中27番6、27番11の一部</v>
          </cell>
        </row>
        <row r="16">
          <cell r="A16">
            <v>14</v>
          </cell>
          <cell r="B16" t="str">
            <v>福島県伊達市保原町字京門22番1,22番11,22番15,22番16</v>
          </cell>
        </row>
        <row r="17">
          <cell r="A17">
            <v>15</v>
          </cell>
          <cell r="B17" t="str">
            <v>福島県伊達郡桑折町字谷地中下32番6</v>
          </cell>
        </row>
        <row r="18">
          <cell r="A18">
            <v>16</v>
          </cell>
          <cell r="B18" t="str">
            <v>福島県二本松市中ノ目221番1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9"/>
  <sheetViews>
    <sheetView tabSelected="1" topLeftCell="C1" zoomScaleNormal="100" workbookViewId="0">
      <selection activeCell="C1" sqref="A1:XFD3"/>
    </sheetView>
  </sheetViews>
  <sheetFormatPr defaultRowHeight="22.5" customHeight="1" x14ac:dyDescent="0.15"/>
  <cols>
    <col min="2" max="2" width="85.375" customWidth="1"/>
    <col min="3" max="3" width="4.625" customWidth="1"/>
    <col min="5" max="5" width="15.5" customWidth="1"/>
    <col min="6" max="7" width="14.625" bestFit="1" customWidth="1"/>
    <col min="11" max="11" width="16.875" customWidth="1"/>
    <col min="12" max="12" width="24.25" customWidth="1"/>
    <col min="14" max="14" width="24.375" bestFit="1" customWidth="1"/>
    <col min="15" max="18" width="11.25" customWidth="1"/>
  </cols>
  <sheetData>
    <row r="1" spans="1:18" ht="22.5" customHeight="1" thickBot="1" x14ac:dyDescent="0.2">
      <c r="A1" s="11"/>
      <c r="B1" s="1"/>
      <c r="C1" s="1"/>
      <c r="D1" t="s">
        <v>4</v>
      </c>
      <c r="E1" s="13"/>
      <c r="F1" s="13"/>
    </row>
    <row r="2" spans="1:18" ht="22.5" customHeight="1" x14ac:dyDescent="0.15">
      <c r="A2" s="11"/>
      <c r="B2" s="23"/>
      <c r="C2" s="18"/>
      <c r="D2" s="3"/>
      <c r="E2" s="20"/>
      <c r="F2" s="20"/>
      <c r="G2" s="4"/>
      <c r="H2" s="4"/>
      <c r="I2" s="4"/>
      <c r="J2" s="4"/>
      <c r="K2" s="4"/>
      <c r="L2" s="5"/>
    </row>
    <row r="3" spans="1:18" ht="22.5" customHeight="1" x14ac:dyDescent="0.15">
      <c r="A3" s="11"/>
      <c r="B3" s="24"/>
      <c r="C3" s="18"/>
      <c r="D3" s="6"/>
      <c r="E3" s="25" t="e">
        <f>"【中間検査の予約】 "&amp;VLOOKUP(#REF!,[1]マスタ情報!$A$3:$B$210,2)</f>
        <v>#REF!</v>
      </c>
      <c r="F3" s="25"/>
      <c r="G3" s="25"/>
      <c r="H3" s="25"/>
      <c r="I3" s="25"/>
      <c r="J3" s="25"/>
      <c r="K3" s="25"/>
      <c r="L3" s="7"/>
    </row>
    <row r="4" spans="1:18" ht="22.5" customHeight="1" thickBot="1" x14ac:dyDescent="0.2">
      <c r="A4" s="11"/>
      <c r="B4" s="23"/>
      <c r="C4" s="18"/>
      <c r="D4" s="8"/>
      <c r="E4" s="21"/>
      <c r="F4" s="21"/>
      <c r="G4" s="9"/>
      <c r="H4" s="9"/>
      <c r="I4" s="9"/>
      <c r="J4" s="9"/>
      <c r="K4" s="9"/>
      <c r="L4" s="10"/>
    </row>
    <row r="5" spans="1:18" ht="22.5" customHeight="1" thickBot="1" x14ac:dyDescent="0.2">
      <c r="A5" s="11"/>
      <c r="B5" s="24"/>
      <c r="C5" s="1"/>
      <c r="D5" t="s">
        <v>5</v>
      </c>
      <c r="E5" s="13"/>
      <c r="F5" s="13"/>
    </row>
    <row r="6" spans="1:18" ht="22.5" customHeight="1" x14ac:dyDescent="0.15">
      <c r="A6" s="11"/>
      <c r="B6" s="1"/>
      <c r="C6" s="1"/>
      <c r="D6" s="3"/>
      <c r="E6" s="44"/>
      <c r="F6" s="44"/>
      <c r="G6" s="44"/>
      <c r="H6" s="44"/>
      <c r="I6" s="44"/>
      <c r="J6" s="44"/>
      <c r="K6" s="44"/>
      <c r="L6" s="5"/>
    </row>
    <row r="7" spans="1:18" ht="22.5" customHeight="1" x14ac:dyDescent="0.15">
      <c r="A7" s="11"/>
      <c r="B7" s="1"/>
      <c r="C7" s="1"/>
      <c r="D7" s="6"/>
      <c r="E7" s="25" t="e">
        <f>VLOOKUP(#REF!,[1]マスタ情報!$A$3:$O$200,9)&amp;"　御中"</f>
        <v>#REF!</v>
      </c>
      <c r="F7" s="25"/>
      <c r="G7" s="25"/>
      <c r="H7" s="25"/>
      <c r="I7" s="25"/>
      <c r="J7" s="25"/>
      <c r="K7" s="25"/>
      <c r="L7" s="14" t="s">
        <v>11</v>
      </c>
    </row>
    <row r="8" spans="1:18" ht="22.5" customHeight="1" x14ac:dyDescent="0.15">
      <c r="A8" s="11"/>
      <c r="B8" s="1"/>
      <c r="C8" s="1"/>
      <c r="D8" s="6"/>
      <c r="E8" s="25" t="e">
        <f>VLOOKUP(#REF!,[1]マスタ情報!$A$3:$O$200,10)&amp;"　様"</f>
        <v>#REF!</v>
      </c>
      <c r="F8" s="25"/>
      <c r="G8" s="25"/>
      <c r="H8" s="25"/>
      <c r="I8" s="25"/>
      <c r="J8" s="25"/>
      <c r="K8" s="25"/>
      <c r="L8" s="14" t="s">
        <v>12</v>
      </c>
    </row>
    <row r="9" spans="1:18" ht="22.5" customHeight="1" x14ac:dyDescent="0.15">
      <c r="A9" s="11"/>
      <c r="B9" s="1"/>
      <c r="C9" s="1"/>
      <c r="D9" s="6"/>
      <c r="E9" s="25"/>
      <c r="F9" s="25"/>
      <c r="G9" s="25"/>
      <c r="H9" s="25"/>
      <c r="I9" s="25"/>
      <c r="J9" s="25"/>
      <c r="K9" s="25"/>
      <c r="L9" s="14"/>
    </row>
    <row r="10" spans="1:18" ht="22.5" customHeight="1" x14ac:dyDescent="0.15">
      <c r="A10" s="11"/>
      <c r="B10" s="1"/>
      <c r="C10" s="1"/>
      <c r="D10" s="6"/>
      <c r="E10" s="25" t="s">
        <v>6</v>
      </c>
      <c r="F10" s="25"/>
      <c r="G10" s="25"/>
      <c r="H10" s="25"/>
      <c r="I10" s="25"/>
      <c r="J10" s="25"/>
      <c r="K10" s="25"/>
      <c r="L10" s="14"/>
    </row>
    <row r="11" spans="1:18" ht="22.5" customHeight="1" x14ac:dyDescent="0.15">
      <c r="A11" s="11"/>
      <c r="B11" s="23"/>
      <c r="C11" s="19"/>
      <c r="D11" s="6"/>
      <c r="E11" s="28" t="e">
        <f>"「"&amp;VLOOKUP(#REF!,[1]マスタ情報!$A$3:$B$200,2)&amp;"」"</f>
        <v>#REF!</v>
      </c>
      <c r="F11" s="28"/>
      <c r="G11" s="28"/>
      <c r="H11" s="28"/>
      <c r="I11" s="28"/>
      <c r="J11" s="28"/>
      <c r="K11" s="28"/>
      <c r="L11" s="14"/>
    </row>
    <row r="12" spans="1:18" ht="22.5" customHeight="1" x14ac:dyDescent="0.15">
      <c r="B12" s="1"/>
      <c r="C12" s="1"/>
      <c r="D12" s="6"/>
      <c r="E12" s="29" t="s">
        <v>25</v>
      </c>
      <c r="F12" s="29"/>
      <c r="G12" s="29"/>
      <c r="H12" s="29"/>
      <c r="I12" s="29"/>
      <c r="J12" s="29"/>
      <c r="K12" s="29"/>
      <c r="L12" s="15"/>
    </row>
    <row r="13" spans="1:18" ht="22.5" customHeight="1" x14ac:dyDescent="0.15">
      <c r="B13" s="1"/>
      <c r="D13" s="6"/>
      <c r="E13" s="29"/>
      <c r="F13" s="29"/>
      <c r="G13" s="29"/>
      <c r="H13" s="29"/>
      <c r="I13" s="29"/>
      <c r="J13" s="29"/>
      <c r="K13" s="29"/>
      <c r="L13" s="15"/>
    </row>
    <row r="14" spans="1:18" ht="22.5" customHeight="1" x14ac:dyDescent="0.15">
      <c r="B14" s="1"/>
      <c r="D14" s="33"/>
      <c r="E14" s="34" t="s">
        <v>48</v>
      </c>
      <c r="F14" s="45" t="e">
        <f>VLOOKUP(#REF!,#REF!,15)</f>
        <v>#REF!</v>
      </c>
      <c r="G14" s="45"/>
      <c r="H14" s="34"/>
      <c r="I14" s="34"/>
      <c r="J14" s="34"/>
      <c r="K14" s="35"/>
      <c r="L14" s="36"/>
    </row>
    <row r="15" spans="1:18" ht="22.5" customHeight="1" x14ac:dyDescent="0.15">
      <c r="B15" s="1"/>
      <c r="D15" s="6"/>
      <c r="E15" s="31" t="s">
        <v>22</v>
      </c>
      <c r="F15" s="31" t="s">
        <v>24</v>
      </c>
      <c r="G15" s="31"/>
      <c r="H15" s="32"/>
      <c r="I15" s="32"/>
      <c r="J15" s="32"/>
      <c r="K15" s="31"/>
      <c r="L15" s="14" t="s">
        <v>20</v>
      </c>
      <c r="N15" s="48" t="s">
        <v>28</v>
      </c>
      <c r="O15" s="48"/>
      <c r="P15" s="48"/>
      <c r="Q15" s="48"/>
      <c r="R15" s="48"/>
    </row>
    <row r="16" spans="1:18" ht="22.5" customHeight="1" x14ac:dyDescent="0.15">
      <c r="B16" s="1"/>
      <c r="D16" s="6"/>
      <c r="L16" s="15"/>
      <c r="N16" s="37" t="s">
        <v>33</v>
      </c>
      <c r="O16" s="37" t="s">
        <v>37</v>
      </c>
      <c r="P16" s="37" t="s">
        <v>36</v>
      </c>
      <c r="Q16" s="37" t="s">
        <v>34</v>
      </c>
      <c r="R16" s="37" t="s">
        <v>35</v>
      </c>
    </row>
    <row r="17" spans="2:18" ht="22.5" customHeight="1" x14ac:dyDescent="0.15">
      <c r="B17" s="1"/>
      <c r="D17" s="6"/>
      <c r="E17" s="29" t="s">
        <v>47</v>
      </c>
      <c r="F17" s="29"/>
      <c r="G17" s="29"/>
      <c r="H17" s="29"/>
      <c r="I17" s="29"/>
      <c r="J17" s="29"/>
      <c r="K17" s="29"/>
      <c r="L17" s="15"/>
      <c r="N17" s="37" t="s">
        <v>30</v>
      </c>
      <c r="O17" s="38" t="s">
        <v>38</v>
      </c>
      <c r="P17" s="46" t="s">
        <v>42</v>
      </c>
      <c r="Q17" s="47" t="s">
        <v>40</v>
      </c>
      <c r="R17" s="38" t="s">
        <v>44</v>
      </c>
    </row>
    <row r="18" spans="2:18" ht="22.5" customHeight="1" x14ac:dyDescent="0.15">
      <c r="B18" s="1"/>
      <c r="D18" s="6"/>
      <c r="E18" s="39" t="s">
        <v>13</v>
      </c>
      <c r="F18" s="39"/>
      <c r="G18" s="39"/>
      <c r="H18" s="29"/>
      <c r="I18" s="29"/>
      <c r="J18" s="29"/>
      <c r="K18" s="29"/>
      <c r="L18" s="15"/>
      <c r="N18" s="37" t="s">
        <v>29</v>
      </c>
      <c r="O18" s="38" t="s">
        <v>39</v>
      </c>
      <c r="P18" s="46"/>
      <c r="Q18" s="47"/>
      <c r="R18" s="38" t="s">
        <v>45</v>
      </c>
    </row>
    <row r="19" spans="2:18" ht="22.5" customHeight="1" x14ac:dyDescent="0.15">
      <c r="B19" s="1"/>
      <c r="D19" s="6"/>
      <c r="E19" s="39" t="s">
        <v>26</v>
      </c>
      <c r="F19" s="39"/>
      <c r="G19" s="39"/>
      <c r="H19" s="29"/>
      <c r="I19" s="29"/>
      <c r="J19" s="29"/>
      <c r="K19" s="29"/>
      <c r="L19" s="15"/>
      <c r="N19" s="37" t="s">
        <v>31</v>
      </c>
      <c r="O19" s="38" t="s">
        <v>40</v>
      </c>
      <c r="P19" s="46"/>
      <c r="Q19" s="47"/>
      <c r="R19" s="38" t="s">
        <v>46</v>
      </c>
    </row>
    <row r="20" spans="2:18" ht="22.5" customHeight="1" x14ac:dyDescent="0.15">
      <c r="B20" s="1"/>
      <c r="D20" s="6"/>
      <c r="E20" s="29" t="s">
        <v>14</v>
      </c>
      <c r="F20" s="29" t="s">
        <v>27</v>
      </c>
      <c r="G20" s="29"/>
      <c r="H20" s="32"/>
      <c r="I20" s="32"/>
      <c r="J20" s="32"/>
      <c r="K20" s="32"/>
      <c r="L20" s="15"/>
      <c r="N20" s="37" t="s">
        <v>32</v>
      </c>
      <c r="O20" s="38" t="s">
        <v>41</v>
      </c>
      <c r="P20" s="46"/>
      <c r="Q20" s="38" t="s">
        <v>43</v>
      </c>
      <c r="R20" s="38" t="s">
        <v>43</v>
      </c>
    </row>
    <row r="21" spans="2:18" ht="22.5" customHeight="1" x14ac:dyDescent="0.15">
      <c r="B21" s="1"/>
      <c r="D21" s="6"/>
      <c r="E21" s="29"/>
      <c r="F21" s="29"/>
      <c r="G21" s="29"/>
      <c r="H21" s="29"/>
      <c r="I21" s="29"/>
      <c r="J21" s="29"/>
      <c r="K21" s="29"/>
      <c r="L21" s="15"/>
    </row>
    <row r="22" spans="2:18" ht="22.5" customHeight="1" x14ac:dyDescent="0.15">
      <c r="B22" s="18"/>
      <c r="C22" s="18"/>
      <c r="D22" s="6"/>
      <c r="E22" s="29" t="s">
        <v>23</v>
      </c>
      <c r="F22" s="29"/>
      <c r="G22" s="29"/>
      <c r="H22" s="29"/>
      <c r="I22" s="29"/>
      <c r="J22" s="29"/>
      <c r="K22" s="29"/>
      <c r="L22" s="15"/>
    </row>
    <row r="23" spans="2:18" ht="22.5" customHeight="1" x14ac:dyDescent="0.15">
      <c r="B23" s="1"/>
      <c r="D23" s="6"/>
      <c r="E23" s="39" t="s">
        <v>7</v>
      </c>
      <c r="F23" s="39"/>
      <c r="G23" s="39"/>
      <c r="H23" s="39"/>
      <c r="I23" s="39"/>
      <c r="J23" s="39"/>
      <c r="K23" s="39"/>
      <c r="L23" s="15"/>
    </row>
    <row r="24" spans="2:18" ht="22.5" customHeight="1" x14ac:dyDescent="0.15">
      <c r="B24" s="1"/>
      <c r="D24" s="6"/>
      <c r="E24" s="39" t="s">
        <v>8</v>
      </c>
      <c r="F24" s="43"/>
      <c r="G24" s="43"/>
      <c r="H24" s="43"/>
      <c r="I24" s="43"/>
      <c r="J24" s="43"/>
      <c r="K24" s="43"/>
      <c r="L24" s="16"/>
    </row>
    <row r="25" spans="2:18" ht="22.5" customHeight="1" x14ac:dyDescent="0.15">
      <c r="B25" s="1"/>
      <c r="D25" s="6"/>
      <c r="E25" s="39"/>
      <c r="F25" s="39"/>
      <c r="G25" s="39"/>
      <c r="H25" s="39"/>
      <c r="I25" s="39"/>
      <c r="J25" s="39"/>
      <c r="K25" s="39"/>
      <c r="L25" s="15"/>
    </row>
    <row r="26" spans="2:18" ht="22.5" customHeight="1" x14ac:dyDescent="0.15">
      <c r="B26" s="1"/>
      <c r="D26" s="6"/>
      <c r="E26" s="39" t="s">
        <v>18</v>
      </c>
      <c r="F26" s="43"/>
      <c r="G26" s="43"/>
      <c r="H26" s="43"/>
      <c r="I26" s="43"/>
      <c r="J26" s="43"/>
      <c r="K26" s="43"/>
      <c r="L26" s="15" t="s">
        <v>1</v>
      </c>
    </row>
    <row r="27" spans="2:18" ht="22.5" customHeight="1" x14ac:dyDescent="0.15">
      <c r="B27" s="1"/>
      <c r="D27" s="6"/>
      <c r="E27" s="40" t="s">
        <v>9</v>
      </c>
      <c r="F27" s="40"/>
      <c r="G27" s="40"/>
      <c r="H27" s="40"/>
      <c r="I27" s="40"/>
      <c r="J27" s="40"/>
      <c r="K27" s="40"/>
      <c r="L27" s="17" t="s">
        <v>2</v>
      </c>
    </row>
    <row r="28" spans="2:18" ht="22.5" customHeight="1" x14ac:dyDescent="0.15">
      <c r="B28" s="1"/>
      <c r="D28" s="6"/>
      <c r="E28" s="41"/>
      <c r="F28" s="41"/>
      <c r="G28" s="41"/>
      <c r="H28" s="41"/>
      <c r="I28" s="41"/>
      <c r="J28" s="41"/>
      <c r="K28" s="41"/>
      <c r="L28" s="17"/>
    </row>
    <row r="29" spans="2:18" ht="22.5" customHeight="1" thickBot="1" x14ac:dyDescent="0.2">
      <c r="D29" s="8"/>
      <c r="E29" s="9"/>
      <c r="F29" s="9"/>
      <c r="G29" s="9"/>
      <c r="H29" s="9"/>
      <c r="I29" s="9"/>
      <c r="J29" s="9"/>
      <c r="K29" s="9"/>
      <c r="L29" s="10"/>
    </row>
  </sheetData>
  <mergeCells count="13">
    <mergeCell ref="P17:P20"/>
    <mergeCell ref="Q17:Q19"/>
    <mergeCell ref="N15:R15"/>
    <mergeCell ref="E19:G19"/>
    <mergeCell ref="E18:G18"/>
    <mergeCell ref="E23:K23"/>
    <mergeCell ref="E27:K27"/>
    <mergeCell ref="E28:K28"/>
    <mergeCell ref="E24:K24"/>
    <mergeCell ref="E25:K25"/>
    <mergeCell ref="E26:K26"/>
    <mergeCell ref="E6:K6"/>
    <mergeCell ref="F14:G14"/>
  </mergeCells>
  <phoneticPr fontId="3"/>
  <dataValidations count="1">
    <dataValidation type="list" allowBlank="1" showInputMessage="1" showErrorMessage="1" sqref="E27:K27" xr:uid="{00000000-0002-0000-0000-000000000000}">
      <formula1>"申請部　橋本　宏美,補助金事業部　氏家　朋子,申請部 橋本　剛"</formula1>
    </dataValidation>
  </dataValidation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0"/>
  <sheetViews>
    <sheetView topLeftCell="A16" zoomScale="85" zoomScaleNormal="85" workbookViewId="0">
      <selection activeCell="E6" sqref="E6:K6"/>
    </sheetView>
  </sheetViews>
  <sheetFormatPr defaultRowHeight="22.5" customHeight="1" x14ac:dyDescent="0.15"/>
  <cols>
    <col min="2" max="2" width="85.375" customWidth="1"/>
    <col min="3" max="3" width="4.625" customWidth="1"/>
    <col min="5" max="5" width="9" bestFit="1" customWidth="1"/>
    <col min="6" max="6" width="9" customWidth="1"/>
    <col min="7" max="7" width="14.625" bestFit="1" customWidth="1"/>
    <col min="11" max="11" width="16.875" customWidth="1"/>
    <col min="12" max="12" width="24.25" customWidth="1"/>
  </cols>
  <sheetData>
    <row r="1" spans="1:12" ht="22.5" customHeight="1" thickBot="1" x14ac:dyDescent="0.2">
      <c r="A1" s="42" t="s">
        <v>10</v>
      </c>
      <c r="B1" s="42"/>
      <c r="C1" s="22"/>
    </row>
    <row r="2" spans="1:12" ht="22.5" customHeight="1" thickBot="1" x14ac:dyDescent="0.2">
      <c r="A2" s="13" t="s">
        <v>3</v>
      </c>
      <c r="B2" s="2"/>
      <c r="C2" s="2"/>
      <c r="E2" s="12" t="s">
        <v>0</v>
      </c>
      <c r="F2" s="12">
        <v>16</v>
      </c>
    </row>
    <row r="3" spans="1:12" ht="22.5" customHeight="1" x14ac:dyDescent="0.15">
      <c r="A3" s="11">
        <v>1</v>
      </c>
      <c r="B3" s="1"/>
      <c r="C3" s="1"/>
      <c r="E3" s="13"/>
      <c r="F3" s="13"/>
    </row>
    <row r="4" spans="1:12" ht="22.5" customHeight="1" thickBot="1" x14ac:dyDescent="0.2">
      <c r="A4" s="11"/>
      <c r="B4" s="1"/>
      <c r="C4" s="1"/>
      <c r="D4" t="s">
        <v>4</v>
      </c>
      <c r="E4" s="13"/>
      <c r="F4" s="13"/>
    </row>
    <row r="5" spans="1:12" ht="22.5" customHeight="1" x14ac:dyDescent="0.15">
      <c r="A5" s="11"/>
      <c r="B5" s="23"/>
      <c r="C5" s="18"/>
      <c r="D5" s="3"/>
      <c r="E5" s="20"/>
      <c r="F5" s="20"/>
      <c r="G5" s="4"/>
      <c r="H5" s="4"/>
      <c r="I5" s="4"/>
      <c r="J5" s="4"/>
      <c r="K5" s="4"/>
      <c r="L5" s="5"/>
    </row>
    <row r="6" spans="1:12" ht="22.5" customHeight="1" x14ac:dyDescent="0.15">
      <c r="A6" s="11"/>
      <c r="B6" s="24"/>
      <c r="C6" s="18"/>
      <c r="D6" s="6"/>
      <c r="E6" s="40" t="str">
        <f>"【中間検査の予約】 "&amp;VLOOKUP(F2,[1]マスタ情報!$A$3:$B$200,2)</f>
        <v>【中間検査の予約】 伊藤　憲哉様・栞様邸　新築工事</v>
      </c>
      <c r="F6" s="40"/>
      <c r="G6" s="40"/>
      <c r="H6" s="40"/>
      <c r="I6" s="40"/>
      <c r="J6" s="40"/>
      <c r="K6" s="40"/>
      <c r="L6" s="7"/>
    </row>
    <row r="7" spans="1:12" ht="22.5" customHeight="1" thickBot="1" x14ac:dyDescent="0.2">
      <c r="A7" s="11"/>
      <c r="B7" s="23"/>
      <c r="C7" s="18"/>
      <c r="D7" s="8"/>
      <c r="E7" s="21"/>
      <c r="F7" s="21"/>
      <c r="G7" s="9"/>
      <c r="H7" s="9"/>
      <c r="I7" s="9"/>
      <c r="J7" s="9"/>
      <c r="K7" s="9"/>
      <c r="L7" s="10"/>
    </row>
    <row r="8" spans="1:12" ht="22.5" customHeight="1" thickBot="1" x14ac:dyDescent="0.2">
      <c r="A8" s="11"/>
      <c r="B8" s="24"/>
      <c r="C8" s="1"/>
      <c r="D8" t="s">
        <v>5</v>
      </c>
      <c r="E8" s="13"/>
      <c r="F8" s="13"/>
    </row>
    <row r="9" spans="1:12" ht="22.5" customHeight="1" x14ac:dyDescent="0.15">
      <c r="A9" s="11"/>
      <c r="B9" s="1"/>
      <c r="C9" s="1"/>
      <c r="D9" s="3"/>
      <c r="E9" s="44"/>
      <c r="F9" s="44"/>
      <c r="G9" s="44"/>
      <c r="H9" s="44"/>
      <c r="I9" s="44"/>
      <c r="J9" s="44"/>
      <c r="K9" s="44"/>
      <c r="L9" s="5"/>
    </row>
    <row r="10" spans="1:12" ht="22.5" customHeight="1" x14ac:dyDescent="0.15">
      <c r="A10" s="11"/>
      <c r="B10" s="1"/>
      <c r="C10" s="1"/>
      <c r="D10" s="6"/>
      <c r="E10" s="40" t="s">
        <v>15</v>
      </c>
      <c r="F10" s="40"/>
      <c r="G10" s="40"/>
      <c r="H10" s="40"/>
      <c r="I10" s="40"/>
      <c r="J10" s="40"/>
      <c r="K10" s="40"/>
      <c r="L10" s="14"/>
    </row>
    <row r="11" spans="1:12" ht="22.5" customHeight="1" x14ac:dyDescent="0.15">
      <c r="A11" s="11"/>
      <c r="B11" s="1"/>
      <c r="C11" s="1"/>
      <c r="D11" s="6"/>
      <c r="E11" s="40" t="s">
        <v>16</v>
      </c>
      <c r="F11" s="40"/>
      <c r="G11" s="40"/>
      <c r="H11" s="40"/>
      <c r="I11" s="40"/>
      <c r="J11" s="40"/>
      <c r="K11" s="40"/>
      <c r="L11" s="14"/>
    </row>
    <row r="12" spans="1:12" ht="22.5" customHeight="1" x14ac:dyDescent="0.15">
      <c r="A12" s="11"/>
      <c r="B12" s="1"/>
      <c r="C12" s="1"/>
      <c r="D12" s="6"/>
      <c r="E12" s="51"/>
      <c r="F12" s="51"/>
      <c r="G12" s="51"/>
      <c r="H12" s="51"/>
      <c r="I12" s="51"/>
      <c r="J12" s="51"/>
      <c r="K12" s="51"/>
      <c r="L12" s="14"/>
    </row>
    <row r="13" spans="1:12" ht="22.5" customHeight="1" x14ac:dyDescent="0.15">
      <c r="A13" s="11"/>
      <c r="B13" s="1"/>
      <c r="C13" s="1"/>
      <c r="D13" s="6"/>
      <c r="E13" s="49" t="s">
        <v>17</v>
      </c>
      <c r="F13" s="49"/>
      <c r="G13" s="49"/>
      <c r="H13" s="49"/>
      <c r="I13" s="49"/>
      <c r="J13" s="49"/>
      <c r="K13" s="49"/>
      <c r="L13" s="14"/>
    </row>
    <row r="14" spans="1:12" ht="22.5" customHeight="1" x14ac:dyDescent="0.15">
      <c r="A14" s="11"/>
      <c r="B14" s="23"/>
      <c r="C14" s="19"/>
      <c r="D14" s="6"/>
      <c r="E14" s="49" t="str">
        <f>"・"&amp;VLOOKUP(F2,[1]マスタ情報!$A$3:$B$200,2)</f>
        <v>・伊藤　憲哉様・栞様邸　新築工事</v>
      </c>
      <c r="F14" s="49"/>
      <c r="G14" s="49"/>
      <c r="H14" s="49"/>
      <c r="I14" s="49"/>
      <c r="J14" s="49"/>
      <c r="K14" s="49"/>
      <c r="L14" s="14"/>
    </row>
    <row r="15" spans="1:12" ht="22.5" customHeight="1" x14ac:dyDescent="0.15">
      <c r="B15" s="1"/>
      <c r="C15" s="1"/>
      <c r="D15" s="6"/>
      <c r="E15" s="49" t="str">
        <f>"・"&amp;VLOOKUP(F2,[1]現場情報!$A$3:$B$200,2)</f>
        <v>・福島県二本松市中ノ目221番1</v>
      </c>
      <c r="F15" s="49"/>
      <c r="G15" s="49"/>
      <c r="H15" s="49"/>
      <c r="I15" s="49"/>
      <c r="J15" s="49"/>
      <c r="K15" s="49"/>
      <c r="L15" s="15"/>
    </row>
    <row r="16" spans="1:12" ht="22.5" customHeight="1" x14ac:dyDescent="0.15">
      <c r="B16" s="1"/>
      <c r="C16" s="1"/>
      <c r="D16" s="6"/>
      <c r="E16" s="39" t="str">
        <f>"・"&amp;VLOOKUP(F2,[1]施主情報!$A$3:$L$200,12)</f>
        <v>・第R5確認建築SHIC0169号</v>
      </c>
      <c r="F16" s="39"/>
      <c r="G16" s="39"/>
      <c r="H16" s="39"/>
      <c r="I16" s="39"/>
      <c r="J16" s="39"/>
      <c r="K16" s="39"/>
      <c r="L16" s="14"/>
    </row>
    <row r="17" spans="2:12" ht="22.5" customHeight="1" x14ac:dyDescent="0.15">
      <c r="B17" s="1"/>
      <c r="C17" s="1"/>
      <c r="D17" s="6"/>
      <c r="E17" s="29" t="e">
        <f>"・検査日程　"&amp;VLOOKUP(F2,#REF!,20)</f>
        <v>#REF!</v>
      </c>
      <c r="F17" s="29"/>
      <c r="G17" s="50" t="e">
        <f>VLOOKUP(F2,#REF!,15)</f>
        <v>#REF!</v>
      </c>
      <c r="H17" s="50"/>
      <c r="I17" s="29"/>
      <c r="J17" s="29"/>
      <c r="K17" s="29"/>
      <c r="L17" s="14"/>
    </row>
    <row r="18" spans="2:12" ht="22.5" customHeight="1" x14ac:dyDescent="0.15">
      <c r="B18" s="1"/>
      <c r="C18" s="1"/>
      <c r="D18" s="6"/>
      <c r="E18" s="39" t="s">
        <v>21</v>
      </c>
      <c r="F18" s="39"/>
      <c r="G18" s="39" t="str">
        <f>発注者!F15</f>
        <v>13:30～</v>
      </c>
      <c r="H18" s="39"/>
      <c r="I18" s="31"/>
      <c r="J18" s="29"/>
      <c r="K18" s="29"/>
      <c r="L18" s="14"/>
    </row>
    <row r="19" spans="2:12" ht="22.5" customHeight="1" x14ac:dyDescent="0.15">
      <c r="B19" s="18"/>
      <c r="C19" s="18"/>
      <c r="D19" s="6"/>
      <c r="E19" s="39" t="s">
        <v>49</v>
      </c>
      <c r="F19" s="39"/>
      <c r="G19" s="39"/>
      <c r="H19" s="39"/>
      <c r="I19" s="39"/>
      <c r="J19" s="39"/>
      <c r="K19" s="39"/>
      <c r="L19" s="15"/>
    </row>
    <row r="20" spans="2:12" ht="22.5" customHeight="1" x14ac:dyDescent="0.15">
      <c r="B20" s="1"/>
      <c r="D20" s="6"/>
      <c r="E20" s="40" t="s">
        <v>50</v>
      </c>
      <c r="F20" s="40"/>
      <c r="G20" s="40"/>
      <c r="H20" s="40"/>
      <c r="I20" s="40"/>
      <c r="J20" s="40"/>
      <c r="K20" s="40"/>
      <c r="L20" s="15"/>
    </row>
    <row r="21" spans="2:12" ht="22.5" customHeight="1" x14ac:dyDescent="0.15">
      <c r="B21" s="1"/>
      <c r="D21" s="6"/>
      <c r="E21" s="40"/>
      <c r="F21" s="40"/>
      <c r="G21" s="40"/>
      <c r="H21" s="40"/>
      <c r="I21" s="40"/>
      <c r="J21" s="40"/>
      <c r="K21" s="40"/>
      <c r="L21" s="16"/>
    </row>
    <row r="22" spans="2:12" ht="22.5" customHeight="1" x14ac:dyDescent="0.15">
      <c r="B22" s="1"/>
      <c r="D22" s="6"/>
      <c r="E22" s="29" t="s">
        <v>8</v>
      </c>
      <c r="F22" s="29"/>
      <c r="G22" s="29"/>
      <c r="H22" s="29"/>
      <c r="I22" s="29"/>
      <c r="J22" s="29"/>
      <c r="K22" s="29"/>
      <c r="L22" s="15"/>
    </row>
    <row r="23" spans="2:12" ht="22.5" customHeight="1" x14ac:dyDescent="0.15">
      <c r="B23" s="1"/>
      <c r="D23" s="6"/>
      <c r="E23" s="29"/>
      <c r="F23" s="30"/>
      <c r="G23" s="30"/>
      <c r="H23" s="30"/>
      <c r="I23" s="30"/>
      <c r="J23" s="30"/>
      <c r="K23" s="30"/>
      <c r="L23" s="15"/>
    </row>
    <row r="24" spans="2:12" ht="22.5" customHeight="1" x14ac:dyDescent="0.15">
      <c r="B24" s="1"/>
      <c r="D24" s="6"/>
      <c r="E24" s="29"/>
      <c r="F24" s="29"/>
      <c r="G24" s="29"/>
      <c r="H24" s="29"/>
      <c r="I24" s="29"/>
      <c r="J24" s="29"/>
      <c r="K24" s="29"/>
      <c r="L24" s="15"/>
    </row>
    <row r="25" spans="2:12" ht="22.5" customHeight="1" x14ac:dyDescent="0.15">
      <c r="B25" s="1"/>
      <c r="D25" s="6"/>
      <c r="E25" s="29" t="s">
        <v>19</v>
      </c>
      <c r="F25" s="30"/>
      <c r="G25" s="30"/>
      <c r="H25" s="30"/>
      <c r="I25" s="30"/>
      <c r="J25" s="30"/>
      <c r="K25" s="30"/>
      <c r="L25" s="17"/>
    </row>
    <row r="26" spans="2:12" ht="22.5" customHeight="1" x14ac:dyDescent="0.15">
      <c r="B26" s="1"/>
      <c r="D26" s="6"/>
      <c r="E26" s="25" t="str">
        <f>発注者!E27</f>
        <v>申請部 橋本　剛</v>
      </c>
      <c r="F26" s="25"/>
      <c r="G26" s="25"/>
      <c r="H26" s="25"/>
      <c r="I26" s="25"/>
      <c r="J26" s="25"/>
      <c r="K26" s="25"/>
      <c r="L26" s="17"/>
    </row>
    <row r="27" spans="2:12" ht="22.5" customHeight="1" x14ac:dyDescent="0.15">
      <c r="B27" s="1"/>
      <c r="D27" s="6"/>
      <c r="E27" s="41"/>
      <c r="F27" s="41"/>
      <c r="G27" s="41"/>
      <c r="H27" s="41"/>
      <c r="I27" s="41"/>
      <c r="J27" s="41"/>
      <c r="K27" s="41"/>
      <c r="L27" s="17"/>
    </row>
    <row r="28" spans="2:12" ht="22.5" customHeight="1" x14ac:dyDescent="0.15">
      <c r="D28" s="6"/>
      <c r="E28" s="41"/>
      <c r="F28" s="41"/>
      <c r="G28" s="41"/>
      <c r="H28" s="41"/>
      <c r="I28" s="41"/>
      <c r="J28" s="41"/>
      <c r="K28" s="41"/>
      <c r="L28" s="7"/>
    </row>
    <row r="29" spans="2:12" ht="22.5" customHeight="1" x14ac:dyDescent="0.15">
      <c r="D29" s="6"/>
      <c r="E29" s="41"/>
      <c r="F29" s="41"/>
      <c r="G29" s="41"/>
      <c r="H29" s="41"/>
      <c r="I29" s="41"/>
      <c r="J29" s="41"/>
      <c r="K29" s="41"/>
      <c r="L29" s="7"/>
    </row>
    <row r="30" spans="2:12" ht="22.5" customHeight="1" thickBot="1" x14ac:dyDescent="0.2">
      <c r="D30" s="8"/>
      <c r="E30" s="26"/>
      <c r="F30" s="26"/>
      <c r="G30" s="26"/>
      <c r="H30" s="26"/>
      <c r="I30" s="26"/>
      <c r="J30" s="26"/>
      <c r="K30" s="26"/>
      <c r="L30" s="27"/>
    </row>
  </sheetData>
  <mergeCells count="19">
    <mergeCell ref="E12:K12"/>
    <mergeCell ref="A1:B1"/>
    <mergeCell ref="E6:K6"/>
    <mergeCell ref="E9:K9"/>
    <mergeCell ref="E10:K10"/>
    <mergeCell ref="E11:K11"/>
    <mergeCell ref="E27:K27"/>
    <mergeCell ref="E28:K28"/>
    <mergeCell ref="E29:K29"/>
    <mergeCell ref="E21:K21"/>
    <mergeCell ref="E13:K13"/>
    <mergeCell ref="E14:K14"/>
    <mergeCell ref="E16:K16"/>
    <mergeCell ref="E15:K15"/>
    <mergeCell ref="E19:K19"/>
    <mergeCell ref="E20:K20"/>
    <mergeCell ref="E18:F18"/>
    <mergeCell ref="G17:H17"/>
    <mergeCell ref="G18:H18"/>
  </mergeCells>
  <phoneticPr fontId="3"/>
  <dataValidations count="1">
    <dataValidation type="list" allowBlank="1" showInputMessage="1" showErrorMessage="1" sqref="E26:K26" xr:uid="{00000000-0002-0000-0100-000000000000}">
      <formula1>"申請部　橋本　宏美,補助金事業部　氏家　朋子,申請部 橋本　剛"</formula1>
    </dataValidation>
  </dataValidations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発注者</vt:lpstr>
      <vt:lpstr>指定確認機関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2025-05-03T22:14:39Z</dcterms:modified>
</cp:coreProperties>
</file>