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_fh0\Downloads\"/>
    </mc:Choice>
  </mc:AlternateContent>
  <xr:revisionPtr revIDLastSave="0" documentId="13_ncr:1_{5CEDC51D-9A8D-42B2-97A3-8603E3D4563C}" xr6:coauthVersionLast="45" xr6:coauthVersionMax="45" xr10:uidLastSave="{00000000-0000-0000-0000-000000000000}"/>
  <bookViews>
    <workbookView xWindow="-98" yWindow="-98" windowWidth="20715" windowHeight="13276" activeTab="1" xr2:uid="{C1BFDDD8-6AB2-41B9-94CF-48216199106A}"/>
  </bookViews>
  <sheets>
    <sheet name="Original Data" sheetId="1" r:id="rId1"/>
    <sheet name="Normalized Data" sheetId="4" r:id="rId2"/>
    <sheet name="Wedepohl (1971) average shal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E4" i="4"/>
  <c r="F4" i="4"/>
  <c r="G4" i="4"/>
  <c r="H4" i="4"/>
  <c r="I4" i="4"/>
  <c r="J4" i="4"/>
  <c r="K4" i="4"/>
  <c r="L4" i="4"/>
  <c r="E5" i="4"/>
  <c r="F5" i="4"/>
  <c r="G5" i="4"/>
  <c r="H5" i="4"/>
  <c r="I5" i="4"/>
  <c r="J5" i="4"/>
  <c r="K5" i="4"/>
  <c r="L5" i="4"/>
  <c r="E6" i="4"/>
  <c r="F6" i="4"/>
  <c r="G6" i="4"/>
  <c r="H6" i="4"/>
  <c r="I6" i="4"/>
  <c r="J6" i="4"/>
  <c r="K6" i="4"/>
  <c r="L6" i="4"/>
  <c r="E7" i="4"/>
  <c r="F7" i="4"/>
  <c r="G7" i="4"/>
  <c r="H7" i="4"/>
  <c r="I7" i="4"/>
  <c r="J7" i="4"/>
  <c r="K7" i="4"/>
  <c r="L7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E12" i="4"/>
  <c r="F12" i="4"/>
  <c r="G12" i="4"/>
  <c r="H12" i="4"/>
  <c r="I12" i="4"/>
  <c r="J12" i="4"/>
  <c r="K12" i="4"/>
  <c r="L12" i="4"/>
  <c r="E13" i="4"/>
  <c r="F13" i="4"/>
  <c r="G13" i="4"/>
  <c r="H13" i="4"/>
  <c r="I13" i="4"/>
  <c r="J13" i="4"/>
  <c r="K13" i="4"/>
  <c r="L13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E24" i="4"/>
  <c r="F24" i="4"/>
  <c r="G24" i="4"/>
  <c r="H24" i="4"/>
  <c r="I24" i="4"/>
  <c r="J24" i="4"/>
  <c r="K24" i="4"/>
  <c r="L24" i="4"/>
  <c r="E25" i="4"/>
  <c r="F25" i="4"/>
  <c r="G25" i="4"/>
  <c r="H25" i="4"/>
  <c r="I25" i="4"/>
  <c r="J25" i="4"/>
  <c r="K25" i="4"/>
  <c r="L25" i="4"/>
  <c r="E26" i="4"/>
  <c r="F26" i="4"/>
  <c r="G26" i="4"/>
  <c r="H26" i="4"/>
  <c r="I26" i="4"/>
  <c r="J26" i="4"/>
  <c r="K26" i="4"/>
  <c r="L26" i="4"/>
  <c r="E27" i="4"/>
  <c r="F27" i="4"/>
  <c r="G27" i="4"/>
  <c r="H27" i="4"/>
  <c r="I27" i="4"/>
  <c r="J27" i="4"/>
  <c r="K27" i="4"/>
  <c r="L27" i="4"/>
  <c r="E28" i="4"/>
  <c r="F28" i="4"/>
  <c r="G28" i="4"/>
  <c r="H28" i="4"/>
  <c r="I28" i="4"/>
  <c r="J28" i="4"/>
  <c r="K28" i="4"/>
  <c r="L28" i="4"/>
  <c r="E29" i="4"/>
  <c r="F29" i="4"/>
  <c r="G29" i="4"/>
  <c r="H29" i="4"/>
  <c r="I29" i="4"/>
  <c r="J29" i="4"/>
  <c r="K29" i="4"/>
  <c r="L29" i="4"/>
  <c r="E30" i="4"/>
  <c r="F30" i="4"/>
  <c r="G30" i="4"/>
  <c r="H30" i="4"/>
  <c r="I30" i="4"/>
  <c r="J30" i="4"/>
  <c r="K30" i="4"/>
  <c r="L30" i="4"/>
  <c r="E31" i="4"/>
  <c r="F31" i="4"/>
  <c r="G31" i="4"/>
  <c r="H31" i="4"/>
  <c r="I31" i="4"/>
  <c r="J31" i="4"/>
  <c r="K31" i="4"/>
  <c r="L31" i="4"/>
  <c r="E32" i="4"/>
  <c r="F32" i="4"/>
  <c r="G32" i="4"/>
  <c r="H32" i="4"/>
  <c r="I32" i="4"/>
  <c r="J32" i="4"/>
  <c r="K32" i="4"/>
  <c r="L32" i="4"/>
  <c r="E33" i="4"/>
  <c r="F33" i="4"/>
  <c r="G33" i="4"/>
  <c r="H33" i="4"/>
  <c r="I33" i="4"/>
  <c r="J33" i="4"/>
  <c r="K33" i="4"/>
  <c r="L33" i="4"/>
  <c r="E34" i="4"/>
  <c r="F34" i="4"/>
  <c r="G34" i="4"/>
  <c r="H34" i="4"/>
  <c r="I34" i="4"/>
  <c r="J34" i="4"/>
  <c r="K34" i="4"/>
  <c r="L34" i="4"/>
  <c r="E35" i="4"/>
  <c r="F35" i="4"/>
  <c r="G35" i="4"/>
  <c r="H35" i="4"/>
  <c r="I35" i="4"/>
  <c r="J35" i="4"/>
  <c r="K35" i="4"/>
  <c r="L35" i="4"/>
  <c r="E36" i="4"/>
  <c r="F36" i="4"/>
  <c r="G36" i="4"/>
  <c r="H36" i="4"/>
  <c r="I36" i="4"/>
  <c r="J36" i="4"/>
  <c r="K36" i="4"/>
  <c r="L36" i="4"/>
  <c r="E37" i="4"/>
  <c r="F37" i="4"/>
  <c r="G37" i="4"/>
  <c r="H37" i="4"/>
  <c r="I37" i="4"/>
  <c r="J37" i="4"/>
  <c r="K37" i="4"/>
  <c r="L37" i="4"/>
  <c r="E38" i="4"/>
  <c r="F38" i="4"/>
  <c r="G38" i="4"/>
  <c r="H38" i="4"/>
  <c r="I38" i="4"/>
  <c r="J38" i="4"/>
  <c r="K38" i="4"/>
  <c r="L38" i="4"/>
  <c r="E39" i="4"/>
  <c r="F39" i="4"/>
  <c r="G39" i="4"/>
  <c r="H39" i="4"/>
  <c r="I39" i="4"/>
  <c r="J39" i="4"/>
  <c r="K39" i="4"/>
  <c r="L39" i="4"/>
  <c r="E40" i="4"/>
  <c r="F40" i="4"/>
  <c r="G40" i="4"/>
  <c r="H40" i="4"/>
  <c r="I40" i="4"/>
  <c r="J40" i="4"/>
  <c r="K40" i="4"/>
  <c r="L40" i="4"/>
  <c r="E41" i="4"/>
  <c r="F41" i="4"/>
  <c r="G41" i="4"/>
  <c r="H41" i="4"/>
  <c r="I41" i="4"/>
  <c r="J41" i="4"/>
  <c r="K41" i="4"/>
  <c r="L41" i="4"/>
  <c r="E42" i="4"/>
  <c r="F42" i="4"/>
  <c r="G42" i="4"/>
  <c r="H42" i="4"/>
  <c r="I42" i="4"/>
  <c r="J42" i="4"/>
  <c r="K42" i="4"/>
  <c r="L42" i="4"/>
  <c r="E43" i="4"/>
  <c r="F43" i="4"/>
  <c r="G43" i="4"/>
  <c r="H43" i="4"/>
  <c r="I43" i="4"/>
  <c r="J43" i="4"/>
  <c r="K43" i="4"/>
  <c r="L43" i="4"/>
  <c r="E44" i="4"/>
  <c r="F44" i="4"/>
  <c r="G44" i="4"/>
  <c r="H44" i="4"/>
  <c r="I44" i="4"/>
  <c r="J44" i="4"/>
  <c r="K44" i="4"/>
  <c r="L44" i="4"/>
  <c r="E45" i="4"/>
  <c r="F45" i="4"/>
  <c r="G45" i="4"/>
  <c r="H45" i="4"/>
  <c r="I45" i="4"/>
  <c r="J45" i="4"/>
  <c r="K45" i="4"/>
  <c r="L45" i="4"/>
  <c r="E46" i="4"/>
  <c r="F46" i="4"/>
  <c r="G46" i="4"/>
  <c r="H46" i="4"/>
  <c r="I46" i="4"/>
  <c r="J46" i="4"/>
  <c r="K46" i="4"/>
  <c r="L46" i="4"/>
  <c r="E47" i="4"/>
  <c r="F47" i="4"/>
  <c r="G47" i="4"/>
  <c r="H47" i="4"/>
  <c r="I47" i="4"/>
  <c r="J47" i="4"/>
  <c r="K47" i="4"/>
  <c r="L47" i="4"/>
  <c r="E48" i="4"/>
  <c r="F48" i="4"/>
  <c r="G48" i="4"/>
  <c r="H48" i="4"/>
  <c r="I48" i="4"/>
  <c r="J48" i="4"/>
  <c r="K48" i="4"/>
  <c r="L48" i="4"/>
  <c r="E49" i="4"/>
  <c r="F49" i="4"/>
  <c r="G49" i="4"/>
  <c r="H49" i="4"/>
  <c r="I49" i="4"/>
  <c r="J49" i="4"/>
  <c r="K49" i="4"/>
  <c r="L49" i="4"/>
  <c r="E50" i="4"/>
  <c r="F50" i="4"/>
  <c r="G50" i="4"/>
  <c r="H50" i="4"/>
  <c r="I50" i="4"/>
  <c r="J50" i="4"/>
  <c r="K50" i="4"/>
  <c r="L50" i="4"/>
  <c r="E51" i="4"/>
  <c r="F51" i="4"/>
  <c r="G51" i="4"/>
  <c r="H51" i="4"/>
  <c r="I51" i="4"/>
  <c r="J51" i="4"/>
  <c r="K51" i="4"/>
  <c r="L51" i="4"/>
  <c r="E52" i="4"/>
  <c r="F52" i="4"/>
  <c r="G52" i="4"/>
  <c r="H52" i="4"/>
  <c r="I52" i="4"/>
  <c r="J52" i="4"/>
  <c r="K52" i="4"/>
  <c r="L52" i="4"/>
  <c r="E53" i="4"/>
  <c r="F53" i="4"/>
  <c r="G53" i="4"/>
  <c r="H53" i="4"/>
  <c r="I53" i="4"/>
  <c r="J53" i="4"/>
  <c r="K53" i="4"/>
  <c r="L53" i="4"/>
  <c r="E54" i="4"/>
  <c r="F54" i="4"/>
  <c r="G54" i="4"/>
  <c r="H54" i="4"/>
  <c r="I54" i="4"/>
  <c r="J54" i="4"/>
  <c r="K54" i="4"/>
  <c r="L54" i="4"/>
  <c r="E55" i="4"/>
  <c r="F55" i="4"/>
  <c r="G55" i="4"/>
  <c r="H55" i="4"/>
  <c r="I55" i="4"/>
  <c r="J55" i="4"/>
  <c r="K55" i="4"/>
  <c r="L55" i="4"/>
  <c r="E56" i="4"/>
  <c r="F56" i="4"/>
  <c r="G56" i="4"/>
  <c r="H56" i="4"/>
  <c r="I56" i="4"/>
  <c r="J56" i="4"/>
  <c r="K56" i="4"/>
  <c r="L56" i="4"/>
  <c r="E57" i="4"/>
  <c r="F57" i="4"/>
  <c r="G57" i="4"/>
  <c r="H57" i="4"/>
  <c r="I57" i="4"/>
  <c r="J57" i="4"/>
  <c r="K57" i="4"/>
  <c r="L57" i="4"/>
  <c r="E58" i="4"/>
  <c r="F58" i="4"/>
  <c r="G58" i="4"/>
  <c r="H58" i="4"/>
  <c r="I58" i="4"/>
  <c r="J58" i="4"/>
  <c r="K58" i="4"/>
  <c r="L58" i="4"/>
  <c r="E59" i="4"/>
  <c r="F59" i="4"/>
  <c r="G59" i="4"/>
  <c r="H59" i="4"/>
  <c r="I59" i="4"/>
  <c r="J59" i="4"/>
  <c r="K59" i="4"/>
  <c r="L59" i="4"/>
  <c r="E60" i="4"/>
  <c r="F60" i="4"/>
  <c r="G60" i="4"/>
  <c r="H60" i="4"/>
  <c r="I60" i="4"/>
  <c r="J60" i="4"/>
  <c r="K60" i="4"/>
  <c r="L60" i="4"/>
  <c r="E61" i="4"/>
  <c r="F61" i="4"/>
  <c r="G61" i="4"/>
  <c r="H61" i="4"/>
  <c r="I61" i="4"/>
  <c r="J61" i="4"/>
  <c r="K61" i="4"/>
  <c r="L61" i="4"/>
  <c r="E62" i="4"/>
  <c r="F62" i="4"/>
  <c r="G62" i="4"/>
  <c r="H62" i="4"/>
  <c r="I62" i="4"/>
  <c r="J62" i="4"/>
  <c r="K62" i="4"/>
  <c r="L62" i="4"/>
  <c r="E63" i="4"/>
  <c r="F63" i="4"/>
  <c r="G63" i="4"/>
  <c r="H63" i="4"/>
  <c r="I63" i="4"/>
  <c r="J63" i="4"/>
  <c r="K63" i="4"/>
  <c r="L63" i="4"/>
  <c r="E64" i="4"/>
  <c r="F64" i="4"/>
  <c r="G64" i="4"/>
  <c r="H64" i="4"/>
  <c r="I64" i="4"/>
  <c r="J64" i="4"/>
  <c r="K64" i="4"/>
  <c r="L64" i="4"/>
  <c r="E65" i="4"/>
  <c r="F65" i="4"/>
  <c r="G65" i="4"/>
  <c r="H65" i="4"/>
  <c r="I65" i="4"/>
  <c r="J65" i="4"/>
  <c r="K65" i="4"/>
  <c r="L65" i="4"/>
  <c r="E66" i="4"/>
  <c r="F66" i="4"/>
  <c r="G66" i="4"/>
  <c r="H66" i="4"/>
  <c r="I66" i="4"/>
  <c r="J66" i="4"/>
  <c r="K66" i="4"/>
  <c r="L66" i="4"/>
  <c r="E67" i="4"/>
  <c r="F67" i="4"/>
  <c r="G67" i="4"/>
  <c r="H67" i="4"/>
  <c r="I67" i="4"/>
  <c r="J67" i="4"/>
  <c r="K67" i="4"/>
  <c r="L67" i="4"/>
  <c r="E68" i="4"/>
  <c r="F68" i="4"/>
  <c r="G68" i="4"/>
  <c r="H68" i="4"/>
  <c r="I68" i="4"/>
  <c r="J68" i="4"/>
  <c r="K68" i="4"/>
  <c r="L68" i="4"/>
  <c r="E69" i="4"/>
  <c r="F69" i="4"/>
  <c r="G69" i="4"/>
  <c r="H69" i="4"/>
  <c r="I69" i="4"/>
  <c r="J69" i="4"/>
  <c r="K69" i="4"/>
  <c r="L69" i="4"/>
  <c r="E70" i="4"/>
  <c r="F70" i="4"/>
  <c r="G70" i="4"/>
  <c r="H70" i="4"/>
  <c r="I70" i="4"/>
  <c r="J70" i="4"/>
  <c r="K70" i="4"/>
  <c r="L70" i="4"/>
  <c r="E71" i="4"/>
  <c r="F71" i="4"/>
  <c r="G71" i="4"/>
  <c r="H71" i="4"/>
  <c r="I71" i="4"/>
  <c r="J71" i="4"/>
  <c r="K71" i="4"/>
  <c r="L71" i="4"/>
  <c r="E72" i="4"/>
  <c r="F72" i="4"/>
  <c r="G72" i="4"/>
  <c r="H72" i="4"/>
  <c r="I72" i="4"/>
  <c r="J72" i="4"/>
  <c r="K72" i="4"/>
  <c r="L72" i="4"/>
  <c r="E73" i="4"/>
  <c r="F73" i="4"/>
  <c r="G73" i="4"/>
  <c r="H73" i="4"/>
  <c r="I73" i="4"/>
  <c r="J73" i="4"/>
  <c r="K73" i="4"/>
  <c r="L73" i="4"/>
  <c r="E74" i="4"/>
  <c r="F74" i="4"/>
  <c r="G74" i="4"/>
  <c r="H74" i="4"/>
  <c r="I74" i="4"/>
  <c r="J74" i="4"/>
  <c r="K74" i="4"/>
  <c r="L74" i="4"/>
  <c r="E75" i="4"/>
  <c r="F75" i="4"/>
  <c r="G75" i="4"/>
  <c r="H75" i="4"/>
  <c r="I75" i="4"/>
  <c r="J75" i="4"/>
  <c r="K75" i="4"/>
  <c r="L75" i="4"/>
  <c r="E76" i="4"/>
  <c r="F76" i="4"/>
  <c r="G76" i="4"/>
  <c r="H76" i="4"/>
  <c r="I76" i="4"/>
  <c r="J76" i="4"/>
  <c r="K76" i="4"/>
  <c r="L76" i="4"/>
  <c r="E77" i="4"/>
  <c r="F77" i="4"/>
  <c r="G77" i="4"/>
  <c r="H77" i="4"/>
  <c r="I77" i="4"/>
  <c r="J77" i="4"/>
  <c r="K77" i="4"/>
  <c r="L77" i="4"/>
  <c r="E78" i="4"/>
  <c r="F78" i="4"/>
  <c r="G78" i="4"/>
  <c r="H78" i="4"/>
  <c r="I78" i="4"/>
  <c r="J78" i="4"/>
  <c r="K78" i="4"/>
  <c r="L78" i="4"/>
  <c r="E79" i="4"/>
  <c r="F79" i="4"/>
  <c r="G79" i="4"/>
  <c r="H79" i="4"/>
  <c r="I79" i="4"/>
  <c r="J79" i="4"/>
  <c r="K79" i="4"/>
  <c r="L79" i="4"/>
  <c r="E80" i="4"/>
  <c r="F80" i="4"/>
  <c r="G80" i="4"/>
  <c r="H80" i="4"/>
  <c r="I80" i="4"/>
  <c r="J80" i="4"/>
  <c r="K80" i="4"/>
  <c r="L80" i="4"/>
  <c r="E81" i="4"/>
  <c r="F81" i="4"/>
  <c r="G81" i="4"/>
  <c r="H81" i="4"/>
  <c r="I81" i="4"/>
  <c r="J81" i="4"/>
  <c r="K81" i="4"/>
  <c r="L81" i="4"/>
  <c r="E82" i="4"/>
  <c r="F82" i="4"/>
  <c r="G82" i="4"/>
  <c r="H82" i="4"/>
  <c r="I82" i="4"/>
  <c r="J82" i="4"/>
  <c r="K82" i="4"/>
  <c r="L82" i="4"/>
  <c r="E83" i="4"/>
  <c r="F83" i="4"/>
  <c r="G83" i="4"/>
  <c r="H83" i="4"/>
  <c r="I83" i="4"/>
  <c r="J83" i="4"/>
  <c r="K83" i="4"/>
  <c r="L83" i="4"/>
  <c r="E84" i="4"/>
  <c r="F84" i="4"/>
  <c r="G84" i="4"/>
  <c r="H84" i="4"/>
  <c r="I84" i="4"/>
  <c r="J84" i="4"/>
  <c r="K84" i="4"/>
  <c r="L84" i="4"/>
  <c r="E85" i="4"/>
  <c r="F85" i="4"/>
  <c r="G85" i="4"/>
  <c r="H85" i="4"/>
  <c r="I85" i="4"/>
  <c r="J85" i="4"/>
  <c r="K85" i="4"/>
  <c r="L85" i="4"/>
  <c r="E86" i="4"/>
  <c r="F86" i="4"/>
  <c r="G86" i="4"/>
  <c r="H86" i="4"/>
  <c r="I86" i="4"/>
  <c r="J86" i="4"/>
  <c r="K86" i="4"/>
  <c r="L86" i="4"/>
  <c r="E87" i="4"/>
  <c r="F87" i="4"/>
  <c r="G87" i="4"/>
  <c r="H87" i="4"/>
  <c r="I87" i="4"/>
  <c r="J87" i="4"/>
  <c r="K87" i="4"/>
  <c r="L87" i="4"/>
  <c r="E88" i="4"/>
  <c r="F88" i="4"/>
  <c r="G88" i="4"/>
  <c r="H88" i="4"/>
  <c r="I88" i="4"/>
  <c r="J88" i="4"/>
  <c r="K88" i="4"/>
  <c r="L88" i="4"/>
  <c r="E89" i="4"/>
  <c r="F89" i="4"/>
  <c r="G89" i="4"/>
  <c r="H89" i="4"/>
  <c r="I89" i="4"/>
  <c r="J89" i="4"/>
  <c r="K89" i="4"/>
  <c r="L89" i="4"/>
  <c r="E90" i="4"/>
  <c r="F90" i="4"/>
  <c r="G90" i="4"/>
  <c r="H90" i="4"/>
  <c r="I90" i="4"/>
  <c r="J90" i="4"/>
  <c r="K90" i="4"/>
  <c r="L90" i="4"/>
  <c r="E91" i="4"/>
  <c r="F91" i="4"/>
  <c r="G91" i="4"/>
  <c r="H91" i="4"/>
  <c r="I91" i="4"/>
  <c r="J91" i="4"/>
  <c r="K91" i="4"/>
  <c r="L91" i="4"/>
  <c r="E92" i="4"/>
  <c r="F92" i="4"/>
  <c r="G92" i="4"/>
  <c r="H92" i="4"/>
  <c r="I92" i="4"/>
  <c r="J92" i="4"/>
  <c r="K92" i="4"/>
  <c r="L92" i="4"/>
  <c r="E93" i="4"/>
  <c r="F93" i="4"/>
  <c r="G93" i="4"/>
  <c r="H93" i="4"/>
  <c r="I93" i="4"/>
  <c r="J93" i="4"/>
  <c r="K93" i="4"/>
  <c r="L93" i="4"/>
  <c r="E94" i="4"/>
  <c r="F94" i="4"/>
  <c r="G94" i="4"/>
  <c r="H94" i="4"/>
  <c r="I94" i="4"/>
  <c r="J94" i="4"/>
  <c r="K94" i="4"/>
  <c r="L94" i="4"/>
  <c r="E95" i="4"/>
  <c r="F95" i="4"/>
  <c r="G95" i="4"/>
  <c r="H95" i="4"/>
  <c r="I95" i="4"/>
  <c r="J95" i="4"/>
  <c r="K95" i="4"/>
  <c r="L95" i="4"/>
  <c r="E96" i="4"/>
  <c r="F96" i="4"/>
  <c r="G96" i="4"/>
  <c r="H96" i="4"/>
  <c r="I96" i="4"/>
  <c r="J96" i="4"/>
  <c r="K96" i="4"/>
  <c r="L96" i="4"/>
  <c r="E97" i="4"/>
  <c r="F97" i="4"/>
  <c r="G97" i="4"/>
  <c r="H97" i="4"/>
  <c r="I97" i="4"/>
  <c r="J97" i="4"/>
  <c r="K97" i="4"/>
  <c r="L97" i="4"/>
  <c r="E98" i="4"/>
  <c r="F98" i="4"/>
  <c r="G98" i="4"/>
  <c r="H98" i="4"/>
  <c r="I98" i="4"/>
  <c r="J98" i="4"/>
  <c r="K98" i="4"/>
  <c r="L98" i="4"/>
  <c r="E99" i="4"/>
  <c r="F99" i="4"/>
  <c r="G99" i="4"/>
  <c r="H99" i="4"/>
  <c r="I99" i="4"/>
  <c r="J99" i="4"/>
  <c r="K99" i="4"/>
  <c r="L99" i="4"/>
  <c r="E100" i="4"/>
  <c r="F100" i="4"/>
  <c r="G100" i="4"/>
  <c r="H100" i="4"/>
  <c r="I100" i="4"/>
  <c r="J100" i="4"/>
  <c r="K100" i="4"/>
  <c r="L100" i="4"/>
  <c r="E101" i="4"/>
  <c r="F101" i="4"/>
  <c r="G101" i="4"/>
  <c r="H101" i="4"/>
  <c r="I101" i="4"/>
  <c r="J101" i="4"/>
  <c r="K101" i="4"/>
  <c r="L101" i="4"/>
  <c r="E102" i="4"/>
  <c r="F102" i="4"/>
  <c r="G102" i="4"/>
  <c r="H102" i="4"/>
  <c r="I102" i="4"/>
  <c r="J102" i="4"/>
  <c r="K102" i="4"/>
  <c r="L102" i="4"/>
  <c r="E103" i="4"/>
  <c r="F103" i="4"/>
  <c r="G103" i="4"/>
  <c r="H103" i="4"/>
  <c r="I103" i="4"/>
  <c r="J103" i="4"/>
  <c r="K103" i="4"/>
  <c r="L103" i="4"/>
  <c r="E104" i="4"/>
  <c r="F104" i="4"/>
  <c r="G104" i="4"/>
  <c r="H104" i="4"/>
  <c r="I104" i="4"/>
  <c r="J104" i="4"/>
  <c r="K104" i="4"/>
  <c r="L104" i="4"/>
  <c r="E105" i="4"/>
  <c r="F105" i="4"/>
  <c r="G105" i="4"/>
  <c r="H105" i="4"/>
  <c r="I105" i="4"/>
  <c r="J105" i="4"/>
  <c r="K105" i="4"/>
  <c r="L105" i="4"/>
  <c r="E106" i="4"/>
  <c r="F106" i="4"/>
  <c r="G106" i="4"/>
  <c r="H106" i="4"/>
  <c r="I106" i="4"/>
  <c r="J106" i="4"/>
  <c r="K106" i="4"/>
  <c r="L106" i="4"/>
  <c r="E107" i="4"/>
  <c r="F107" i="4"/>
  <c r="G107" i="4"/>
  <c r="H107" i="4"/>
  <c r="I107" i="4"/>
  <c r="J107" i="4"/>
  <c r="K107" i="4"/>
  <c r="L107" i="4"/>
  <c r="E108" i="4"/>
  <c r="F108" i="4"/>
  <c r="G108" i="4"/>
  <c r="H108" i="4"/>
  <c r="I108" i="4"/>
  <c r="J108" i="4"/>
  <c r="K108" i="4"/>
  <c r="L108" i="4"/>
  <c r="E109" i="4"/>
  <c r="F109" i="4"/>
  <c r="G109" i="4"/>
  <c r="H109" i="4"/>
  <c r="I109" i="4"/>
  <c r="J109" i="4"/>
  <c r="K109" i="4"/>
  <c r="L109" i="4"/>
  <c r="E110" i="4"/>
  <c r="F110" i="4"/>
  <c r="G110" i="4"/>
  <c r="H110" i="4"/>
  <c r="I110" i="4"/>
  <c r="J110" i="4"/>
  <c r="K110" i="4"/>
  <c r="L110" i="4"/>
  <c r="E111" i="4"/>
  <c r="F111" i="4"/>
  <c r="G111" i="4"/>
  <c r="H111" i="4"/>
  <c r="I111" i="4"/>
  <c r="J111" i="4"/>
  <c r="K111" i="4"/>
  <c r="L111" i="4"/>
  <c r="E112" i="4"/>
  <c r="F112" i="4"/>
  <c r="G112" i="4"/>
  <c r="H112" i="4"/>
  <c r="I112" i="4"/>
  <c r="J112" i="4"/>
  <c r="K112" i="4"/>
  <c r="L112" i="4"/>
  <c r="E113" i="4"/>
  <c r="F113" i="4"/>
  <c r="G113" i="4"/>
  <c r="H113" i="4"/>
  <c r="I113" i="4"/>
  <c r="J113" i="4"/>
  <c r="K113" i="4"/>
  <c r="L113" i="4"/>
  <c r="E114" i="4"/>
  <c r="F114" i="4"/>
  <c r="G114" i="4"/>
  <c r="H114" i="4"/>
  <c r="I114" i="4"/>
  <c r="J114" i="4"/>
  <c r="K114" i="4"/>
  <c r="L114" i="4"/>
  <c r="E115" i="4"/>
  <c r="F115" i="4"/>
  <c r="G115" i="4"/>
  <c r="H115" i="4"/>
  <c r="I115" i="4"/>
  <c r="J115" i="4"/>
  <c r="K115" i="4"/>
  <c r="L115" i="4"/>
  <c r="E116" i="4"/>
  <c r="F116" i="4"/>
  <c r="G116" i="4"/>
  <c r="H116" i="4"/>
  <c r="I116" i="4"/>
  <c r="J116" i="4"/>
  <c r="K116" i="4"/>
  <c r="L116" i="4"/>
  <c r="E117" i="4"/>
  <c r="F117" i="4"/>
  <c r="G117" i="4"/>
  <c r="H117" i="4"/>
  <c r="I117" i="4"/>
  <c r="J117" i="4"/>
  <c r="K117" i="4"/>
  <c r="L117" i="4"/>
  <c r="E118" i="4"/>
  <c r="F118" i="4"/>
  <c r="G118" i="4"/>
  <c r="H118" i="4"/>
  <c r="I118" i="4"/>
  <c r="J118" i="4"/>
  <c r="K118" i="4"/>
  <c r="L118" i="4"/>
  <c r="E119" i="4"/>
  <c r="F119" i="4"/>
  <c r="G119" i="4"/>
  <c r="H119" i="4"/>
  <c r="I119" i="4"/>
  <c r="J119" i="4"/>
  <c r="K119" i="4"/>
  <c r="L119" i="4"/>
  <c r="E120" i="4"/>
  <c r="F120" i="4"/>
  <c r="G120" i="4"/>
  <c r="H120" i="4"/>
  <c r="I120" i="4"/>
  <c r="J120" i="4"/>
  <c r="K120" i="4"/>
  <c r="L120" i="4"/>
  <c r="E121" i="4"/>
  <c r="F121" i="4"/>
  <c r="G121" i="4"/>
  <c r="H121" i="4"/>
  <c r="I121" i="4"/>
  <c r="J121" i="4"/>
  <c r="K121" i="4"/>
  <c r="L121" i="4"/>
  <c r="E122" i="4"/>
  <c r="F122" i="4"/>
  <c r="G122" i="4"/>
  <c r="H122" i="4"/>
  <c r="I122" i="4"/>
  <c r="J122" i="4"/>
  <c r="K122" i="4"/>
  <c r="L122" i="4"/>
  <c r="E123" i="4"/>
  <c r="F123" i="4"/>
  <c r="G123" i="4"/>
  <c r="H123" i="4"/>
  <c r="I123" i="4"/>
  <c r="J123" i="4"/>
  <c r="K123" i="4"/>
  <c r="L123" i="4"/>
  <c r="E124" i="4"/>
  <c r="F124" i="4"/>
  <c r="G124" i="4"/>
  <c r="H124" i="4"/>
  <c r="I124" i="4"/>
  <c r="J124" i="4"/>
  <c r="K124" i="4"/>
  <c r="L124" i="4"/>
  <c r="E125" i="4"/>
  <c r="F125" i="4"/>
  <c r="G125" i="4"/>
  <c r="H125" i="4"/>
  <c r="I125" i="4"/>
  <c r="J125" i="4"/>
  <c r="K125" i="4"/>
  <c r="L125" i="4"/>
  <c r="E126" i="4"/>
  <c r="F126" i="4"/>
  <c r="G126" i="4"/>
  <c r="H126" i="4"/>
  <c r="I126" i="4"/>
  <c r="J126" i="4"/>
  <c r="K126" i="4"/>
  <c r="L126" i="4"/>
  <c r="E127" i="4"/>
  <c r="F127" i="4"/>
  <c r="G127" i="4"/>
  <c r="H127" i="4"/>
  <c r="I127" i="4"/>
  <c r="J127" i="4"/>
  <c r="K127" i="4"/>
  <c r="L127" i="4"/>
  <c r="E128" i="4"/>
  <c r="F128" i="4"/>
  <c r="G128" i="4"/>
  <c r="H128" i="4"/>
  <c r="I128" i="4"/>
  <c r="J128" i="4"/>
  <c r="K128" i="4"/>
  <c r="L128" i="4"/>
  <c r="E129" i="4"/>
  <c r="F129" i="4"/>
  <c r="G129" i="4"/>
  <c r="H129" i="4"/>
  <c r="I129" i="4"/>
  <c r="J129" i="4"/>
  <c r="K129" i="4"/>
  <c r="L129" i="4"/>
  <c r="E130" i="4"/>
  <c r="F130" i="4"/>
  <c r="G130" i="4"/>
  <c r="H130" i="4"/>
  <c r="I130" i="4"/>
  <c r="J130" i="4"/>
  <c r="K130" i="4"/>
  <c r="L130" i="4"/>
  <c r="E131" i="4"/>
  <c r="F131" i="4"/>
  <c r="G131" i="4"/>
  <c r="H131" i="4"/>
  <c r="I131" i="4"/>
  <c r="J131" i="4"/>
  <c r="K131" i="4"/>
  <c r="L131" i="4"/>
  <c r="E132" i="4"/>
  <c r="F132" i="4"/>
  <c r="G132" i="4"/>
  <c r="H132" i="4"/>
  <c r="I132" i="4"/>
  <c r="J132" i="4"/>
  <c r="K132" i="4"/>
  <c r="L132" i="4"/>
  <c r="E133" i="4"/>
  <c r="F133" i="4"/>
  <c r="G133" i="4"/>
  <c r="H133" i="4"/>
  <c r="I133" i="4"/>
  <c r="J133" i="4"/>
  <c r="K133" i="4"/>
  <c r="L133" i="4"/>
  <c r="E134" i="4"/>
  <c r="F134" i="4"/>
  <c r="G134" i="4"/>
  <c r="H134" i="4"/>
  <c r="I134" i="4"/>
  <c r="J134" i="4"/>
  <c r="K134" i="4"/>
  <c r="L134" i="4"/>
  <c r="E135" i="4"/>
  <c r="F135" i="4"/>
  <c r="G135" i="4"/>
  <c r="H135" i="4"/>
  <c r="I135" i="4"/>
  <c r="J135" i="4"/>
  <c r="K135" i="4"/>
  <c r="L135" i="4"/>
  <c r="E136" i="4"/>
  <c r="F136" i="4"/>
  <c r="G136" i="4"/>
  <c r="H136" i="4"/>
  <c r="I136" i="4"/>
  <c r="J136" i="4"/>
  <c r="K136" i="4"/>
  <c r="L136" i="4"/>
  <c r="E137" i="4"/>
  <c r="F137" i="4"/>
  <c r="G137" i="4"/>
  <c r="H137" i="4"/>
  <c r="I137" i="4"/>
  <c r="J137" i="4"/>
  <c r="K137" i="4"/>
  <c r="L137" i="4"/>
  <c r="E138" i="4"/>
  <c r="F138" i="4"/>
  <c r="G138" i="4"/>
  <c r="H138" i="4"/>
  <c r="I138" i="4"/>
  <c r="J138" i="4"/>
  <c r="K138" i="4"/>
  <c r="L138" i="4"/>
  <c r="E139" i="4"/>
  <c r="F139" i="4"/>
  <c r="G139" i="4"/>
  <c r="H139" i="4"/>
  <c r="I139" i="4"/>
  <c r="J139" i="4"/>
  <c r="K139" i="4"/>
  <c r="L139" i="4"/>
  <c r="E140" i="4"/>
  <c r="F140" i="4"/>
  <c r="G140" i="4"/>
  <c r="H140" i="4"/>
  <c r="I140" i="4"/>
  <c r="J140" i="4"/>
  <c r="K140" i="4"/>
  <c r="L140" i="4"/>
  <c r="E141" i="4"/>
  <c r="F141" i="4"/>
  <c r="G141" i="4"/>
  <c r="H141" i="4"/>
  <c r="I141" i="4"/>
  <c r="J141" i="4"/>
  <c r="K141" i="4"/>
  <c r="L141" i="4"/>
  <c r="E142" i="4"/>
  <c r="F142" i="4"/>
  <c r="G142" i="4"/>
  <c r="H142" i="4"/>
  <c r="I142" i="4"/>
  <c r="J142" i="4"/>
  <c r="K142" i="4"/>
  <c r="L142" i="4"/>
  <c r="E143" i="4"/>
  <c r="F143" i="4"/>
  <c r="G143" i="4"/>
  <c r="H143" i="4"/>
  <c r="I143" i="4"/>
  <c r="J143" i="4"/>
  <c r="K143" i="4"/>
  <c r="L143" i="4"/>
  <c r="E144" i="4"/>
  <c r="F144" i="4"/>
  <c r="G144" i="4"/>
  <c r="H144" i="4"/>
  <c r="I144" i="4"/>
  <c r="J144" i="4"/>
  <c r="K144" i="4"/>
  <c r="L144" i="4"/>
  <c r="E145" i="4"/>
  <c r="F145" i="4"/>
  <c r="G145" i="4"/>
  <c r="H145" i="4"/>
  <c r="I145" i="4"/>
  <c r="J145" i="4"/>
  <c r="K145" i="4"/>
  <c r="L145" i="4"/>
  <c r="E146" i="4"/>
  <c r="F146" i="4"/>
  <c r="G146" i="4"/>
  <c r="H146" i="4"/>
  <c r="I146" i="4"/>
  <c r="J146" i="4"/>
  <c r="K146" i="4"/>
  <c r="L146" i="4"/>
  <c r="E147" i="4"/>
  <c r="F147" i="4"/>
  <c r="G147" i="4"/>
  <c r="H147" i="4"/>
  <c r="I147" i="4"/>
  <c r="J147" i="4"/>
  <c r="K147" i="4"/>
  <c r="L147" i="4"/>
  <c r="E148" i="4"/>
  <c r="F148" i="4"/>
  <c r="G148" i="4"/>
  <c r="H148" i="4"/>
  <c r="I148" i="4"/>
  <c r="J148" i="4"/>
  <c r="K148" i="4"/>
  <c r="L148" i="4"/>
  <c r="E149" i="4"/>
  <c r="F149" i="4"/>
  <c r="G149" i="4"/>
  <c r="H149" i="4"/>
  <c r="I149" i="4"/>
  <c r="J149" i="4"/>
  <c r="K149" i="4"/>
  <c r="L149" i="4"/>
  <c r="E150" i="4"/>
  <c r="F150" i="4"/>
  <c r="G150" i="4"/>
  <c r="H150" i="4"/>
  <c r="I150" i="4"/>
  <c r="J150" i="4"/>
  <c r="K150" i="4"/>
  <c r="L150" i="4"/>
  <c r="E151" i="4"/>
  <c r="F151" i="4"/>
  <c r="G151" i="4"/>
  <c r="H151" i="4"/>
  <c r="I151" i="4"/>
  <c r="J151" i="4"/>
  <c r="K151" i="4"/>
  <c r="L151" i="4"/>
  <c r="E152" i="4"/>
  <c r="F152" i="4"/>
  <c r="G152" i="4"/>
  <c r="H152" i="4"/>
  <c r="I152" i="4"/>
  <c r="J152" i="4"/>
  <c r="K152" i="4"/>
  <c r="L152" i="4"/>
  <c r="E153" i="4"/>
  <c r="F153" i="4"/>
  <c r="G153" i="4"/>
  <c r="H153" i="4"/>
  <c r="I153" i="4"/>
  <c r="J153" i="4"/>
  <c r="K153" i="4"/>
  <c r="L153" i="4"/>
  <c r="E154" i="4"/>
  <c r="F154" i="4"/>
  <c r="G154" i="4"/>
  <c r="H154" i="4"/>
  <c r="I154" i="4"/>
  <c r="J154" i="4"/>
  <c r="K154" i="4"/>
  <c r="L154" i="4"/>
  <c r="E155" i="4"/>
  <c r="F155" i="4"/>
  <c r="G155" i="4"/>
  <c r="H155" i="4"/>
  <c r="I155" i="4"/>
  <c r="J155" i="4"/>
  <c r="K155" i="4"/>
  <c r="L155" i="4"/>
  <c r="E156" i="4"/>
  <c r="F156" i="4"/>
  <c r="G156" i="4"/>
  <c r="H156" i="4"/>
  <c r="I156" i="4"/>
  <c r="J156" i="4"/>
  <c r="K156" i="4"/>
  <c r="L156" i="4"/>
  <c r="E157" i="4"/>
  <c r="F157" i="4"/>
  <c r="G157" i="4"/>
  <c r="H157" i="4"/>
  <c r="I157" i="4"/>
  <c r="J157" i="4"/>
  <c r="K157" i="4"/>
  <c r="L157" i="4"/>
  <c r="E158" i="4"/>
  <c r="F158" i="4"/>
  <c r="G158" i="4"/>
  <c r="H158" i="4"/>
  <c r="I158" i="4"/>
  <c r="J158" i="4"/>
  <c r="K158" i="4"/>
  <c r="L158" i="4"/>
  <c r="E159" i="4"/>
  <c r="F159" i="4"/>
  <c r="G159" i="4"/>
  <c r="H159" i="4"/>
  <c r="I159" i="4"/>
  <c r="J159" i="4"/>
  <c r="K159" i="4"/>
  <c r="L159" i="4"/>
  <c r="E160" i="4"/>
  <c r="F160" i="4"/>
  <c r="G160" i="4"/>
  <c r="H160" i="4"/>
  <c r="I160" i="4"/>
  <c r="J160" i="4"/>
  <c r="K160" i="4"/>
  <c r="L160" i="4"/>
  <c r="E161" i="4"/>
  <c r="F161" i="4"/>
  <c r="G161" i="4"/>
  <c r="H161" i="4"/>
  <c r="I161" i="4"/>
  <c r="J161" i="4"/>
  <c r="K161" i="4"/>
  <c r="L161" i="4"/>
  <c r="E162" i="4"/>
  <c r="F162" i="4"/>
  <c r="G162" i="4"/>
  <c r="H162" i="4"/>
  <c r="I162" i="4"/>
  <c r="J162" i="4"/>
  <c r="K162" i="4"/>
  <c r="L162" i="4"/>
  <c r="E163" i="4"/>
  <c r="F163" i="4"/>
  <c r="G163" i="4"/>
  <c r="H163" i="4"/>
  <c r="I163" i="4"/>
  <c r="J163" i="4"/>
  <c r="K163" i="4"/>
  <c r="L163" i="4"/>
  <c r="E164" i="4"/>
  <c r="F164" i="4"/>
  <c r="G164" i="4"/>
  <c r="H164" i="4"/>
  <c r="I164" i="4"/>
  <c r="J164" i="4"/>
  <c r="K164" i="4"/>
  <c r="L164" i="4"/>
  <c r="E165" i="4"/>
  <c r="F165" i="4"/>
  <c r="G165" i="4"/>
  <c r="H165" i="4"/>
  <c r="I165" i="4"/>
  <c r="J165" i="4"/>
  <c r="K165" i="4"/>
  <c r="L165" i="4"/>
  <c r="E166" i="4"/>
  <c r="F166" i="4"/>
  <c r="G166" i="4"/>
  <c r="H166" i="4"/>
  <c r="I166" i="4"/>
  <c r="J166" i="4"/>
  <c r="K166" i="4"/>
  <c r="L166" i="4"/>
  <c r="E167" i="4"/>
  <c r="F167" i="4"/>
  <c r="G167" i="4"/>
  <c r="H167" i="4"/>
  <c r="I167" i="4"/>
  <c r="J167" i="4"/>
  <c r="K167" i="4"/>
  <c r="L167" i="4"/>
  <c r="E168" i="4"/>
  <c r="F168" i="4"/>
  <c r="G168" i="4"/>
  <c r="H168" i="4"/>
  <c r="I168" i="4"/>
  <c r="J168" i="4"/>
  <c r="K168" i="4"/>
  <c r="L168" i="4"/>
  <c r="E169" i="4"/>
  <c r="F169" i="4"/>
  <c r="G169" i="4"/>
  <c r="H169" i="4"/>
  <c r="I169" i="4"/>
  <c r="J169" i="4"/>
  <c r="K169" i="4"/>
  <c r="L169" i="4"/>
  <c r="E170" i="4"/>
  <c r="F170" i="4"/>
  <c r="G170" i="4"/>
  <c r="H170" i="4"/>
  <c r="I170" i="4"/>
  <c r="J170" i="4"/>
  <c r="K170" i="4"/>
  <c r="L170" i="4"/>
  <c r="E171" i="4"/>
  <c r="F171" i="4"/>
  <c r="G171" i="4"/>
  <c r="H171" i="4"/>
  <c r="I171" i="4"/>
  <c r="J171" i="4"/>
  <c r="K171" i="4"/>
  <c r="L171" i="4"/>
  <c r="E172" i="4"/>
  <c r="F172" i="4"/>
  <c r="G172" i="4"/>
  <c r="H172" i="4"/>
  <c r="I172" i="4"/>
  <c r="J172" i="4"/>
  <c r="K172" i="4"/>
  <c r="L172" i="4"/>
  <c r="E173" i="4"/>
  <c r="F173" i="4"/>
  <c r="G173" i="4"/>
  <c r="H173" i="4"/>
  <c r="I173" i="4"/>
  <c r="J173" i="4"/>
  <c r="K173" i="4"/>
  <c r="L173" i="4"/>
  <c r="E174" i="4"/>
  <c r="F174" i="4"/>
  <c r="G174" i="4"/>
  <c r="H174" i="4"/>
  <c r="I174" i="4"/>
  <c r="J174" i="4"/>
  <c r="K174" i="4"/>
  <c r="L174" i="4"/>
  <c r="E175" i="4"/>
  <c r="F175" i="4"/>
  <c r="G175" i="4"/>
  <c r="H175" i="4"/>
  <c r="I175" i="4"/>
  <c r="J175" i="4"/>
  <c r="K175" i="4"/>
  <c r="L175" i="4"/>
  <c r="E176" i="4"/>
  <c r="F176" i="4"/>
  <c r="G176" i="4"/>
  <c r="H176" i="4"/>
  <c r="I176" i="4"/>
  <c r="J176" i="4"/>
  <c r="K176" i="4"/>
  <c r="L176" i="4"/>
  <c r="E177" i="4"/>
  <c r="F177" i="4"/>
  <c r="G177" i="4"/>
  <c r="H177" i="4"/>
  <c r="I177" i="4"/>
  <c r="J177" i="4"/>
  <c r="K177" i="4"/>
  <c r="L177" i="4"/>
  <c r="E178" i="4"/>
  <c r="F178" i="4"/>
  <c r="G178" i="4"/>
  <c r="H178" i="4"/>
  <c r="I178" i="4"/>
  <c r="J178" i="4"/>
  <c r="K178" i="4"/>
  <c r="L178" i="4"/>
  <c r="E179" i="4"/>
  <c r="F179" i="4"/>
  <c r="G179" i="4"/>
  <c r="H179" i="4"/>
  <c r="I179" i="4"/>
  <c r="J179" i="4"/>
  <c r="K179" i="4"/>
  <c r="L179" i="4"/>
  <c r="E180" i="4"/>
  <c r="F180" i="4"/>
  <c r="G180" i="4"/>
  <c r="H180" i="4"/>
  <c r="I180" i="4"/>
  <c r="J180" i="4"/>
  <c r="K180" i="4"/>
  <c r="L180" i="4"/>
  <c r="E181" i="4"/>
  <c r="F181" i="4"/>
  <c r="G181" i="4"/>
  <c r="H181" i="4"/>
  <c r="I181" i="4"/>
  <c r="J181" i="4"/>
  <c r="K181" i="4"/>
  <c r="L181" i="4"/>
  <c r="E182" i="4"/>
  <c r="F182" i="4"/>
  <c r="G182" i="4"/>
  <c r="H182" i="4"/>
  <c r="I182" i="4"/>
  <c r="J182" i="4"/>
  <c r="K182" i="4"/>
  <c r="L182" i="4"/>
  <c r="E183" i="4"/>
  <c r="F183" i="4"/>
  <c r="G183" i="4"/>
  <c r="H183" i="4"/>
  <c r="I183" i="4"/>
  <c r="J183" i="4"/>
  <c r="K183" i="4"/>
  <c r="L183" i="4"/>
  <c r="E184" i="4"/>
  <c r="F184" i="4"/>
  <c r="G184" i="4"/>
  <c r="H184" i="4"/>
  <c r="I184" i="4"/>
  <c r="J184" i="4"/>
  <c r="K184" i="4"/>
  <c r="L184" i="4"/>
  <c r="E185" i="4"/>
  <c r="F185" i="4"/>
  <c r="G185" i="4"/>
  <c r="H185" i="4"/>
  <c r="I185" i="4"/>
  <c r="J185" i="4"/>
  <c r="K185" i="4"/>
  <c r="L185" i="4"/>
  <c r="E186" i="4"/>
  <c r="F186" i="4"/>
  <c r="G186" i="4"/>
  <c r="H186" i="4"/>
  <c r="I186" i="4"/>
  <c r="J186" i="4"/>
  <c r="K186" i="4"/>
  <c r="L186" i="4"/>
  <c r="E187" i="4"/>
  <c r="F187" i="4"/>
  <c r="G187" i="4"/>
  <c r="H187" i="4"/>
  <c r="I187" i="4"/>
  <c r="J187" i="4"/>
  <c r="K187" i="4"/>
  <c r="L187" i="4"/>
  <c r="E188" i="4"/>
  <c r="F188" i="4"/>
  <c r="G188" i="4"/>
  <c r="H188" i="4"/>
  <c r="I188" i="4"/>
  <c r="J188" i="4"/>
  <c r="K188" i="4"/>
  <c r="L188" i="4"/>
  <c r="E189" i="4"/>
  <c r="F189" i="4"/>
  <c r="G189" i="4"/>
  <c r="H189" i="4"/>
  <c r="I189" i="4"/>
  <c r="J189" i="4"/>
  <c r="K189" i="4"/>
  <c r="L189" i="4"/>
  <c r="E190" i="4"/>
  <c r="F190" i="4"/>
  <c r="G190" i="4"/>
  <c r="H190" i="4"/>
  <c r="I190" i="4"/>
  <c r="J190" i="4"/>
  <c r="K190" i="4"/>
  <c r="L190" i="4"/>
  <c r="E191" i="4"/>
  <c r="F191" i="4"/>
  <c r="G191" i="4"/>
  <c r="H191" i="4"/>
  <c r="I191" i="4"/>
  <c r="J191" i="4"/>
  <c r="K191" i="4"/>
  <c r="L191" i="4"/>
  <c r="E192" i="4"/>
  <c r="F192" i="4"/>
  <c r="G192" i="4"/>
  <c r="H192" i="4"/>
  <c r="I192" i="4"/>
  <c r="J192" i="4"/>
  <c r="K192" i="4"/>
  <c r="L192" i="4"/>
  <c r="E193" i="4"/>
  <c r="F193" i="4"/>
  <c r="G193" i="4"/>
  <c r="H193" i="4"/>
  <c r="I193" i="4"/>
  <c r="J193" i="4"/>
  <c r="K193" i="4"/>
  <c r="L193" i="4"/>
  <c r="E194" i="4"/>
  <c r="F194" i="4"/>
  <c r="G194" i="4"/>
  <c r="H194" i="4"/>
  <c r="I194" i="4"/>
  <c r="J194" i="4"/>
  <c r="K194" i="4"/>
  <c r="L194" i="4"/>
  <c r="E195" i="4"/>
  <c r="F195" i="4"/>
  <c r="G195" i="4"/>
  <c r="H195" i="4"/>
  <c r="I195" i="4"/>
  <c r="J195" i="4"/>
  <c r="K195" i="4"/>
  <c r="L195" i="4"/>
  <c r="E196" i="4"/>
  <c r="F196" i="4"/>
  <c r="G196" i="4"/>
  <c r="H196" i="4"/>
  <c r="I196" i="4"/>
  <c r="J196" i="4"/>
  <c r="K196" i="4"/>
  <c r="L196" i="4"/>
  <c r="E197" i="4"/>
  <c r="F197" i="4"/>
  <c r="G197" i="4"/>
  <c r="H197" i="4"/>
  <c r="I197" i="4"/>
  <c r="J197" i="4"/>
  <c r="K197" i="4"/>
  <c r="L197" i="4"/>
  <c r="E198" i="4"/>
  <c r="F198" i="4"/>
  <c r="G198" i="4"/>
  <c r="H198" i="4"/>
  <c r="I198" i="4"/>
  <c r="J198" i="4"/>
  <c r="K198" i="4"/>
  <c r="L198" i="4"/>
  <c r="E199" i="4"/>
  <c r="F199" i="4"/>
  <c r="G199" i="4"/>
  <c r="H199" i="4"/>
  <c r="I199" i="4"/>
  <c r="J199" i="4"/>
  <c r="K199" i="4"/>
  <c r="L199" i="4"/>
  <c r="E200" i="4"/>
  <c r="F200" i="4"/>
  <c r="G200" i="4"/>
  <c r="H200" i="4"/>
  <c r="I200" i="4"/>
  <c r="J200" i="4"/>
  <c r="K200" i="4"/>
  <c r="L200" i="4"/>
  <c r="E201" i="4"/>
  <c r="F201" i="4"/>
  <c r="G201" i="4"/>
  <c r="H201" i="4"/>
  <c r="I201" i="4"/>
  <c r="J201" i="4"/>
  <c r="K201" i="4"/>
  <c r="L201" i="4"/>
  <c r="E202" i="4"/>
  <c r="F202" i="4"/>
  <c r="G202" i="4"/>
  <c r="H202" i="4"/>
  <c r="I202" i="4"/>
  <c r="J202" i="4"/>
  <c r="K202" i="4"/>
  <c r="L202" i="4"/>
  <c r="E203" i="4"/>
  <c r="F203" i="4"/>
  <c r="G203" i="4"/>
  <c r="H203" i="4"/>
  <c r="I203" i="4"/>
  <c r="J203" i="4"/>
  <c r="K203" i="4"/>
  <c r="L203" i="4"/>
  <c r="E204" i="4"/>
  <c r="F204" i="4"/>
  <c r="G204" i="4"/>
  <c r="H204" i="4"/>
  <c r="I204" i="4"/>
  <c r="J204" i="4"/>
  <c r="K204" i="4"/>
  <c r="L204" i="4"/>
  <c r="E205" i="4"/>
  <c r="F205" i="4"/>
  <c r="G205" i="4"/>
  <c r="H205" i="4"/>
  <c r="I205" i="4"/>
  <c r="J205" i="4"/>
  <c r="K205" i="4"/>
  <c r="L205" i="4"/>
  <c r="E206" i="4"/>
  <c r="F206" i="4"/>
  <c r="G206" i="4"/>
  <c r="H206" i="4"/>
  <c r="I206" i="4"/>
  <c r="J206" i="4"/>
  <c r="K206" i="4"/>
  <c r="L206" i="4"/>
  <c r="E207" i="4"/>
  <c r="F207" i="4"/>
  <c r="G207" i="4"/>
  <c r="H207" i="4"/>
  <c r="I207" i="4"/>
  <c r="J207" i="4"/>
  <c r="K207" i="4"/>
  <c r="L207" i="4"/>
  <c r="E208" i="4"/>
  <c r="F208" i="4"/>
  <c r="G208" i="4"/>
  <c r="H208" i="4"/>
  <c r="I208" i="4"/>
  <c r="J208" i="4"/>
  <c r="K208" i="4"/>
  <c r="L208" i="4"/>
  <c r="E209" i="4"/>
  <c r="F209" i="4"/>
  <c r="G209" i="4"/>
  <c r="H209" i="4"/>
  <c r="I209" i="4"/>
  <c r="J209" i="4"/>
  <c r="K209" i="4"/>
  <c r="L209" i="4"/>
  <c r="E210" i="4"/>
  <c r="F210" i="4"/>
  <c r="G210" i="4"/>
  <c r="H210" i="4"/>
  <c r="I210" i="4"/>
  <c r="J210" i="4"/>
  <c r="K210" i="4"/>
  <c r="L210" i="4"/>
  <c r="E211" i="4"/>
  <c r="F211" i="4"/>
  <c r="G211" i="4"/>
  <c r="H211" i="4"/>
  <c r="I211" i="4"/>
  <c r="J211" i="4"/>
  <c r="K211" i="4"/>
  <c r="L211" i="4"/>
  <c r="E212" i="4"/>
  <c r="F212" i="4"/>
  <c r="G212" i="4"/>
  <c r="H212" i="4"/>
  <c r="I212" i="4"/>
  <c r="J212" i="4"/>
  <c r="K212" i="4"/>
  <c r="L212" i="4"/>
  <c r="E213" i="4"/>
  <c r="F213" i="4"/>
  <c r="G213" i="4"/>
  <c r="H213" i="4"/>
  <c r="I213" i="4"/>
  <c r="J213" i="4"/>
  <c r="K213" i="4"/>
  <c r="L213" i="4"/>
  <c r="E214" i="4"/>
  <c r="F214" i="4"/>
  <c r="G214" i="4"/>
  <c r="H214" i="4"/>
  <c r="I214" i="4"/>
  <c r="J214" i="4"/>
  <c r="K214" i="4"/>
  <c r="L214" i="4"/>
  <c r="E215" i="4"/>
  <c r="F215" i="4"/>
  <c r="G215" i="4"/>
  <c r="H215" i="4"/>
  <c r="I215" i="4"/>
  <c r="J215" i="4"/>
  <c r="K215" i="4"/>
  <c r="L215" i="4"/>
  <c r="E216" i="4"/>
  <c r="F216" i="4"/>
  <c r="G216" i="4"/>
  <c r="H216" i="4"/>
  <c r="I216" i="4"/>
  <c r="J216" i="4"/>
  <c r="K216" i="4"/>
  <c r="L216" i="4"/>
  <c r="E217" i="4"/>
  <c r="F217" i="4"/>
  <c r="G217" i="4"/>
  <c r="H217" i="4"/>
  <c r="I217" i="4"/>
  <c r="J217" i="4"/>
  <c r="K217" i="4"/>
  <c r="L217" i="4"/>
  <c r="E218" i="4"/>
  <c r="F218" i="4"/>
  <c r="G218" i="4"/>
  <c r="H218" i="4"/>
  <c r="I218" i="4"/>
  <c r="J218" i="4"/>
  <c r="K218" i="4"/>
  <c r="L218" i="4"/>
  <c r="E219" i="4"/>
  <c r="F219" i="4"/>
  <c r="G219" i="4"/>
  <c r="H219" i="4"/>
  <c r="I219" i="4"/>
  <c r="J219" i="4"/>
  <c r="K219" i="4"/>
  <c r="L219" i="4"/>
  <c r="E220" i="4"/>
  <c r="F220" i="4"/>
  <c r="G220" i="4"/>
  <c r="H220" i="4"/>
  <c r="I220" i="4"/>
  <c r="J220" i="4"/>
  <c r="K220" i="4"/>
  <c r="L220" i="4"/>
  <c r="E221" i="4"/>
  <c r="F221" i="4"/>
  <c r="G221" i="4"/>
  <c r="H221" i="4"/>
  <c r="I221" i="4"/>
  <c r="J221" i="4"/>
  <c r="K221" i="4"/>
  <c r="L221" i="4"/>
  <c r="E222" i="4"/>
  <c r="F222" i="4"/>
  <c r="G222" i="4"/>
  <c r="H222" i="4"/>
  <c r="I222" i="4"/>
  <c r="J222" i="4"/>
  <c r="K222" i="4"/>
  <c r="L222" i="4"/>
  <c r="E223" i="4"/>
  <c r="F223" i="4"/>
  <c r="G223" i="4"/>
  <c r="H223" i="4"/>
  <c r="I223" i="4"/>
  <c r="J223" i="4"/>
  <c r="K223" i="4"/>
  <c r="L223" i="4"/>
  <c r="E224" i="4"/>
  <c r="F224" i="4"/>
  <c r="G224" i="4"/>
  <c r="H224" i="4"/>
  <c r="I224" i="4"/>
  <c r="J224" i="4"/>
  <c r="K224" i="4"/>
  <c r="L224" i="4"/>
  <c r="E225" i="4"/>
  <c r="F225" i="4"/>
  <c r="G225" i="4"/>
  <c r="H225" i="4"/>
  <c r="I225" i="4"/>
  <c r="J225" i="4"/>
  <c r="K225" i="4"/>
  <c r="L225" i="4"/>
  <c r="E226" i="4"/>
  <c r="F226" i="4"/>
  <c r="G226" i="4"/>
  <c r="H226" i="4"/>
  <c r="I226" i="4"/>
  <c r="J226" i="4"/>
  <c r="K226" i="4"/>
  <c r="L226" i="4"/>
  <c r="E227" i="4"/>
  <c r="F227" i="4"/>
  <c r="G227" i="4"/>
  <c r="H227" i="4"/>
  <c r="I227" i="4"/>
  <c r="J227" i="4"/>
  <c r="K227" i="4"/>
  <c r="L227" i="4"/>
  <c r="E228" i="4"/>
  <c r="F228" i="4"/>
  <c r="G228" i="4"/>
  <c r="H228" i="4"/>
  <c r="I228" i="4"/>
  <c r="J228" i="4"/>
  <c r="K228" i="4"/>
  <c r="L228" i="4"/>
  <c r="E229" i="4"/>
  <c r="F229" i="4"/>
  <c r="G229" i="4"/>
  <c r="H229" i="4"/>
  <c r="I229" i="4"/>
  <c r="J229" i="4"/>
  <c r="K229" i="4"/>
  <c r="L229" i="4"/>
  <c r="E230" i="4"/>
  <c r="F230" i="4"/>
  <c r="G230" i="4"/>
  <c r="H230" i="4"/>
  <c r="I230" i="4"/>
  <c r="J230" i="4"/>
  <c r="K230" i="4"/>
  <c r="L230" i="4"/>
  <c r="E231" i="4"/>
  <c r="F231" i="4"/>
  <c r="G231" i="4"/>
  <c r="H231" i="4"/>
  <c r="I231" i="4"/>
  <c r="J231" i="4"/>
  <c r="K231" i="4"/>
  <c r="L231" i="4"/>
  <c r="E232" i="4"/>
  <c r="F232" i="4"/>
  <c r="G232" i="4"/>
  <c r="H232" i="4"/>
  <c r="I232" i="4"/>
  <c r="J232" i="4"/>
  <c r="K232" i="4"/>
  <c r="L232" i="4"/>
  <c r="E233" i="4"/>
  <c r="F233" i="4"/>
  <c r="G233" i="4"/>
  <c r="H233" i="4"/>
  <c r="I233" i="4"/>
  <c r="J233" i="4"/>
  <c r="K233" i="4"/>
  <c r="L233" i="4"/>
  <c r="E234" i="4"/>
  <c r="F234" i="4"/>
  <c r="G234" i="4"/>
  <c r="H234" i="4"/>
  <c r="I234" i="4"/>
  <c r="J234" i="4"/>
  <c r="K234" i="4"/>
  <c r="L234" i="4"/>
  <c r="E235" i="4"/>
  <c r="F235" i="4"/>
  <c r="G235" i="4"/>
  <c r="H235" i="4"/>
  <c r="I235" i="4"/>
  <c r="J235" i="4"/>
  <c r="K235" i="4"/>
  <c r="L235" i="4"/>
  <c r="E236" i="4"/>
  <c r="F236" i="4"/>
  <c r="G236" i="4"/>
  <c r="H236" i="4"/>
  <c r="I236" i="4"/>
  <c r="J236" i="4"/>
  <c r="K236" i="4"/>
  <c r="L236" i="4"/>
  <c r="E237" i="4"/>
  <c r="F237" i="4"/>
  <c r="G237" i="4"/>
  <c r="H237" i="4"/>
  <c r="I237" i="4"/>
  <c r="J237" i="4"/>
  <c r="K237" i="4"/>
  <c r="L237" i="4"/>
  <c r="E238" i="4"/>
  <c r="F238" i="4"/>
  <c r="G238" i="4"/>
  <c r="H238" i="4"/>
  <c r="I238" i="4"/>
  <c r="J238" i="4"/>
  <c r="K238" i="4"/>
  <c r="L238" i="4"/>
  <c r="E239" i="4"/>
  <c r="F239" i="4"/>
  <c r="G239" i="4"/>
  <c r="H239" i="4"/>
  <c r="I239" i="4"/>
  <c r="J239" i="4"/>
  <c r="K239" i="4"/>
  <c r="L239" i="4"/>
  <c r="E240" i="4"/>
  <c r="F240" i="4"/>
  <c r="G240" i="4"/>
  <c r="H240" i="4"/>
  <c r="I240" i="4"/>
  <c r="J240" i="4"/>
  <c r="K240" i="4"/>
  <c r="L240" i="4"/>
  <c r="E241" i="4"/>
  <c r="F241" i="4"/>
  <c r="G241" i="4"/>
  <c r="H241" i="4"/>
  <c r="I241" i="4"/>
  <c r="J241" i="4"/>
  <c r="K241" i="4"/>
  <c r="L241" i="4"/>
  <c r="E242" i="4"/>
  <c r="F242" i="4"/>
  <c r="G242" i="4"/>
  <c r="H242" i="4"/>
  <c r="I242" i="4"/>
  <c r="J242" i="4"/>
  <c r="K242" i="4"/>
  <c r="L242" i="4"/>
  <c r="E243" i="4"/>
  <c r="F243" i="4"/>
  <c r="G243" i="4"/>
  <c r="H243" i="4"/>
  <c r="I243" i="4"/>
  <c r="J243" i="4"/>
  <c r="K243" i="4"/>
  <c r="L243" i="4"/>
  <c r="E244" i="4"/>
  <c r="F244" i="4"/>
  <c r="G244" i="4"/>
  <c r="H244" i="4"/>
  <c r="I244" i="4"/>
  <c r="J244" i="4"/>
  <c r="K244" i="4"/>
  <c r="L244" i="4"/>
  <c r="E245" i="4"/>
  <c r="F245" i="4"/>
  <c r="G245" i="4"/>
  <c r="H245" i="4"/>
  <c r="I245" i="4"/>
  <c r="J245" i="4"/>
  <c r="K245" i="4"/>
  <c r="L245" i="4"/>
  <c r="E246" i="4"/>
  <c r="F246" i="4"/>
  <c r="G246" i="4"/>
  <c r="H246" i="4"/>
  <c r="I246" i="4"/>
  <c r="J246" i="4"/>
  <c r="K246" i="4"/>
  <c r="L246" i="4"/>
  <c r="E247" i="4"/>
  <c r="F247" i="4"/>
  <c r="G247" i="4"/>
  <c r="H247" i="4"/>
  <c r="I247" i="4"/>
  <c r="J247" i="4"/>
  <c r="K247" i="4"/>
  <c r="L247" i="4"/>
  <c r="E248" i="4"/>
  <c r="F248" i="4"/>
  <c r="G248" i="4"/>
  <c r="H248" i="4"/>
  <c r="I248" i="4"/>
  <c r="J248" i="4"/>
  <c r="K248" i="4"/>
  <c r="L248" i="4"/>
  <c r="E249" i="4"/>
  <c r="F249" i="4"/>
  <c r="G249" i="4"/>
  <c r="H249" i="4"/>
  <c r="I249" i="4"/>
  <c r="J249" i="4"/>
  <c r="K249" i="4"/>
  <c r="L249" i="4"/>
  <c r="E250" i="4"/>
  <c r="F250" i="4"/>
  <c r="G250" i="4"/>
  <c r="H250" i="4"/>
  <c r="I250" i="4"/>
  <c r="J250" i="4"/>
  <c r="K250" i="4"/>
  <c r="L250" i="4"/>
  <c r="E251" i="4"/>
  <c r="F251" i="4"/>
  <c r="G251" i="4"/>
  <c r="H251" i="4"/>
  <c r="I251" i="4"/>
  <c r="J251" i="4"/>
  <c r="K251" i="4"/>
  <c r="L251" i="4"/>
  <c r="E252" i="4"/>
  <c r="F252" i="4"/>
  <c r="G252" i="4"/>
  <c r="H252" i="4"/>
  <c r="I252" i="4"/>
  <c r="J252" i="4"/>
  <c r="K252" i="4"/>
  <c r="L252" i="4"/>
  <c r="E253" i="4"/>
  <c r="F253" i="4"/>
  <c r="G253" i="4"/>
  <c r="H253" i="4"/>
  <c r="I253" i="4"/>
  <c r="J253" i="4"/>
  <c r="K253" i="4"/>
  <c r="L253" i="4"/>
  <c r="E254" i="4"/>
  <c r="F254" i="4"/>
  <c r="G254" i="4"/>
  <c r="H254" i="4"/>
  <c r="I254" i="4"/>
  <c r="J254" i="4"/>
  <c r="K254" i="4"/>
  <c r="L254" i="4"/>
  <c r="E255" i="4"/>
  <c r="F255" i="4"/>
  <c r="G255" i="4"/>
  <c r="H255" i="4"/>
  <c r="I255" i="4"/>
  <c r="J255" i="4"/>
  <c r="K255" i="4"/>
  <c r="L255" i="4"/>
  <c r="E256" i="4"/>
  <c r="F256" i="4"/>
  <c r="G256" i="4"/>
  <c r="H256" i="4"/>
  <c r="I256" i="4"/>
  <c r="J256" i="4"/>
  <c r="K256" i="4"/>
  <c r="L256" i="4"/>
  <c r="E257" i="4"/>
  <c r="F257" i="4"/>
  <c r="G257" i="4"/>
  <c r="H257" i="4"/>
  <c r="I257" i="4"/>
  <c r="J257" i="4"/>
  <c r="K257" i="4"/>
  <c r="L257" i="4"/>
  <c r="E258" i="4"/>
  <c r="F258" i="4"/>
  <c r="G258" i="4"/>
  <c r="H258" i="4"/>
  <c r="I258" i="4"/>
  <c r="J258" i="4"/>
  <c r="K258" i="4"/>
  <c r="L258" i="4"/>
  <c r="E259" i="4"/>
  <c r="F259" i="4"/>
  <c r="G259" i="4"/>
  <c r="H259" i="4"/>
  <c r="I259" i="4"/>
  <c r="J259" i="4"/>
  <c r="K259" i="4"/>
  <c r="L259" i="4"/>
  <c r="E260" i="4"/>
  <c r="F260" i="4"/>
  <c r="G260" i="4"/>
  <c r="H260" i="4"/>
  <c r="I260" i="4"/>
  <c r="J260" i="4"/>
  <c r="K260" i="4"/>
  <c r="L260" i="4"/>
  <c r="E261" i="4"/>
  <c r="F261" i="4"/>
  <c r="G261" i="4"/>
  <c r="H261" i="4"/>
  <c r="I261" i="4"/>
  <c r="J261" i="4"/>
  <c r="K261" i="4"/>
  <c r="L261" i="4"/>
  <c r="E262" i="4"/>
  <c r="F262" i="4"/>
  <c r="G262" i="4"/>
  <c r="H262" i="4"/>
  <c r="I262" i="4"/>
  <c r="J262" i="4"/>
  <c r="K262" i="4"/>
  <c r="L262" i="4"/>
  <c r="E263" i="4"/>
  <c r="F263" i="4"/>
  <c r="G263" i="4"/>
  <c r="H263" i="4"/>
  <c r="I263" i="4"/>
  <c r="J263" i="4"/>
  <c r="K263" i="4"/>
  <c r="L263" i="4"/>
  <c r="E264" i="4"/>
  <c r="F264" i="4"/>
  <c r="G264" i="4"/>
  <c r="H264" i="4"/>
  <c r="I264" i="4"/>
  <c r="J264" i="4"/>
  <c r="K264" i="4"/>
  <c r="L264" i="4"/>
  <c r="E265" i="4"/>
  <c r="F265" i="4"/>
  <c r="G265" i="4"/>
  <c r="H265" i="4"/>
  <c r="I265" i="4"/>
  <c r="J265" i="4"/>
  <c r="K265" i="4"/>
  <c r="L265" i="4"/>
  <c r="E266" i="4"/>
  <c r="F266" i="4"/>
  <c r="G266" i="4"/>
  <c r="H266" i="4"/>
  <c r="I266" i="4"/>
  <c r="J266" i="4"/>
  <c r="K266" i="4"/>
  <c r="L266" i="4"/>
  <c r="E267" i="4"/>
  <c r="F267" i="4"/>
  <c r="G267" i="4"/>
  <c r="H267" i="4"/>
  <c r="I267" i="4"/>
  <c r="J267" i="4"/>
  <c r="K267" i="4"/>
  <c r="L267" i="4"/>
  <c r="E268" i="4"/>
  <c r="F268" i="4"/>
  <c r="G268" i="4"/>
  <c r="H268" i="4"/>
  <c r="I268" i="4"/>
  <c r="J268" i="4"/>
  <c r="K268" i="4"/>
  <c r="L268" i="4"/>
  <c r="E269" i="4"/>
  <c r="F269" i="4"/>
  <c r="G269" i="4"/>
  <c r="H269" i="4"/>
  <c r="I269" i="4"/>
  <c r="J269" i="4"/>
  <c r="K269" i="4"/>
  <c r="L269" i="4"/>
  <c r="E270" i="4"/>
  <c r="F270" i="4"/>
  <c r="G270" i="4"/>
  <c r="H270" i="4"/>
  <c r="I270" i="4"/>
  <c r="J270" i="4"/>
  <c r="K270" i="4"/>
  <c r="L270" i="4"/>
  <c r="E271" i="4"/>
  <c r="F271" i="4"/>
  <c r="G271" i="4"/>
  <c r="H271" i="4"/>
  <c r="I271" i="4"/>
  <c r="J271" i="4"/>
  <c r="K271" i="4"/>
  <c r="L271" i="4"/>
  <c r="E272" i="4"/>
  <c r="F272" i="4"/>
  <c r="G272" i="4"/>
  <c r="H272" i="4"/>
  <c r="I272" i="4"/>
  <c r="J272" i="4"/>
  <c r="K272" i="4"/>
  <c r="L272" i="4"/>
  <c r="E273" i="4"/>
  <c r="F273" i="4"/>
  <c r="G273" i="4"/>
  <c r="H273" i="4"/>
  <c r="I273" i="4"/>
  <c r="J273" i="4"/>
  <c r="K273" i="4"/>
  <c r="L273" i="4"/>
  <c r="E274" i="4"/>
  <c r="F274" i="4"/>
  <c r="G274" i="4"/>
  <c r="H274" i="4"/>
  <c r="I274" i="4"/>
  <c r="J274" i="4"/>
  <c r="K274" i="4"/>
  <c r="L274" i="4"/>
  <c r="E275" i="4"/>
  <c r="F275" i="4"/>
  <c r="G275" i="4"/>
  <c r="H275" i="4"/>
  <c r="I275" i="4"/>
  <c r="J275" i="4"/>
  <c r="K275" i="4"/>
  <c r="L275" i="4"/>
  <c r="E276" i="4"/>
  <c r="F276" i="4"/>
  <c r="G276" i="4"/>
  <c r="H276" i="4"/>
  <c r="I276" i="4"/>
  <c r="J276" i="4"/>
  <c r="K276" i="4"/>
  <c r="L276" i="4"/>
  <c r="E277" i="4"/>
  <c r="F277" i="4"/>
  <c r="G277" i="4"/>
  <c r="H277" i="4"/>
  <c r="I277" i="4"/>
  <c r="J277" i="4"/>
  <c r="K277" i="4"/>
  <c r="L277" i="4"/>
  <c r="E278" i="4"/>
  <c r="F278" i="4"/>
  <c r="G278" i="4"/>
  <c r="H278" i="4"/>
  <c r="I278" i="4"/>
  <c r="J278" i="4"/>
  <c r="K278" i="4"/>
  <c r="L278" i="4"/>
  <c r="E279" i="4"/>
  <c r="F279" i="4"/>
  <c r="G279" i="4"/>
  <c r="H279" i="4"/>
  <c r="I279" i="4"/>
  <c r="J279" i="4"/>
  <c r="K279" i="4"/>
  <c r="L279" i="4"/>
  <c r="E280" i="4"/>
  <c r="F280" i="4"/>
  <c r="G280" i="4"/>
  <c r="H280" i="4"/>
  <c r="I280" i="4"/>
  <c r="J280" i="4"/>
  <c r="K280" i="4"/>
  <c r="L280" i="4"/>
  <c r="E281" i="4"/>
  <c r="F281" i="4"/>
  <c r="G281" i="4"/>
  <c r="H281" i="4"/>
  <c r="I281" i="4"/>
  <c r="J281" i="4"/>
  <c r="K281" i="4"/>
  <c r="L281" i="4"/>
  <c r="E282" i="4"/>
  <c r="F282" i="4"/>
  <c r="G282" i="4"/>
  <c r="H282" i="4"/>
  <c r="I282" i="4"/>
  <c r="J282" i="4"/>
  <c r="K282" i="4"/>
  <c r="L282" i="4"/>
  <c r="E283" i="4"/>
  <c r="F283" i="4"/>
  <c r="G283" i="4"/>
  <c r="H283" i="4"/>
  <c r="I283" i="4"/>
  <c r="J283" i="4"/>
  <c r="K283" i="4"/>
  <c r="L283" i="4"/>
  <c r="E284" i="4"/>
  <c r="F284" i="4"/>
  <c r="G284" i="4"/>
  <c r="H284" i="4"/>
  <c r="I284" i="4"/>
  <c r="J284" i="4"/>
  <c r="K284" i="4"/>
  <c r="L284" i="4"/>
  <c r="E285" i="4"/>
  <c r="F285" i="4"/>
  <c r="G285" i="4"/>
  <c r="H285" i="4"/>
  <c r="I285" i="4"/>
  <c r="J285" i="4"/>
  <c r="K285" i="4"/>
  <c r="L285" i="4"/>
  <c r="E286" i="4"/>
  <c r="F286" i="4"/>
  <c r="G286" i="4"/>
  <c r="H286" i="4"/>
  <c r="I286" i="4"/>
  <c r="J286" i="4"/>
  <c r="K286" i="4"/>
  <c r="L286" i="4"/>
  <c r="E287" i="4"/>
  <c r="F287" i="4"/>
  <c r="G287" i="4"/>
  <c r="H287" i="4"/>
  <c r="I287" i="4"/>
  <c r="J287" i="4"/>
  <c r="K287" i="4"/>
  <c r="L287" i="4"/>
  <c r="E288" i="4"/>
  <c r="F288" i="4"/>
  <c r="G288" i="4"/>
  <c r="H288" i="4"/>
  <c r="I288" i="4"/>
  <c r="J288" i="4"/>
  <c r="K288" i="4"/>
  <c r="L288" i="4"/>
  <c r="E289" i="4"/>
  <c r="F289" i="4"/>
  <c r="G289" i="4"/>
  <c r="H289" i="4"/>
  <c r="I289" i="4"/>
  <c r="J289" i="4"/>
  <c r="K289" i="4"/>
  <c r="L289" i="4"/>
  <c r="E290" i="4"/>
  <c r="F290" i="4"/>
  <c r="G290" i="4"/>
  <c r="H290" i="4"/>
  <c r="I290" i="4"/>
  <c r="J290" i="4"/>
  <c r="K290" i="4"/>
  <c r="L290" i="4"/>
  <c r="E291" i="4"/>
  <c r="F291" i="4"/>
  <c r="G291" i="4"/>
  <c r="H291" i="4"/>
  <c r="I291" i="4"/>
  <c r="J291" i="4"/>
  <c r="K291" i="4"/>
  <c r="L291" i="4"/>
  <c r="E292" i="4"/>
  <c r="F292" i="4"/>
  <c r="G292" i="4"/>
  <c r="H292" i="4"/>
  <c r="I292" i="4"/>
  <c r="J292" i="4"/>
  <c r="K292" i="4"/>
  <c r="L292" i="4"/>
  <c r="E293" i="4"/>
  <c r="F293" i="4"/>
  <c r="G293" i="4"/>
  <c r="H293" i="4"/>
  <c r="I293" i="4"/>
  <c r="J293" i="4"/>
  <c r="K293" i="4"/>
  <c r="L293" i="4"/>
  <c r="E294" i="4"/>
  <c r="F294" i="4"/>
  <c r="G294" i="4"/>
  <c r="H294" i="4"/>
  <c r="I294" i="4"/>
  <c r="J294" i="4"/>
  <c r="K294" i="4"/>
  <c r="L294" i="4"/>
  <c r="E295" i="4"/>
  <c r="F295" i="4"/>
  <c r="G295" i="4"/>
  <c r="H295" i="4"/>
  <c r="I295" i="4"/>
  <c r="J295" i="4"/>
  <c r="K295" i="4"/>
  <c r="L295" i="4"/>
  <c r="E296" i="4"/>
  <c r="F296" i="4"/>
  <c r="G296" i="4"/>
  <c r="H296" i="4"/>
  <c r="I296" i="4"/>
  <c r="J296" i="4"/>
  <c r="K296" i="4"/>
  <c r="L296" i="4"/>
  <c r="E297" i="4"/>
  <c r="F297" i="4"/>
  <c r="G297" i="4"/>
  <c r="H297" i="4"/>
  <c r="I297" i="4"/>
  <c r="J297" i="4"/>
  <c r="K297" i="4"/>
  <c r="L297" i="4"/>
  <c r="AY2" i="1"/>
  <c r="L2" i="4"/>
  <c r="K2" i="4"/>
  <c r="J2" i="4"/>
  <c r="I2" i="4"/>
  <c r="H2" i="4"/>
  <c r="G2" i="4"/>
  <c r="F2" i="4"/>
  <c r="E2" i="4"/>
  <c r="AY3" i="1" l="1"/>
  <c r="AZ3" i="1"/>
  <c r="BA3" i="1"/>
  <c r="BB3" i="1"/>
  <c r="BC3" i="1"/>
  <c r="BD3" i="1"/>
  <c r="BE3" i="1"/>
  <c r="BF3" i="1"/>
  <c r="BG3" i="1"/>
  <c r="BH3" i="1"/>
  <c r="AY4" i="1"/>
  <c r="AZ4" i="1"/>
  <c r="BA4" i="1"/>
  <c r="BB4" i="1"/>
  <c r="BC4" i="1"/>
  <c r="BD4" i="1"/>
  <c r="BE4" i="1"/>
  <c r="BF4" i="1"/>
  <c r="BG4" i="1"/>
  <c r="BH4" i="1"/>
  <c r="AY5" i="1"/>
  <c r="AZ5" i="1"/>
  <c r="BA5" i="1"/>
  <c r="BB5" i="1"/>
  <c r="BC5" i="1"/>
  <c r="BD5" i="1"/>
  <c r="BE5" i="1"/>
  <c r="BF5" i="1"/>
  <c r="BG5" i="1"/>
  <c r="BH5" i="1"/>
  <c r="AY6" i="1"/>
  <c r="AZ6" i="1"/>
  <c r="BA6" i="1"/>
  <c r="BB6" i="1"/>
  <c r="BC6" i="1"/>
  <c r="BD6" i="1"/>
  <c r="BE6" i="1"/>
  <c r="BF6" i="1"/>
  <c r="BG6" i="1"/>
  <c r="BH6" i="1"/>
  <c r="AY7" i="1"/>
  <c r="AZ7" i="1"/>
  <c r="BA7" i="1"/>
  <c r="BB7" i="1"/>
  <c r="BC7" i="1"/>
  <c r="BD7" i="1"/>
  <c r="BE7" i="1"/>
  <c r="BF7" i="1"/>
  <c r="BG7" i="1"/>
  <c r="BH7" i="1"/>
  <c r="AY8" i="1"/>
  <c r="AZ8" i="1"/>
  <c r="BA8" i="1"/>
  <c r="BB8" i="1"/>
  <c r="BC8" i="1"/>
  <c r="BD8" i="1"/>
  <c r="BE8" i="1"/>
  <c r="BF8" i="1"/>
  <c r="BG8" i="1"/>
  <c r="BH8" i="1"/>
  <c r="AY9" i="1"/>
  <c r="AZ9" i="1"/>
  <c r="BA9" i="1"/>
  <c r="BB9" i="1"/>
  <c r="BC9" i="1"/>
  <c r="BD9" i="1"/>
  <c r="BE9" i="1"/>
  <c r="BF9" i="1"/>
  <c r="BG9" i="1"/>
  <c r="BH9" i="1"/>
  <c r="AY10" i="1"/>
  <c r="AZ10" i="1"/>
  <c r="BA10" i="1"/>
  <c r="BB10" i="1"/>
  <c r="BC10" i="1"/>
  <c r="BD10" i="1"/>
  <c r="BE10" i="1"/>
  <c r="BF10" i="1"/>
  <c r="BG10" i="1"/>
  <c r="BH10" i="1"/>
  <c r="AY11" i="1"/>
  <c r="AZ11" i="1"/>
  <c r="BA11" i="1"/>
  <c r="BB11" i="1"/>
  <c r="BC11" i="1"/>
  <c r="BD11" i="1"/>
  <c r="BE11" i="1"/>
  <c r="BF11" i="1"/>
  <c r="BG11" i="1"/>
  <c r="BH11" i="1"/>
  <c r="AY12" i="1"/>
  <c r="AZ12" i="1"/>
  <c r="BA12" i="1"/>
  <c r="BB12" i="1"/>
  <c r="BC12" i="1"/>
  <c r="BD12" i="1"/>
  <c r="BE12" i="1"/>
  <c r="BF12" i="1"/>
  <c r="BG12" i="1"/>
  <c r="BH12" i="1"/>
  <c r="AY13" i="1"/>
  <c r="AZ13" i="1"/>
  <c r="BA13" i="1"/>
  <c r="BB13" i="1"/>
  <c r="BC13" i="1"/>
  <c r="BD13" i="1"/>
  <c r="BE13" i="1"/>
  <c r="BF13" i="1"/>
  <c r="BG13" i="1"/>
  <c r="BH13" i="1"/>
  <c r="AY14" i="1"/>
  <c r="AZ14" i="1"/>
  <c r="BA14" i="1"/>
  <c r="BB14" i="1"/>
  <c r="BC14" i="1"/>
  <c r="BD14" i="1"/>
  <c r="BE14" i="1"/>
  <c r="BF14" i="1"/>
  <c r="BG14" i="1"/>
  <c r="BH14" i="1"/>
  <c r="AY15" i="1"/>
  <c r="AZ15" i="1"/>
  <c r="BA15" i="1"/>
  <c r="BB15" i="1"/>
  <c r="BC15" i="1"/>
  <c r="BD15" i="1"/>
  <c r="BE15" i="1"/>
  <c r="BF15" i="1"/>
  <c r="BG15" i="1"/>
  <c r="BH15" i="1"/>
  <c r="AY16" i="1"/>
  <c r="AZ16" i="1"/>
  <c r="BA16" i="1"/>
  <c r="BB16" i="1"/>
  <c r="BC16" i="1"/>
  <c r="BD16" i="1"/>
  <c r="BE16" i="1"/>
  <c r="BF16" i="1"/>
  <c r="BG16" i="1"/>
  <c r="BH16" i="1"/>
  <c r="AY17" i="1"/>
  <c r="AZ17" i="1"/>
  <c r="BA17" i="1"/>
  <c r="BB17" i="1"/>
  <c r="BC17" i="1"/>
  <c r="BD17" i="1"/>
  <c r="BE17" i="1"/>
  <c r="BF17" i="1"/>
  <c r="BG17" i="1"/>
  <c r="BH17" i="1"/>
  <c r="AY18" i="1"/>
  <c r="AZ18" i="1"/>
  <c r="BA18" i="1"/>
  <c r="BB18" i="1"/>
  <c r="BC18" i="1"/>
  <c r="BD18" i="1"/>
  <c r="BE18" i="1"/>
  <c r="BF18" i="1"/>
  <c r="BG18" i="1"/>
  <c r="BH18" i="1"/>
  <c r="AY19" i="1"/>
  <c r="AZ19" i="1"/>
  <c r="BA19" i="1"/>
  <c r="BB19" i="1"/>
  <c r="BC19" i="1"/>
  <c r="BD19" i="1"/>
  <c r="BE19" i="1"/>
  <c r="BF19" i="1"/>
  <c r="BG19" i="1"/>
  <c r="BH19" i="1"/>
  <c r="AY20" i="1"/>
  <c r="AZ20" i="1"/>
  <c r="BA20" i="1"/>
  <c r="BB20" i="1"/>
  <c r="BC20" i="1"/>
  <c r="BD20" i="1"/>
  <c r="BE20" i="1"/>
  <c r="BF20" i="1"/>
  <c r="BG20" i="1"/>
  <c r="BH20" i="1"/>
  <c r="AY21" i="1"/>
  <c r="AZ21" i="1"/>
  <c r="BA21" i="1"/>
  <c r="BB21" i="1"/>
  <c r="BC21" i="1"/>
  <c r="BD21" i="1"/>
  <c r="BE21" i="1"/>
  <c r="BF21" i="1"/>
  <c r="BG21" i="1"/>
  <c r="BH21" i="1"/>
  <c r="AY22" i="1"/>
  <c r="AZ22" i="1"/>
  <c r="BA22" i="1"/>
  <c r="BB22" i="1"/>
  <c r="BC22" i="1"/>
  <c r="BD22" i="1"/>
  <c r="BE22" i="1"/>
  <c r="BF22" i="1"/>
  <c r="BG22" i="1"/>
  <c r="BH22" i="1"/>
  <c r="AY23" i="1"/>
  <c r="AZ23" i="1"/>
  <c r="BA23" i="1"/>
  <c r="BB23" i="1"/>
  <c r="BC23" i="1"/>
  <c r="BD23" i="1"/>
  <c r="BE23" i="1"/>
  <c r="BF23" i="1"/>
  <c r="BG23" i="1"/>
  <c r="BH23" i="1"/>
  <c r="AY24" i="1"/>
  <c r="AZ24" i="1"/>
  <c r="BA24" i="1"/>
  <c r="BB24" i="1"/>
  <c r="BC24" i="1"/>
  <c r="BD24" i="1"/>
  <c r="BE24" i="1"/>
  <c r="BF24" i="1"/>
  <c r="BG24" i="1"/>
  <c r="BH24" i="1"/>
  <c r="AY25" i="1"/>
  <c r="AZ25" i="1"/>
  <c r="BA25" i="1"/>
  <c r="BB25" i="1"/>
  <c r="BC25" i="1"/>
  <c r="BD25" i="1"/>
  <c r="BE25" i="1"/>
  <c r="BF25" i="1"/>
  <c r="BG25" i="1"/>
  <c r="BH25" i="1"/>
  <c r="AY26" i="1"/>
  <c r="AZ26" i="1"/>
  <c r="BA26" i="1"/>
  <c r="BB26" i="1"/>
  <c r="BC26" i="1"/>
  <c r="BD26" i="1"/>
  <c r="BE26" i="1"/>
  <c r="BF26" i="1"/>
  <c r="BG26" i="1"/>
  <c r="BH26" i="1"/>
  <c r="AY27" i="1"/>
  <c r="AZ27" i="1"/>
  <c r="BA27" i="1"/>
  <c r="BB27" i="1"/>
  <c r="BC27" i="1"/>
  <c r="BD27" i="1"/>
  <c r="BE27" i="1"/>
  <c r="BF27" i="1"/>
  <c r="BG27" i="1"/>
  <c r="BH27" i="1"/>
  <c r="AY28" i="1"/>
  <c r="AZ28" i="1"/>
  <c r="BA28" i="1"/>
  <c r="BB28" i="1"/>
  <c r="BC28" i="1"/>
  <c r="BD28" i="1"/>
  <c r="BE28" i="1"/>
  <c r="BF28" i="1"/>
  <c r="BG28" i="1"/>
  <c r="BH28" i="1"/>
  <c r="AY29" i="1"/>
  <c r="AZ29" i="1"/>
  <c r="BA29" i="1"/>
  <c r="BB29" i="1"/>
  <c r="BC29" i="1"/>
  <c r="BD29" i="1"/>
  <c r="BE29" i="1"/>
  <c r="BF29" i="1"/>
  <c r="BG29" i="1"/>
  <c r="BH29" i="1"/>
  <c r="AY30" i="1"/>
  <c r="AZ30" i="1"/>
  <c r="BA30" i="1"/>
  <c r="BB30" i="1"/>
  <c r="BC30" i="1"/>
  <c r="BD30" i="1"/>
  <c r="BE30" i="1"/>
  <c r="BF30" i="1"/>
  <c r="BG30" i="1"/>
  <c r="BH30" i="1"/>
  <c r="AY31" i="1"/>
  <c r="AZ31" i="1"/>
  <c r="BA31" i="1"/>
  <c r="BB31" i="1"/>
  <c r="BC31" i="1"/>
  <c r="BD31" i="1"/>
  <c r="BE31" i="1"/>
  <c r="BF31" i="1"/>
  <c r="BG31" i="1"/>
  <c r="BH31" i="1"/>
  <c r="AY32" i="1"/>
  <c r="AZ32" i="1"/>
  <c r="BA32" i="1"/>
  <c r="BB32" i="1"/>
  <c r="BC32" i="1"/>
  <c r="BD32" i="1"/>
  <c r="BE32" i="1"/>
  <c r="BF32" i="1"/>
  <c r="BG32" i="1"/>
  <c r="BH32" i="1"/>
  <c r="AY33" i="1"/>
  <c r="AZ33" i="1"/>
  <c r="BA33" i="1"/>
  <c r="BB33" i="1"/>
  <c r="BC33" i="1"/>
  <c r="BD33" i="1"/>
  <c r="BE33" i="1"/>
  <c r="BF33" i="1"/>
  <c r="BG33" i="1"/>
  <c r="BH33" i="1"/>
  <c r="AY34" i="1"/>
  <c r="AZ34" i="1"/>
  <c r="BA34" i="1"/>
  <c r="BB34" i="1"/>
  <c r="BC34" i="1"/>
  <c r="BD34" i="1"/>
  <c r="BE34" i="1"/>
  <c r="BF34" i="1"/>
  <c r="BG34" i="1"/>
  <c r="BH34" i="1"/>
  <c r="AY35" i="1"/>
  <c r="AZ35" i="1"/>
  <c r="BA35" i="1"/>
  <c r="BB35" i="1"/>
  <c r="BC35" i="1"/>
  <c r="BD35" i="1"/>
  <c r="BE35" i="1"/>
  <c r="BF35" i="1"/>
  <c r="BG35" i="1"/>
  <c r="BH35" i="1"/>
  <c r="AY36" i="1"/>
  <c r="AZ36" i="1"/>
  <c r="BA36" i="1"/>
  <c r="BB36" i="1"/>
  <c r="BC36" i="1"/>
  <c r="BD36" i="1"/>
  <c r="BE36" i="1"/>
  <c r="BF36" i="1"/>
  <c r="BG36" i="1"/>
  <c r="BH36" i="1"/>
  <c r="AY37" i="1"/>
  <c r="AZ37" i="1"/>
  <c r="BA37" i="1"/>
  <c r="BB37" i="1"/>
  <c r="BC37" i="1"/>
  <c r="BD37" i="1"/>
  <c r="BE37" i="1"/>
  <c r="BF37" i="1"/>
  <c r="BG37" i="1"/>
  <c r="BH37" i="1"/>
  <c r="AY38" i="1"/>
  <c r="AZ38" i="1"/>
  <c r="BA38" i="1"/>
  <c r="BB38" i="1"/>
  <c r="BC38" i="1"/>
  <c r="BD38" i="1"/>
  <c r="BE38" i="1"/>
  <c r="BF38" i="1"/>
  <c r="BG38" i="1"/>
  <c r="BH38" i="1"/>
  <c r="AY39" i="1"/>
  <c r="AZ39" i="1"/>
  <c r="BA39" i="1"/>
  <c r="BB39" i="1"/>
  <c r="BC39" i="1"/>
  <c r="BD39" i="1"/>
  <c r="BE39" i="1"/>
  <c r="BF39" i="1"/>
  <c r="BG39" i="1"/>
  <c r="BH39" i="1"/>
  <c r="AY40" i="1"/>
  <c r="AZ40" i="1"/>
  <c r="BA40" i="1"/>
  <c r="BB40" i="1"/>
  <c r="BC40" i="1"/>
  <c r="BD40" i="1"/>
  <c r="BE40" i="1"/>
  <c r="BF40" i="1"/>
  <c r="BG40" i="1"/>
  <c r="BH40" i="1"/>
  <c r="AY41" i="1"/>
  <c r="AZ41" i="1"/>
  <c r="BA41" i="1"/>
  <c r="BB41" i="1"/>
  <c r="BC41" i="1"/>
  <c r="BD41" i="1"/>
  <c r="BE41" i="1"/>
  <c r="BF41" i="1"/>
  <c r="BG41" i="1"/>
  <c r="BH41" i="1"/>
  <c r="AY42" i="1"/>
  <c r="AZ42" i="1"/>
  <c r="BA42" i="1"/>
  <c r="BB42" i="1"/>
  <c r="BC42" i="1"/>
  <c r="BD42" i="1"/>
  <c r="BE42" i="1"/>
  <c r="BF42" i="1"/>
  <c r="BG42" i="1"/>
  <c r="BH42" i="1"/>
  <c r="AY43" i="1"/>
  <c r="AZ43" i="1"/>
  <c r="BA43" i="1"/>
  <c r="BB43" i="1"/>
  <c r="BC43" i="1"/>
  <c r="BD43" i="1"/>
  <c r="BE43" i="1"/>
  <c r="BF43" i="1"/>
  <c r="BG43" i="1"/>
  <c r="BH43" i="1"/>
  <c r="AY44" i="1"/>
  <c r="AZ44" i="1"/>
  <c r="BA44" i="1"/>
  <c r="BB44" i="1"/>
  <c r="BC44" i="1"/>
  <c r="BD44" i="1"/>
  <c r="BE44" i="1"/>
  <c r="BF44" i="1"/>
  <c r="BG44" i="1"/>
  <c r="BH44" i="1"/>
  <c r="AY45" i="1"/>
  <c r="AZ45" i="1"/>
  <c r="BA45" i="1"/>
  <c r="BB45" i="1"/>
  <c r="BC45" i="1"/>
  <c r="BD45" i="1"/>
  <c r="BE45" i="1"/>
  <c r="BF45" i="1"/>
  <c r="BG45" i="1"/>
  <c r="BH45" i="1"/>
  <c r="AY46" i="1"/>
  <c r="AZ46" i="1"/>
  <c r="BA46" i="1"/>
  <c r="BB46" i="1"/>
  <c r="BC46" i="1"/>
  <c r="BD46" i="1"/>
  <c r="BE46" i="1"/>
  <c r="BF46" i="1"/>
  <c r="BG46" i="1"/>
  <c r="BH46" i="1"/>
  <c r="AY47" i="1"/>
  <c r="AZ47" i="1"/>
  <c r="BA47" i="1"/>
  <c r="BB47" i="1"/>
  <c r="BC47" i="1"/>
  <c r="BD47" i="1"/>
  <c r="BE47" i="1"/>
  <c r="BF47" i="1"/>
  <c r="BG47" i="1"/>
  <c r="BH47" i="1"/>
  <c r="AY48" i="1"/>
  <c r="AZ48" i="1"/>
  <c r="BA48" i="1"/>
  <c r="BB48" i="1"/>
  <c r="BC48" i="1"/>
  <c r="BD48" i="1"/>
  <c r="BE48" i="1"/>
  <c r="BF48" i="1"/>
  <c r="BG48" i="1"/>
  <c r="BH48" i="1"/>
  <c r="AY49" i="1"/>
  <c r="AZ49" i="1"/>
  <c r="BA49" i="1"/>
  <c r="BB49" i="1"/>
  <c r="BC49" i="1"/>
  <c r="BD49" i="1"/>
  <c r="BE49" i="1"/>
  <c r="BF49" i="1"/>
  <c r="BG49" i="1"/>
  <c r="BH49" i="1"/>
  <c r="AY50" i="1"/>
  <c r="AZ50" i="1"/>
  <c r="BA50" i="1"/>
  <c r="BB50" i="1"/>
  <c r="BC50" i="1"/>
  <c r="BD50" i="1"/>
  <c r="BE50" i="1"/>
  <c r="BF50" i="1"/>
  <c r="BG50" i="1"/>
  <c r="BH50" i="1"/>
  <c r="AY51" i="1"/>
  <c r="AZ51" i="1"/>
  <c r="BA51" i="1"/>
  <c r="BB51" i="1"/>
  <c r="BC51" i="1"/>
  <c r="BD51" i="1"/>
  <c r="BE51" i="1"/>
  <c r="BF51" i="1"/>
  <c r="BG51" i="1"/>
  <c r="BH51" i="1"/>
  <c r="AY52" i="1"/>
  <c r="AZ52" i="1"/>
  <c r="BA52" i="1"/>
  <c r="BB52" i="1"/>
  <c r="BC52" i="1"/>
  <c r="BD52" i="1"/>
  <c r="BE52" i="1"/>
  <c r="BF52" i="1"/>
  <c r="BG52" i="1"/>
  <c r="BH52" i="1"/>
  <c r="AY53" i="1"/>
  <c r="AZ53" i="1"/>
  <c r="BA53" i="1"/>
  <c r="BB53" i="1"/>
  <c r="BC53" i="1"/>
  <c r="BD53" i="1"/>
  <c r="BE53" i="1"/>
  <c r="BF53" i="1"/>
  <c r="BG53" i="1"/>
  <c r="BH53" i="1"/>
  <c r="AY54" i="1"/>
  <c r="AZ54" i="1"/>
  <c r="BA54" i="1"/>
  <c r="BB54" i="1"/>
  <c r="BC54" i="1"/>
  <c r="BD54" i="1"/>
  <c r="BE54" i="1"/>
  <c r="BF54" i="1"/>
  <c r="BG54" i="1"/>
  <c r="BH54" i="1"/>
  <c r="AY55" i="1"/>
  <c r="AZ55" i="1"/>
  <c r="BA55" i="1"/>
  <c r="BB55" i="1"/>
  <c r="BC55" i="1"/>
  <c r="BD55" i="1"/>
  <c r="BE55" i="1"/>
  <c r="BF55" i="1"/>
  <c r="BG55" i="1"/>
  <c r="BH55" i="1"/>
  <c r="AY56" i="1"/>
  <c r="AZ56" i="1"/>
  <c r="BA56" i="1"/>
  <c r="BB56" i="1"/>
  <c r="BC56" i="1"/>
  <c r="BD56" i="1"/>
  <c r="BE56" i="1"/>
  <c r="BF56" i="1"/>
  <c r="BG56" i="1"/>
  <c r="BH56" i="1"/>
  <c r="AY57" i="1"/>
  <c r="AZ57" i="1"/>
  <c r="BA57" i="1"/>
  <c r="BB57" i="1"/>
  <c r="BC57" i="1"/>
  <c r="BD57" i="1"/>
  <c r="BE57" i="1"/>
  <c r="BF57" i="1"/>
  <c r="BG57" i="1"/>
  <c r="BH57" i="1"/>
  <c r="AY58" i="1"/>
  <c r="AZ58" i="1"/>
  <c r="BA58" i="1"/>
  <c r="BB58" i="1"/>
  <c r="BC58" i="1"/>
  <c r="BD58" i="1"/>
  <c r="BE58" i="1"/>
  <c r="BF58" i="1"/>
  <c r="BG58" i="1"/>
  <c r="BH58" i="1"/>
  <c r="AY59" i="1"/>
  <c r="AZ59" i="1"/>
  <c r="BA59" i="1"/>
  <c r="BB59" i="1"/>
  <c r="BC59" i="1"/>
  <c r="BD59" i="1"/>
  <c r="BE59" i="1"/>
  <c r="BF59" i="1"/>
  <c r="BG59" i="1"/>
  <c r="BH59" i="1"/>
  <c r="AY60" i="1"/>
  <c r="AZ60" i="1"/>
  <c r="BA60" i="1"/>
  <c r="BB60" i="1"/>
  <c r="BC60" i="1"/>
  <c r="BD60" i="1"/>
  <c r="BE60" i="1"/>
  <c r="BF60" i="1"/>
  <c r="BG60" i="1"/>
  <c r="BH60" i="1"/>
  <c r="AY61" i="1"/>
  <c r="AZ61" i="1"/>
  <c r="BA61" i="1"/>
  <c r="BB61" i="1"/>
  <c r="BC61" i="1"/>
  <c r="BD61" i="1"/>
  <c r="BE61" i="1"/>
  <c r="BF61" i="1"/>
  <c r="BG61" i="1"/>
  <c r="BH61" i="1"/>
  <c r="AY62" i="1"/>
  <c r="AZ62" i="1"/>
  <c r="BA62" i="1"/>
  <c r="BB62" i="1"/>
  <c r="BC62" i="1"/>
  <c r="BD62" i="1"/>
  <c r="BE62" i="1"/>
  <c r="BF62" i="1"/>
  <c r="BG62" i="1"/>
  <c r="BH62" i="1"/>
  <c r="AY63" i="1"/>
  <c r="AZ63" i="1"/>
  <c r="BA63" i="1"/>
  <c r="BB63" i="1"/>
  <c r="BC63" i="1"/>
  <c r="BD63" i="1"/>
  <c r="BE63" i="1"/>
  <c r="BF63" i="1"/>
  <c r="BG63" i="1"/>
  <c r="BH63" i="1"/>
  <c r="AY64" i="1"/>
  <c r="AZ64" i="1"/>
  <c r="BA64" i="1"/>
  <c r="BB64" i="1"/>
  <c r="BC64" i="1"/>
  <c r="BD64" i="1"/>
  <c r="BE64" i="1"/>
  <c r="BF64" i="1"/>
  <c r="BG64" i="1"/>
  <c r="BH64" i="1"/>
  <c r="AY65" i="1"/>
  <c r="AZ65" i="1"/>
  <c r="BA65" i="1"/>
  <c r="BB65" i="1"/>
  <c r="BC65" i="1"/>
  <c r="BD65" i="1"/>
  <c r="BE65" i="1"/>
  <c r="BF65" i="1"/>
  <c r="BG65" i="1"/>
  <c r="BH65" i="1"/>
  <c r="AY66" i="1"/>
  <c r="AZ66" i="1"/>
  <c r="BA66" i="1"/>
  <c r="BB66" i="1"/>
  <c r="BC66" i="1"/>
  <c r="BD66" i="1"/>
  <c r="BE66" i="1"/>
  <c r="BF66" i="1"/>
  <c r="BG66" i="1"/>
  <c r="BH66" i="1"/>
  <c r="AY67" i="1"/>
  <c r="AZ67" i="1"/>
  <c r="BA67" i="1"/>
  <c r="BB67" i="1"/>
  <c r="BC67" i="1"/>
  <c r="BD67" i="1"/>
  <c r="BE67" i="1"/>
  <c r="BF67" i="1"/>
  <c r="BG67" i="1"/>
  <c r="BH67" i="1"/>
  <c r="AY68" i="1"/>
  <c r="AZ68" i="1"/>
  <c r="BA68" i="1"/>
  <c r="BB68" i="1"/>
  <c r="BC68" i="1"/>
  <c r="BD68" i="1"/>
  <c r="BE68" i="1"/>
  <c r="BF68" i="1"/>
  <c r="BG68" i="1"/>
  <c r="BH68" i="1"/>
  <c r="AY69" i="1"/>
  <c r="AZ69" i="1"/>
  <c r="BA69" i="1"/>
  <c r="BB69" i="1"/>
  <c r="BC69" i="1"/>
  <c r="BD69" i="1"/>
  <c r="BE69" i="1"/>
  <c r="BF69" i="1"/>
  <c r="BG69" i="1"/>
  <c r="BH69" i="1"/>
  <c r="AY70" i="1"/>
  <c r="AZ70" i="1"/>
  <c r="BA70" i="1"/>
  <c r="BB70" i="1"/>
  <c r="BC70" i="1"/>
  <c r="BD70" i="1"/>
  <c r="BE70" i="1"/>
  <c r="BF70" i="1"/>
  <c r="BG70" i="1"/>
  <c r="BH70" i="1"/>
  <c r="AY71" i="1"/>
  <c r="AZ71" i="1"/>
  <c r="BA71" i="1"/>
  <c r="BB71" i="1"/>
  <c r="BC71" i="1"/>
  <c r="BD71" i="1"/>
  <c r="BE71" i="1"/>
  <c r="BF71" i="1"/>
  <c r="BG71" i="1"/>
  <c r="BH71" i="1"/>
  <c r="AY72" i="1"/>
  <c r="AZ72" i="1"/>
  <c r="BA72" i="1"/>
  <c r="BB72" i="1"/>
  <c r="BC72" i="1"/>
  <c r="BD72" i="1"/>
  <c r="BE72" i="1"/>
  <c r="BF72" i="1"/>
  <c r="BG72" i="1"/>
  <c r="BH72" i="1"/>
  <c r="AY73" i="1"/>
  <c r="AZ73" i="1"/>
  <c r="BA73" i="1"/>
  <c r="BB73" i="1"/>
  <c r="BC73" i="1"/>
  <c r="BD73" i="1"/>
  <c r="BE73" i="1"/>
  <c r="BF73" i="1"/>
  <c r="BG73" i="1"/>
  <c r="BH73" i="1"/>
  <c r="AY74" i="1"/>
  <c r="AZ74" i="1"/>
  <c r="BA74" i="1"/>
  <c r="BB74" i="1"/>
  <c r="BC74" i="1"/>
  <c r="BD74" i="1"/>
  <c r="BE74" i="1"/>
  <c r="BF74" i="1"/>
  <c r="BG74" i="1"/>
  <c r="BH74" i="1"/>
  <c r="AY75" i="1"/>
  <c r="AZ75" i="1"/>
  <c r="BA75" i="1"/>
  <c r="BB75" i="1"/>
  <c r="BC75" i="1"/>
  <c r="BD75" i="1"/>
  <c r="BE75" i="1"/>
  <c r="BF75" i="1"/>
  <c r="BG75" i="1"/>
  <c r="BH75" i="1"/>
  <c r="AY76" i="1"/>
  <c r="AZ76" i="1"/>
  <c r="BA76" i="1"/>
  <c r="BB76" i="1"/>
  <c r="BC76" i="1"/>
  <c r="BD76" i="1"/>
  <c r="BE76" i="1"/>
  <c r="BF76" i="1"/>
  <c r="BG76" i="1"/>
  <c r="BH76" i="1"/>
  <c r="AY77" i="1"/>
  <c r="AZ77" i="1"/>
  <c r="BA77" i="1"/>
  <c r="BB77" i="1"/>
  <c r="BC77" i="1"/>
  <c r="BD77" i="1"/>
  <c r="BE77" i="1"/>
  <c r="BF77" i="1"/>
  <c r="BG77" i="1"/>
  <c r="BH77" i="1"/>
  <c r="AY78" i="1"/>
  <c r="AZ78" i="1"/>
  <c r="BA78" i="1"/>
  <c r="BB78" i="1"/>
  <c r="BC78" i="1"/>
  <c r="BD78" i="1"/>
  <c r="BE78" i="1"/>
  <c r="BF78" i="1"/>
  <c r="BG78" i="1"/>
  <c r="BH78" i="1"/>
  <c r="AY79" i="1"/>
  <c r="AZ79" i="1"/>
  <c r="BA79" i="1"/>
  <c r="BB79" i="1"/>
  <c r="BC79" i="1"/>
  <c r="BD79" i="1"/>
  <c r="BE79" i="1"/>
  <c r="BF79" i="1"/>
  <c r="BG79" i="1"/>
  <c r="BH79" i="1"/>
  <c r="BH2" i="1"/>
  <c r="BG2" i="1"/>
  <c r="BF2" i="1"/>
  <c r="BE2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<sst xmlns="http://schemas.openxmlformats.org/spreadsheetml/2006/main" count="2542" uniqueCount="376">
  <si>
    <t>Formation</t>
  </si>
  <si>
    <t>Location</t>
  </si>
  <si>
    <t>Sample</t>
  </si>
  <si>
    <t>Al2O3</t>
  </si>
  <si>
    <t>CaO</t>
  </si>
  <si>
    <t>Fe2O3</t>
  </si>
  <si>
    <t>MgO</t>
  </si>
  <si>
    <t>MnO</t>
  </si>
  <si>
    <t>P2O5</t>
  </si>
  <si>
    <t>K2O</t>
  </si>
  <si>
    <t>SiO2</t>
  </si>
  <si>
    <t>Na2O</t>
  </si>
  <si>
    <t>TiO2</t>
  </si>
  <si>
    <t>Nb</t>
  </si>
  <si>
    <t>Zr</t>
  </si>
  <si>
    <t>Y</t>
  </si>
  <si>
    <t>Sr</t>
  </si>
  <si>
    <t>U</t>
  </si>
  <si>
    <t>Rb</t>
  </si>
  <si>
    <t>Th</t>
  </si>
  <si>
    <t>Pb</t>
  </si>
  <si>
    <t>Ga</t>
  </si>
  <si>
    <t>Zn</t>
  </si>
  <si>
    <t>Cu</t>
  </si>
  <si>
    <t>Ni</t>
  </si>
  <si>
    <t>Co</t>
  </si>
  <si>
    <t>Cr</t>
  </si>
  <si>
    <t>V</t>
  </si>
  <si>
    <t>Ce</t>
  </si>
  <si>
    <t>Nd</t>
  </si>
  <si>
    <t>Ba</t>
  </si>
  <si>
    <t>La</t>
  </si>
  <si>
    <t>As</t>
  </si>
  <si>
    <t>Austin Chalk</t>
  </si>
  <si>
    <t>South Texas</t>
  </si>
  <si>
    <t>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</si>
  <si>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</si>
  <si>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</si>
  <si>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</si>
  <si>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</si>
  <si>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</si>
  <si>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</si>
  <si>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</si>
  <si>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</si>
  <si>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</si>
  <si>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</si>
  <si>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Glen Rose</t>
  </si>
  <si>
    <t>PG1</t>
  </si>
  <si>
    <t>PG10</t>
  </si>
  <si>
    <t>PG12</t>
  </si>
  <si>
    <t>PG13</t>
  </si>
  <si>
    <t>PG14</t>
  </si>
  <si>
    <t>PG15</t>
  </si>
  <si>
    <t>PG16</t>
  </si>
  <si>
    <t>PG17</t>
  </si>
  <si>
    <t>PG18</t>
  </si>
  <si>
    <t>PG19</t>
  </si>
  <si>
    <t>PG2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</si>
  <si>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</si>
  <si>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</si>
  <si>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</si>
  <si>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</si>
  <si>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</si>
  <si>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</si>
  <si>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</si>
  <si>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</si>
  <si>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</si>
  <si>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PG29</t>
  </si>
  <si>
    <t>PG30</t>
  </si>
  <si>
    <t>PG31</t>
  </si>
  <si>
    <t>PG32</t>
  </si>
  <si>
    <t>PG33</t>
  </si>
  <si>
    <t>PG34</t>
  </si>
  <si>
    <t>PG35</t>
  </si>
  <si>
    <t>PG36</t>
  </si>
  <si>
    <t>PG37</t>
  </si>
  <si>
    <t>PG38</t>
  </si>
  <si>
    <t>PG39</t>
  </si>
  <si>
    <t>PG4</t>
  </si>
  <si>
    <t>PG40</t>
  </si>
  <si>
    <t>PG40B</t>
  </si>
  <si>
    <t>PG41</t>
  </si>
  <si>
    <t>PG42</t>
  </si>
  <si>
    <t>PG43</t>
  </si>
  <si>
    <t>PG44</t>
  </si>
  <si>
    <t>PG45</t>
  </si>
  <si>
    <t>PG46</t>
  </si>
  <si>
    <t>PG47</t>
  </si>
  <si>
    <t>PG48</t>
  </si>
  <si>
    <t>PG49</t>
  </si>
  <si>
    <t>PG5</t>
  </si>
  <si>
    <t>PG50</t>
  </si>
  <si>
    <t>PG51</t>
  </si>
  <si>
    <t>PG52</t>
  </si>
  <si>
    <t>PG53</t>
  </si>
  <si>
    <t>PG54</t>
  </si>
  <si>
    <t>PG55</t>
  </si>
  <si>
    <t>PG56</t>
  </si>
  <si>
    <t>PG57-2</t>
  </si>
  <si>
    <t>PG58</t>
  </si>
  <si>
    <t>PG59</t>
  </si>
  <si>
    <t>PG6</t>
  </si>
  <si>
    <t>PG60</t>
  </si>
  <si>
    <t>PG61</t>
  </si>
  <si>
    <t>PG62</t>
  </si>
  <si>
    <t>PG63</t>
  </si>
  <si>
    <t>PG64</t>
  </si>
  <si>
    <t>PG65</t>
  </si>
  <si>
    <t>PG66</t>
  </si>
  <si>
    <t>PG67</t>
  </si>
  <si>
    <t>PG68</t>
  </si>
  <si>
    <t>PG69</t>
  </si>
  <si>
    <t>PG7</t>
  </si>
  <si>
    <t>PG70</t>
  </si>
  <si>
    <t>PG71</t>
  </si>
  <si>
    <t>PG72</t>
  </si>
  <si>
    <t>PG73</t>
  </si>
  <si>
    <t>PG8</t>
  </si>
  <si>
    <t>Hf</t>
  </si>
  <si>
    <t>Sc</t>
  </si>
  <si>
    <t>Ta</t>
  </si>
  <si>
    <t>Mo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</si>
  <si>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</si>
  <si>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</si>
  <si>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</si>
  <si>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</si>
  <si>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</si>
  <si>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</si>
  <si>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</si>
  <si>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</si>
  <si>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</si>
  <si>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</si>
  <si>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</si>
  <si>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BBPG</t>
  </si>
  <si>
    <t>SN1150-193</t>
  </si>
  <si>
    <t>SN1150-194</t>
  </si>
  <si>
    <t>SN1150-195</t>
  </si>
  <si>
    <t>SN1150-196</t>
  </si>
  <si>
    <t>SN1150-197</t>
  </si>
  <si>
    <t>SN1150-198</t>
  </si>
  <si>
    <t>SN1150-199</t>
  </si>
  <si>
    <t>SN1150-200</t>
  </si>
  <si>
    <t>SN1150-201</t>
  </si>
  <si>
    <t>SN1150-202</t>
  </si>
  <si>
    <t>SN1150-203</t>
  </si>
  <si>
    <t>SN1150-204</t>
  </si>
  <si>
    <t>SN1150-205</t>
  </si>
  <si>
    <t>SN1150-206</t>
  </si>
  <si>
    <t>SN1150-207</t>
  </si>
  <si>
    <t>SN1150-209</t>
  </si>
  <si>
    <t>SN1150-210</t>
  </si>
  <si>
    <t>SN1150-211</t>
  </si>
  <si>
    <t>SN1150-212</t>
  </si>
  <si>
    <t>SN1150-213</t>
  </si>
  <si>
    <t>SN1150-214</t>
  </si>
  <si>
    <t>SN1150-215</t>
  </si>
  <si>
    <t>SN1150-216</t>
  </si>
  <si>
    <t>SN1150-217</t>
  </si>
  <si>
    <t>SN1150-218</t>
  </si>
  <si>
    <t>SN1150-219</t>
  </si>
  <si>
    <t>SN1150-220</t>
  </si>
  <si>
    <t>SN1150-221</t>
  </si>
  <si>
    <t>SN1150-222</t>
  </si>
  <si>
    <t>SN1150-223</t>
  </si>
  <si>
    <t>SN1150-224</t>
  </si>
  <si>
    <t>SN1150-225</t>
  </si>
  <si>
    <t>SN1150-226</t>
  </si>
  <si>
    <t>SN1150-230</t>
  </si>
  <si>
    <t>SN1150-231</t>
  </si>
  <si>
    <t>SN1150-232</t>
  </si>
  <si>
    <t>SN1150-233</t>
  </si>
  <si>
    <t>SN1150-234</t>
  </si>
  <si>
    <t>SN1150-235</t>
  </si>
  <si>
    <t>SN1150-236</t>
  </si>
  <si>
    <t>SN1150-237</t>
  </si>
  <si>
    <t>SN1150-238</t>
  </si>
  <si>
    <t>SN1150-239</t>
  </si>
  <si>
    <t>SN1150-240</t>
  </si>
  <si>
    <t>SN1150-241</t>
  </si>
  <si>
    <t>SN1150-242</t>
  </si>
  <si>
    <t>SN1150-243</t>
  </si>
  <si>
    <t>SN1150-244</t>
  </si>
  <si>
    <t>SN1150-245</t>
  </si>
  <si>
    <t>SN1150-246</t>
  </si>
  <si>
    <t>SN1150-247</t>
  </si>
  <si>
    <t>SN1150-248</t>
  </si>
  <si>
    <t>SN1150-249</t>
  </si>
  <si>
    <t>SN1150-250</t>
  </si>
  <si>
    <t>SN1150-251</t>
  </si>
  <si>
    <t>SN1150-252</t>
  </si>
  <si>
    <t>SN1150-253</t>
  </si>
  <si>
    <t>SN1150-254</t>
  </si>
  <si>
    <t>SN1150-255</t>
  </si>
  <si>
    <t>SN1150-256</t>
  </si>
  <si>
    <t>SN1150-257</t>
  </si>
  <si>
    <t>SN1150-258</t>
  </si>
  <si>
    <t>SN1150-259</t>
  </si>
  <si>
    <t>SN1150-260</t>
  </si>
  <si>
    <t>SN1150-261</t>
  </si>
  <si>
    <t>SN1150-262</t>
  </si>
  <si>
    <t>SN1150-263</t>
  </si>
  <si>
    <t>SN1150-264</t>
  </si>
  <si>
    <t>SN1150-265</t>
  </si>
  <si>
    <t>SN1150-266</t>
  </si>
  <si>
    <t>SN1150-267</t>
  </si>
  <si>
    <t>SN1150-268</t>
  </si>
  <si>
    <t>SN1150-269</t>
  </si>
  <si>
    <t>SN1150-270</t>
  </si>
  <si>
    <t>SN1150-271</t>
  </si>
  <si>
    <t>SN1150-272</t>
  </si>
  <si>
    <t>SN1150-273</t>
  </si>
  <si>
    <t>SN1150-274</t>
  </si>
  <si>
    <t>LOI-Flux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</si>
  <si>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</si>
  <si>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</si>
  <si>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</si>
  <si>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</si>
  <si>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</si>
  <si>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</si>
  <si>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</si>
  <si>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</si>
  <si>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</si>
  <si>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</si>
  <si>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</si>
  <si>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</si>
  <si>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</si>
  <si>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</si>
  <si>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</si>
  <si>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</si>
  <si>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</si>
  <si>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</si>
  <si>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</si>
  <si>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</si>
  <si>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</si>
  <si>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</si>
  <si>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</si>
  <si>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</si>
  <si>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</si>
  <si>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SE28</t>
  </si>
  <si>
    <t>SE29</t>
  </si>
  <si>
    <t>SE30</t>
  </si>
  <si>
    <t>SE31</t>
  </si>
  <si>
    <t>SE32</t>
  </si>
  <si>
    <t>SE33</t>
  </si>
  <si>
    <t>BBSE</t>
  </si>
  <si>
    <t>AC-PH-1</t>
  </si>
  <si>
    <t>AC-PH-2</t>
  </si>
  <si>
    <t>AC-PH-3</t>
  </si>
  <si>
    <t>AC-PH-4</t>
  </si>
  <si>
    <t>AC-PH-5</t>
  </si>
  <si>
    <t>AC-1</t>
  </si>
  <si>
    <t>AC-2</t>
  </si>
  <si>
    <t>AC-3</t>
  </si>
  <si>
    <t>AC-4</t>
  </si>
  <si>
    <t>LBJ-1-A</t>
  </si>
  <si>
    <t>LBJ-3-A</t>
  </si>
  <si>
    <t>LBJ-4-3B</t>
  </si>
  <si>
    <t>LBJ-5B</t>
  </si>
  <si>
    <t>LBJ-5-5</t>
  </si>
  <si>
    <t>LBJ-6B</t>
  </si>
  <si>
    <t>LBJ-7A</t>
  </si>
  <si>
    <t>LBJ-11-1B</t>
  </si>
  <si>
    <t>LBJ-13-1A</t>
  </si>
  <si>
    <t>LBJ-14-2b</t>
  </si>
  <si>
    <t>LBJ-15A</t>
  </si>
  <si>
    <t>LBJ-16B</t>
  </si>
  <si>
    <t>LBJ-16-2B</t>
  </si>
  <si>
    <t>LBJ-17-1-B</t>
  </si>
  <si>
    <t>CC-5-1</t>
  </si>
  <si>
    <t>CC-6-1</t>
  </si>
  <si>
    <t>CC-7-1</t>
  </si>
  <si>
    <t>CC-8-1</t>
  </si>
  <si>
    <t>CC-8-2A</t>
  </si>
  <si>
    <t>CC-8-3B</t>
  </si>
  <si>
    <t>CC-8-4B</t>
  </si>
  <si>
    <t>CC-8-5B</t>
  </si>
  <si>
    <t>CC-8-5-2</t>
  </si>
  <si>
    <t>CC-9-1b</t>
  </si>
  <si>
    <t>CC-9-2</t>
  </si>
  <si>
    <t>CC-9-4</t>
  </si>
  <si>
    <t>CC-10</t>
  </si>
  <si>
    <t>CC-11-1</t>
  </si>
  <si>
    <t>CC-11-2</t>
  </si>
  <si>
    <t>CC-11-3</t>
  </si>
  <si>
    <t>CC-11-5</t>
  </si>
  <si>
    <t>CC-12-1</t>
  </si>
  <si>
    <t>CC-12-2</t>
  </si>
  <si>
    <t>CC-12-4</t>
  </si>
  <si>
    <t>CC-13-1</t>
  </si>
  <si>
    <t>CC-13-2</t>
  </si>
  <si>
    <t>CAC</t>
  </si>
  <si>
    <t>Central Texas</t>
  </si>
  <si>
    <t>Na</t>
  </si>
  <si>
    <t>Mg</t>
  </si>
  <si>
    <t>Al</t>
  </si>
  <si>
    <t>Si</t>
  </si>
  <si>
    <t>P</t>
  </si>
  <si>
    <t>K</t>
  </si>
  <si>
    <t>Ca</t>
  </si>
  <si>
    <t>Ti</t>
  </si>
  <si>
    <t>Mn</t>
  </si>
  <si>
    <t>Fe</t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</si>
  <si>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</si>
  <si>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</si>
  <si>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</si>
  <si>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</si>
  <si>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</si>
  <si>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</si>
  <si>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</si>
  <si>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</si>
  <si>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</si>
  <si>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</si>
  <si>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</si>
  <si>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</si>
  <si>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</si>
  <si>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</si>
  <si>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</si>
  <si>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</si>
  <si>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CG-18</t>
  </si>
  <si>
    <t>CG-18b</t>
  </si>
  <si>
    <t>CG-18c</t>
  </si>
  <si>
    <t>CG-19</t>
  </si>
  <si>
    <t>CG-19b</t>
  </si>
  <si>
    <t>CG20</t>
  </si>
  <si>
    <t>CG21</t>
  </si>
  <si>
    <t>CG22</t>
  </si>
  <si>
    <t>CG23</t>
  </si>
  <si>
    <t>CG24</t>
  </si>
  <si>
    <t>CG25</t>
  </si>
  <si>
    <t>CG26</t>
  </si>
  <si>
    <t>CG27</t>
  </si>
  <si>
    <t>CG28</t>
  </si>
  <si>
    <t>CG29</t>
  </si>
  <si>
    <t>CG30</t>
  </si>
  <si>
    <t>CG31</t>
  </si>
  <si>
    <t>CG32</t>
  </si>
  <si>
    <t>CG33</t>
  </si>
  <si>
    <t>CG34</t>
  </si>
  <si>
    <t>CG35</t>
  </si>
  <si>
    <t>CG36</t>
  </si>
  <si>
    <t>CG37</t>
  </si>
  <si>
    <t>CG38</t>
  </si>
  <si>
    <t>CG39</t>
  </si>
  <si>
    <t>CG40</t>
  </si>
  <si>
    <t>CG41</t>
  </si>
  <si>
    <t>CG42</t>
  </si>
  <si>
    <t>CG43</t>
  </si>
  <si>
    <t>CG44</t>
  </si>
  <si>
    <t>CG45</t>
  </si>
  <si>
    <t>CG46</t>
  </si>
  <si>
    <t>CG47</t>
  </si>
  <si>
    <t>CG48</t>
  </si>
  <si>
    <t>CG49</t>
  </si>
  <si>
    <t>CG50</t>
  </si>
  <si>
    <t>CG53</t>
  </si>
  <si>
    <t>CG54</t>
  </si>
  <si>
    <t>CG54b</t>
  </si>
  <si>
    <t>CG57</t>
  </si>
  <si>
    <t>CG58</t>
  </si>
  <si>
    <t>CG59</t>
  </si>
  <si>
    <t>CG60</t>
  </si>
  <si>
    <t>CG61</t>
  </si>
  <si>
    <t>CG62</t>
  </si>
  <si>
    <t>CG64</t>
  </si>
  <si>
    <t>CG66</t>
  </si>
  <si>
    <t>CG67</t>
  </si>
  <si>
    <t>CG68</t>
  </si>
  <si>
    <t>CG69</t>
  </si>
  <si>
    <t>CG69c</t>
  </si>
  <si>
    <t>CG72</t>
  </si>
  <si>
    <t>CG74</t>
  </si>
  <si>
    <t>GGRCL</t>
  </si>
  <si>
    <t>mass%</t>
  </si>
  <si>
    <t>ppm</t>
  </si>
  <si>
    <t>Cr2O3</t>
  </si>
  <si>
    <t>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</si>
</sst>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2">
    <cellStyle name="Normal" xfId="0" builtinId="0"/>
    <cellStyle name="Normal 2" xfId="1" xr:uid="{52684FC6-F104-4590-A215-90E09BCBF2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det-CanyonLakeGorge-April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Normalized results"/>
      <sheetName val="Wedepohl (1971) average shales"/>
    </sheetNames>
    <sheetDataSet>
      <sheetData sheetId="0"/>
      <sheetData sheetId="1">
        <row r="1">
          <cell r="O1" t="str">
            <v>Ba</v>
          </cell>
          <cell r="R1" t="str">
            <v>Zr</v>
          </cell>
          <cell r="S1" t="str">
            <v>Ni</v>
          </cell>
          <cell r="AG1" t="str">
            <v>Mg</v>
          </cell>
          <cell r="AJ1" t="str">
            <v>P</v>
          </cell>
          <cell r="AM1" t="str">
            <v>Ti</v>
          </cell>
          <cell r="AP1" t="str">
            <v>Mn*</v>
          </cell>
        </row>
        <row r="3">
          <cell r="B3">
            <v>4.8</v>
          </cell>
          <cell r="O3">
            <v>2.4137931034482758E-2</v>
          </cell>
          <cell r="R3">
            <v>6.8750000000000006E-2</v>
          </cell>
          <cell r="S3">
            <v>0.19117647058823528</v>
          </cell>
          <cell r="AG3">
            <v>147.62839130434782</v>
          </cell>
          <cell r="AJ3">
            <v>818.28749999999991</v>
          </cell>
          <cell r="AM3">
            <v>261.3248717948718</v>
          </cell>
          <cell r="AP3">
            <v>0.30904999852765835</v>
          </cell>
        </row>
        <row r="4">
          <cell r="B4">
            <v>5</v>
          </cell>
          <cell r="O4">
            <v>5.6896551724137934E-2</v>
          </cell>
          <cell r="R4">
            <v>6.25E-2</v>
          </cell>
          <cell r="S4">
            <v>0.11764705882352941</v>
          </cell>
          <cell r="AG4">
            <v>226.03139130434786</v>
          </cell>
          <cell r="AJ4">
            <v>736.4587499999999</v>
          </cell>
          <cell r="AM4">
            <v>161.40653846153847</v>
          </cell>
          <cell r="AP4">
            <v>0.64114212508289281</v>
          </cell>
        </row>
        <row r="5">
          <cell r="B5">
            <v>5.5</v>
          </cell>
          <cell r="O5">
            <v>2.4137931034482758E-2</v>
          </cell>
          <cell r="R5">
            <v>4.3749999999999997E-2</v>
          </cell>
          <cell r="S5">
            <v>2.9411764705882353E-2</v>
          </cell>
          <cell r="AG5">
            <v>161.26369565217391</v>
          </cell>
          <cell r="AJ5">
            <v>654.62999999999988</v>
          </cell>
          <cell r="AM5">
            <v>99.918333333333337</v>
          </cell>
          <cell r="AP5">
            <v>0.83263229901238855</v>
          </cell>
        </row>
        <row r="6">
          <cell r="B6">
            <v>6.1</v>
          </cell>
          <cell r="O6">
            <v>2.5862068965517241E-2</v>
          </cell>
          <cell r="R6">
            <v>0.11874999999999999</v>
          </cell>
          <cell r="S6">
            <v>7.3529411764705885E-2</v>
          </cell>
          <cell r="AG6">
            <v>495.3286521739131</v>
          </cell>
          <cell r="AJ6">
            <v>763.73500000000001</v>
          </cell>
          <cell r="AM6">
            <v>430.41743589743589</v>
          </cell>
          <cell r="AP6">
            <v>0.31336459357316437</v>
          </cell>
        </row>
        <row r="7">
          <cell r="B7">
            <v>6.7</v>
          </cell>
          <cell r="O7">
            <v>4.4827586206896551E-2</v>
          </cell>
          <cell r="R7">
            <v>0.14374999999999999</v>
          </cell>
          <cell r="S7">
            <v>0.10294117647058823</v>
          </cell>
          <cell r="AG7">
            <v>4758.4589999999989</v>
          </cell>
          <cell r="AJ7">
            <v>1363.8124999999998</v>
          </cell>
          <cell r="AM7">
            <v>614.88205128205129</v>
          </cell>
          <cell r="AP7">
            <v>0.20754641855320582</v>
          </cell>
        </row>
        <row r="8">
          <cell r="B8">
            <v>6.9</v>
          </cell>
          <cell r="O8">
            <v>5.5172413793103448E-2</v>
          </cell>
          <cell r="R8">
            <v>0.19375000000000001</v>
          </cell>
          <cell r="S8">
            <v>0.11764705882352941</v>
          </cell>
          <cell r="AG8">
            <v>201.90739130434781</v>
          </cell>
          <cell r="AJ8">
            <v>818.28749999999991</v>
          </cell>
          <cell r="AM8">
            <v>491.90564102564105</v>
          </cell>
          <cell r="AP8">
            <v>0.22632527962976978</v>
          </cell>
        </row>
        <row r="9">
          <cell r="B9">
            <v>7.2</v>
          </cell>
          <cell r="O9">
            <v>4.3103448275862072E-2</v>
          </cell>
          <cell r="R9">
            <v>5.6250000000000001E-2</v>
          </cell>
          <cell r="S9">
            <v>4.4117647058823532E-2</v>
          </cell>
          <cell r="AG9">
            <v>169.65465217391304</v>
          </cell>
          <cell r="AJ9">
            <v>818.28749999999991</v>
          </cell>
          <cell r="AM9">
            <v>107.60435897435897</v>
          </cell>
          <cell r="AP9">
            <v>0.64071084949441903</v>
          </cell>
        </row>
        <row r="10">
          <cell r="B10">
            <v>7.3328622116219844</v>
          </cell>
          <cell r="O10">
            <v>5.5172413793103448E-2</v>
          </cell>
          <cell r="R10">
            <v>0.10625</v>
          </cell>
          <cell r="S10">
            <v>8.8235294117647065E-2</v>
          </cell>
          <cell r="AG10">
            <v>205.054</v>
          </cell>
          <cell r="AJ10">
            <v>927.39250000000004</v>
          </cell>
          <cell r="AM10">
            <v>453.47551282051279</v>
          </cell>
          <cell r="AP10">
            <v>0.25565483822110285</v>
          </cell>
        </row>
        <row r="11">
          <cell r="B11">
            <v>7.8</v>
          </cell>
          <cell r="O11">
            <v>3.9655172413793106E-2</v>
          </cell>
          <cell r="R11">
            <v>8.7499999999999994E-2</v>
          </cell>
          <cell r="S11">
            <v>5.8823529411764705E-2</v>
          </cell>
          <cell r="AG11">
            <v>188.0098695652174</v>
          </cell>
          <cell r="AJ11">
            <v>954.66875000000005</v>
          </cell>
          <cell r="AM11">
            <v>253.63884615384615</v>
          </cell>
          <cell r="AP11">
            <v>0.10580649342836233</v>
          </cell>
        </row>
        <row r="12">
          <cell r="B12">
            <v>8.5697039294495223</v>
          </cell>
          <cell r="O12">
            <v>5.8620689655172413E-2</v>
          </cell>
          <cell r="R12">
            <v>0.1875</v>
          </cell>
          <cell r="S12">
            <v>0.10294117647058823</v>
          </cell>
          <cell r="AG12">
            <v>203.74291304347827</v>
          </cell>
          <cell r="AJ12">
            <v>818.28749999999991</v>
          </cell>
          <cell r="AM12">
            <v>722.48641025641018</v>
          </cell>
          <cell r="AP12">
            <v>0.15937848999915652</v>
          </cell>
        </row>
        <row r="13">
          <cell r="B13">
            <v>11</v>
          </cell>
          <cell r="O13">
            <v>5.1724137931034482E-2</v>
          </cell>
          <cell r="R13">
            <v>0.2</v>
          </cell>
          <cell r="S13">
            <v>0.14705882352941177</v>
          </cell>
          <cell r="AG13">
            <v>190.10760869565215</v>
          </cell>
          <cell r="AJ13">
            <v>681.90624999999989</v>
          </cell>
          <cell r="AM13">
            <v>507.27769230769229</v>
          </cell>
          <cell r="AP13">
            <v>0.28340834350928218</v>
          </cell>
        </row>
        <row r="14">
          <cell r="B14">
            <v>11.3</v>
          </cell>
          <cell r="O14">
            <v>0</v>
          </cell>
          <cell r="R14">
            <v>5.6250000000000001E-2</v>
          </cell>
          <cell r="S14">
            <v>2.9411764705882353E-2</v>
          </cell>
          <cell r="AG14">
            <v>156.54378260869564</v>
          </cell>
          <cell r="AJ14">
            <v>736.4587499999999</v>
          </cell>
          <cell r="AM14">
            <v>92.232307692307685</v>
          </cell>
          <cell r="AP14">
            <v>0.78898223058114925</v>
          </cell>
        </row>
        <row r="15">
          <cell r="B15">
            <v>11.5</v>
          </cell>
          <cell r="O15">
            <v>5.6896551724137934E-2</v>
          </cell>
          <cell r="R15">
            <v>0.05</v>
          </cell>
          <cell r="S15">
            <v>2.9411764705882353E-2</v>
          </cell>
          <cell r="AG15">
            <v>146.8417391304348</v>
          </cell>
          <cell r="AJ15">
            <v>627.35374999999999</v>
          </cell>
          <cell r="AM15">
            <v>115.29038461538461</v>
          </cell>
          <cell r="AP15">
            <v>0.67310437849711269</v>
          </cell>
        </row>
        <row r="16">
          <cell r="B16">
            <v>11.5</v>
          </cell>
          <cell r="O16">
            <v>5.3448275862068968E-2</v>
          </cell>
          <cell r="R16">
            <v>0.05</v>
          </cell>
          <cell r="S16">
            <v>8.8235294117647065E-2</v>
          </cell>
          <cell r="AG16">
            <v>166.77026086956522</v>
          </cell>
          <cell r="AJ16">
            <v>818.28749999999991</v>
          </cell>
          <cell r="AM16">
            <v>115.29038461538461</v>
          </cell>
          <cell r="AP16">
            <v>2.6961943157352308E-3</v>
          </cell>
        </row>
        <row r="17">
          <cell r="B17">
            <v>11.9</v>
          </cell>
          <cell r="O17">
            <v>2.0689655172413793E-2</v>
          </cell>
          <cell r="R17">
            <v>3.125E-2</v>
          </cell>
          <cell r="S17">
            <v>2.9411764705882353E-2</v>
          </cell>
          <cell r="AG17">
            <v>142.64626086956522</v>
          </cell>
          <cell r="AJ17">
            <v>681.90624999999989</v>
          </cell>
          <cell r="AM17">
            <v>76.860256410256412</v>
          </cell>
          <cell r="AP17">
            <v>0.52420528042298198</v>
          </cell>
        </row>
        <row r="18">
          <cell r="B18">
            <v>12.1</v>
          </cell>
          <cell r="O18">
            <v>5.1724137931034482E-2</v>
          </cell>
          <cell r="R18">
            <v>0.05</v>
          </cell>
          <cell r="S18">
            <v>0.10294117647058823</v>
          </cell>
          <cell r="AG18">
            <v>177.78339130434784</v>
          </cell>
          <cell r="AJ18">
            <v>927.39250000000004</v>
          </cell>
          <cell r="AM18">
            <v>76.860256410256412</v>
          </cell>
          <cell r="AP18">
            <v>-0.33806128398018526</v>
          </cell>
        </row>
        <row r="19">
          <cell r="B19">
            <v>12.4</v>
          </cell>
          <cell r="O19">
            <v>5.8620689655172413E-2</v>
          </cell>
          <cell r="R19">
            <v>0.29375000000000001</v>
          </cell>
          <cell r="S19">
            <v>0.10294117647058823</v>
          </cell>
          <cell r="AG19">
            <v>3603.6536086956526</v>
          </cell>
          <cell r="AJ19">
            <v>1418.3649999999998</v>
          </cell>
          <cell r="AM19">
            <v>1129.8457692307693</v>
          </cell>
          <cell r="AP19">
            <v>4.154884230853035E-2</v>
          </cell>
        </row>
        <row r="20">
          <cell r="B20">
            <v>12.7</v>
          </cell>
          <cell r="O20">
            <v>0</v>
          </cell>
          <cell r="R20">
            <v>8.1250000000000003E-2</v>
          </cell>
          <cell r="S20">
            <v>2.9411764705882353E-2</v>
          </cell>
          <cell r="AG20">
            <v>183.55217391304348</v>
          </cell>
          <cell r="AJ20">
            <v>845.56375000000003</v>
          </cell>
          <cell r="AM20">
            <v>391.98730769230764</v>
          </cell>
          <cell r="AP20">
            <v>0.37628561041829917</v>
          </cell>
        </row>
        <row r="21">
          <cell r="B21">
            <v>13.1</v>
          </cell>
          <cell r="O21">
            <v>3.793103448275862E-2</v>
          </cell>
          <cell r="R21">
            <v>0.28749999999999998</v>
          </cell>
          <cell r="S21">
            <v>0.10294117647058823</v>
          </cell>
          <cell r="AG21">
            <v>3514.4996956521741</v>
          </cell>
          <cell r="AJ21">
            <v>1363.8124999999998</v>
          </cell>
          <cell r="AM21">
            <v>1106.7876923076922</v>
          </cell>
          <cell r="AP21">
            <v>5.7707787052784572E-2</v>
          </cell>
        </row>
        <row r="22">
          <cell r="B22">
            <v>17</v>
          </cell>
          <cell r="O22">
            <v>6.8965517241379309E-3</v>
          </cell>
          <cell r="R22">
            <v>5.6250000000000001E-2</v>
          </cell>
          <cell r="S22">
            <v>5.8823529411764705E-2</v>
          </cell>
          <cell r="AG22">
            <v>155.49491304347825</v>
          </cell>
          <cell r="AJ22">
            <v>654.62999999999988</v>
          </cell>
          <cell r="AM22">
            <v>130.6624358974359</v>
          </cell>
          <cell r="AP22">
            <v>0.69207221757309278</v>
          </cell>
        </row>
        <row r="23">
          <cell r="B23">
            <v>17.100000000000001</v>
          </cell>
          <cell r="O23">
            <v>4.4827586206896551E-2</v>
          </cell>
          <cell r="R23">
            <v>0.21249999999999999</v>
          </cell>
          <cell r="S23">
            <v>0.10294117647058823</v>
          </cell>
          <cell r="AG23">
            <v>160.21482608695652</v>
          </cell>
          <cell r="AJ23">
            <v>1145.6025</v>
          </cell>
          <cell r="AM23">
            <v>1099.1016666666665</v>
          </cell>
          <cell r="AP23">
            <v>7.9793061063444359E-2</v>
          </cell>
        </row>
        <row r="24">
          <cell r="B24">
            <v>17.208898311323118</v>
          </cell>
          <cell r="O24">
            <v>6.0344827586206899E-2</v>
          </cell>
          <cell r="R24">
            <v>8.1250000000000003E-2</v>
          </cell>
          <cell r="S24">
            <v>1.4705882352941176E-2</v>
          </cell>
          <cell r="AG24">
            <v>192.4675652173913</v>
          </cell>
          <cell r="AJ24">
            <v>2563.9675000000002</v>
          </cell>
          <cell r="AM24">
            <v>368.92923076923074</v>
          </cell>
          <cell r="AP24">
            <v>0.41636948151768299</v>
          </cell>
        </row>
        <row r="25">
          <cell r="B25">
            <v>18.5</v>
          </cell>
          <cell r="O25">
            <v>3.6206896551724141E-2</v>
          </cell>
          <cell r="R25">
            <v>7.4999999999999997E-2</v>
          </cell>
          <cell r="S25">
            <v>1.4705882352941176E-2</v>
          </cell>
          <cell r="AG25">
            <v>186.96099999999998</v>
          </cell>
          <cell r="AJ25">
            <v>791.0112499999999</v>
          </cell>
          <cell r="AM25">
            <v>330.49910256410249</v>
          </cell>
          <cell r="AP25">
            <v>0.50199076111638197</v>
          </cell>
        </row>
        <row r="26">
          <cell r="B26">
            <v>18.899999999999999</v>
          </cell>
          <cell r="O26">
            <v>4.3103448275862072E-2</v>
          </cell>
          <cell r="R26">
            <v>6.8750000000000006E-2</v>
          </cell>
          <cell r="S26">
            <v>2.9411764705882353E-2</v>
          </cell>
          <cell r="AG26">
            <v>188.0098695652174</v>
          </cell>
          <cell r="AJ26">
            <v>791.0112499999999</v>
          </cell>
          <cell r="AM26">
            <v>345.87115384615385</v>
          </cell>
          <cell r="AP26">
            <v>0.49331697388146778</v>
          </cell>
        </row>
        <row r="27">
          <cell r="B27">
            <v>19.399999999999999</v>
          </cell>
          <cell r="O27">
            <v>7.0689655172413796E-2</v>
          </cell>
          <cell r="R27">
            <v>0.1875</v>
          </cell>
          <cell r="S27">
            <v>5.8823529411764705E-2</v>
          </cell>
          <cell r="AG27">
            <v>201.90739130434781</v>
          </cell>
          <cell r="AJ27">
            <v>927.39250000000004</v>
          </cell>
          <cell r="AM27">
            <v>491.90564102564105</v>
          </cell>
          <cell r="AP27">
            <v>0.3433502315712369</v>
          </cell>
        </row>
        <row r="28">
          <cell r="B28">
            <v>20</v>
          </cell>
          <cell r="O28">
            <v>2.0689655172413793E-2</v>
          </cell>
          <cell r="R28">
            <v>0.21875</v>
          </cell>
          <cell r="S28">
            <v>4.4117647058823532E-2</v>
          </cell>
          <cell r="AG28">
            <v>208.98726086956523</v>
          </cell>
          <cell r="AJ28">
            <v>818.28749999999991</v>
          </cell>
          <cell r="AM28">
            <v>607.19602564102559</v>
          </cell>
          <cell r="AP28">
            <v>0.29568603696967682</v>
          </cell>
        </row>
        <row r="29">
          <cell r="B29">
            <v>20.100000000000001</v>
          </cell>
          <cell r="O29">
            <v>4.6551724137931037E-2</v>
          </cell>
          <cell r="R29">
            <v>0.125</v>
          </cell>
          <cell r="S29">
            <v>0</v>
          </cell>
          <cell r="AG29">
            <v>188.27208695652172</v>
          </cell>
          <cell r="AJ29">
            <v>763.73500000000001</v>
          </cell>
          <cell r="AM29">
            <v>284.38294871794869</v>
          </cell>
          <cell r="AP29">
            <v>0.43701518976614623</v>
          </cell>
        </row>
        <row r="30">
          <cell r="B30">
            <v>20.6</v>
          </cell>
          <cell r="O30">
            <v>3.9655172413793106E-2</v>
          </cell>
          <cell r="R30">
            <v>0.18124999999999999</v>
          </cell>
          <cell r="S30">
            <v>0.10294117647058823</v>
          </cell>
          <cell r="AG30">
            <v>185.9121304347826</v>
          </cell>
          <cell r="AJ30">
            <v>927.39250000000004</v>
          </cell>
          <cell r="AM30">
            <v>768.60256410256409</v>
          </cell>
          <cell r="AP30">
            <v>0.16728866888001737</v>
          </cell>
        </row>
        <row r="31">
          <cell r="B31">
            <v>21.1</v>
          </cell>
          <cell r="O31">
            <v>5.1724137931034482E-2</v>
          </cell>
          <cell r="R31">
            <v>0.1</v>
          </cell>
          <cell r="S31">
            <v>5.8823529411764705E-2</v>
          </cell>
          <cell r="AG31">
            <v>153.92160869565217</v>
          </cell>
          <cell r="AJ31">
            <v>709.18249999999989</v>
          </cell>
          <cell r="AM31">
            <v>253.63884615384615</v>
          </cell>
          <cell r="AP31">
            <v>0.24612448282996932</v>
          </cell>
        </row>
        <row r="32">
          <cell r="B32">
            <v>21.7</v>
          </cell>
          <cell r="O32">
            <v>4.4827586206896551E-2</v>
          </cell>
          <cell r="R32">
            <v>7.4999999999999997E-2</v>
          </cell>
          <cell r="S32">
            <v>7.3529411764705885E-2</v>
          </cell>
          <cell r="AG32">
            <v>138.71299999999999</v>
          </cell>
          <cell r="AJ32">
            <v>627.35374999999999</v>
          </cell>
          <cell r="AM32">
            <v>299.75499999999994</v>
          </cell>
          <cell r="AP32">
            <v>0.54708932291931733</v>
          </cell>
        </row>
        <row r="33">
          <cell r="B33">
            <v>21.9</v>
          </cell>
          <cell r="O33">
            <v>1.0344827586206896E-2</v>
          </cell>
          <cell r="R33">
            <v>8.7499999999999994E-2</v>
          </cell>
          <cell r="S33">
            <v>1.4705882352941176E-2</v>
          </cell>
          <cell r="AG33">
            <v>181.4544347826087</v>
          </cell>
          <cell r="AJ33">
            <v>627.35374999999999</v>
          </cell>
          <cell r="AM33">
            <v>330.49910256410249</v>
          </cell>
          <cell r="AP33">
            <v>0.43970022582741503</v>
          </cell>
        </row>
        <row r="34">
          <cell r="B34">
            <v>22.3</v>
          </cell>
          <cell r="O34">
            <v>1.5517241379310345E-2</v>
          </cell>
          <cell r="R34">
            <v>0.1</v>
          </cell>
          <cell r="S34">
            <v>1.4705882352941176E-2</v>
          </cell>
          <cell r="AG34">
            <v>184.86326086956521</v>
          </cell>
          <cell r="AJ34">
            <v>736.4587499999999</v>
          </cell>
          <cell r="AM34">
            <v>399.67333333333335</v>
          </cell>
          <cell r="AP34">
            <v>0.31506611573669824</v>
          </cell>
        </row>
        <row r="35">
          <cell r="B35">
            <v>22.9</v>
          </cell>
          <cell r="O35">
            <v>7.2413793103448282E-2</v>
          </cell>
          <cell r="R35">
            <v>0.05</v>
          </cell>
          <cell r="S35">
            <v>1.4705882352941176E-2</v>
          </cell>
          <cell r="AG35">
            <v>155.49491304347825</v>
          </cell>
          <cell r="AJ35">
            <v>681.90624999999989</v>
          </cell>
          <cell r="AM35">
            <v>169.0925641025641</v>
          </cell>
          <cell r="AP35">
            <v>0.72425690094449391</v>
          </cell>
        </row>
        <row r="36">
          <cell r="B36">
            <v>23.1</v>
          </cell>
          <cell r="O36">
            <v>4.4827586206896551E-2</v>
          </cell>
          <cell r="R36">
            <v>9.375E-2</v>
          </cell>
          <cell r="S36">
            <v>8.8235294117647065E-2</v>
          </cell>
          <cell r="AG36">
            <v>195.87639130434781</v>
          </cell>
          <cell r="AJ36">
            <v>1036.4974999999999</v>
          </cell>
          <cell r="AM36">
            <v>407.35935897435888</v>
          </cell>
          <cell r="AP36">
            <v>0.16497698789159171</v>
          </cell>
        </row>
        <row r="37">
          <cell r="B37">
            <v>23.9</v>
          </cell>
          <cell r="O37">
            <v>4.8275862068965517E-2</v>
          </cell>
          <cell r="R37">
            <v>0.1</v>
          </cell>
          <cell r="S37">
            <v>5.8823529411764705E-2</v>
          </cell>
          <cell r="AG37">
            <v>196.40082608695653</v>
          </cell>
          <cell r="AJ37">
            <v>1227.4312499999999</v>
          </cell>
          <cell r="AM37">
            <v>407.35935897435888</v>
          </cell>
          <cell r="AP37">
            <v>0.21032255867135929</v>
          </cell>
        </row>
        <row r="38">
          <cell r="B38">
            <v>25</v>
          </cell>
          <cell r="O38">
            <v>5.1724137931034482E-2</v>
          </cell>
          <cell r="R38">
            <v>0.16875000000000001</v>
          </cell>
          <cell r="S38">
            <v>2.9411764705882353E-2</v>
          </cell>
          <cell r="AG38">
            <v>194.30308695652172</v>
          </cell>
          <cell r="AJ38">
            <v>954.66875000000005</v>
          </cell>
          <cell r="AM38">
            <v>476.53358974358969</v>
          </cell>
          <cell r="AP38">
            <v>0.24971306911264227</v>
          </cell>
        </row>
        <row r="39">
          <cell r="B39">
            <v>26.1</v>
          </cell>
          <cell r="O39">
            <v>4.1379310344827586E-2</v>
          </cell>
          <cell r="R39">
            <v>8.1250000000000003E-2</v>
          </cell>
          <cell r="S39">
            <v>0.11764705882352941</v>
          </cell>
          <cell r="AG39">
            <v>144.48178260869565</v>
          </cell>
          <cell r="AJ39">
            <v>1009.2212499999998</v>
          </cell>
          <cell r="AM39">
            <v>261.3248717948718</v>
          </cell>
          <cell r="AP39">
            <v>-6.5161083003987777E-2</v>
          </cell>
        </row>
        <row r="40">
          <cell r="B40">
            <v>27</v>
          </cell>
          <cell r="O40">
            <v>8.2758620689655171E-2</v>
          </cell>
          <cell r="R40">
            <v>0.125</v>
          </cell>
          <cell r="S40">
            <v>5.8823529411764705E-2</v>
          </cell>
          <cell r="AG40">
            <v>158.37930434782609</v>
          </cell>
          <cell r="AJ40">
            <v>709.18249999999989</v>
          </cell>
          <cell r="AM40">
            <v>461.16153846153844</v>
          </cell>
          <cell r="AP40">
            <v>0.38240403583740534</v>
          </cell>
        </row>
        <row r="41">
          <cell r="B41">
            <v>27.2</v>
          </cell>
          <cell r="O41">
            <v>2.7586206896551724E-2</v>
          </cell>
          <cell r="R41">
            <v>8.7499999999999994E-2</v>
          </cell>
          <cell r="S41">
            <v>2.9411764705882353E-2</v>
          </cell>
          <cell r="AG41">
            <v>172.01460869565219</v>
          </cell>
          <cell r="AJ41">
            <v>600.07749999999987</v>
          </cell>
          <cell r="AM41">
            <v>345.87115384615385</v>
          </cell>
          <cell r="AP41">
            <v>0.48666161143567344</v>
          </cell>
        </row>
        <row r="42">
          <cell r="B42">
            <v>27.3</v>
          </cell>
          <cell r="O42">
            <v>6.2068965517241378E-2</v>
          </cell>
          <cell r="R42">
            <v>0.15625</v>
          </cell>
          <cell r="S42">
            <v>1.5294117647058822</v>
          </cell>
          <cell r="AG42">
            <v>193.77865217391306</v>
          </cell>
          <cell r="AJ42">
            <v>654.62999999999988</v>
          </cell>
          <cell r="AM42">
            <v>584.13794871794869</v>
          </cell>
          <cell r="AP42">
            <v>0.28423896829894607</v>
          </cell>
        </row>
        <row r="43">
          <cell r="B43">
            <v>27.5</v>
          </cell>
          <cell r="O43">
            <v>9.6551724137931033E-2</v>
          </cell>
          <cell r="R43">
            <v>4.3749999999999997E-2</v>
          </cell>
          <cell r="S43">
            <v>7.3529411764705885E-2</v>
          </cell>
          <cell r="AG43">
            <v>143.17069565217395</v>
          </cell>
          <cell r="AJ43">
            <v>681.90624999999989</v>
          </cell>
          <cell r="AM43">
            <v>115.29038461538461</v>
          </cell>
          <cell r="AP43">
            <v>0.33140832786444802</v>
          </cell>
        </row>
        <row r="44">
          <cell r="B44">
            <v>29.1</v>
          </cell>
          <cell r="O44">
            <v>1.3793103448275862E-2</v>
          </cell>
          <cell r="R44">
            <v>6.25E-2</v>
          </cell>
          <cell r="S44">
            <v>5.8823529411764705E-2</v>
          </cell>
          <cell r="AG44">
            <v>165.19695652173914</v>
          </cell>
          <cell r="AJ44">
            <v>1009.2212499999998</v>
          </cell>
          <cell r="AM44">
            <v>253.63884615384615</v>
          </cell>
          <cell r="AP44">
            <v>0.52361374693204277</v>
          </cell>
        </row>
        <row r="45">
          <cell r="B45">
            <v>29.5</v>
          </cell>
          <cell r="O45">
            <v>0.12241379310344827</v>
          </cell>
          <cell r="R45">
            <v>0.125</v>
          </cell>
          <cell r="S45">
            <v>0.10294117647058823</v>
          </cell>
          <cell r="AG45">
            <v>192.99199999999999</v>
          </cell>
          <cell r="AJ45">
            <v>1500.1937499999999</v>
          </cell>
          <cell r="AM45">
            <v>622.568076923077</v>
          </cell>
          <cell r="AP45">
            <v>7.8532408561700323E-2</v>
          </cell>
        </row>
        <row r="46">
          <cell r="B46">
            <v>29.6</v>
          </cell>
          <cell r="O46">
            <v>9.6551724137931033E-2</v>
          </cell>
          <cell r="R46">
            <v>0.11874999999999999</v>
          </cell>
          <cell r="S46">
            <v>8.8235294117647065E-2</v>
          </cell>
          <cell r="AG46">
            <v>195.87639130434781</v>
          </cell>
          <cell r="AJ46">
            <v>1200.1549999999997</v>
          </cell>
          <cell r="AM46">
            <v>507.27769230769229</v>
          </cell>
          <cell r="AP46">
            <v>0.13745217281071101</v>
          </cell>
        </row>
        <row r="47">
          <cell r="B47">
            <v>30.2</v>
          </cell>
          <cell r="O47">
            <v>2.5862068965517241E-2</v>
          </cell>
          <cell r="R47">
            <v>0.1875</v>
          </cell>
          <cell r="S47">
            <v>5.8823529411764705E-2</v>
          </cell>
          <cell r="AG47">
            <v>184.86326086956521</v>
          </cell>
          <cell r="AJ47">
            <v>1036.4974999999999</v>
          </cell>
          <cell r="AM47">
            <v>445.78948717948714</v>
          </cell>
          <cell r="AP47">
            <v>0.15791246188306621</v>
          </cell>
        </row>
        <row r="48">
          <cell r="B48">
            <v>30.8</v>
          </cell>
          <cell r="O48">
            <v>4.6551724137931037E-2</v>
          </cell>
          <cell r="R48">
            <v>6.8750000000000006E-2</v>
          </cell>
          <cell r="S48">
            <v>4.4117647058823532E-2</v>
          </cell>
          <cell r="AG48">
            <v>157.33043478260871</v>
          </cell>
          <cell r="AJ48">
            <v>981.94499999999994</v>
          </cell>
          <cell r="AM48">
            <v>253.63884615384615</v>
          </cell>
          <cell r="AP48">
            <v>0.31349673855574589</v>
          </cell>
        </row>
        <row r="49">
          <cell r="B49">
            <v>31.1</v>
          </cell>
          <cell r="O49">
            <v>5.3448275862068968E-2</v>
          </cell>
          <cell r="R49">
            <v>0.1125</v>
          </cell>
          <cell r="S49">
            <v>7.3529411764705885E-2</v>
          </cell>
          <cell r="AG49">
            <v>159.95260869565217</v>
          </cell>
          <cell r="AJ49">
            <v>1745.68</v>
          </cell>
          <cell r="AM49">
            <v>376.61525641025639</v>
          </cell>
          <cell r="AP49">
            <v>-0.15425507455508616</v>
          </cell>
        </row>
        <row r="50">
          <cell r="B50">
            <v>32.1</v>
          </cell>
          <cell r="O50">
            <v>6.8965517241379309E-3</v>
          </cell>
          <cell r="R50">
            <v>5.6250000000000001E-2</v>
          </cell>
          <cell r="S50">
            <v>1.4705882352941176E-2</v>
          </cell>
          <cell r="AG50">
            <v>140.54852173913045</v>
          </cell>
          <cell r="AJ50">
            <v>818.28749999999991</v>
          </cell>
          <cell r="AM50">
            <v>153.72051282051282</v>
          </cell>
          <cell r="AP50">
            <v>0.42816773765918292</v>
          </cell>
        </row>
        <row r="51">
          <cell r="B51">
            <v>32.200000000000003</v>
          </cell>
          <cell r="O51">
            <v>0</v>
          </cell>
          <cell r="R51">
            <v>6.8750000000000006E-2</v>
          </cell>
          <cell r="S51">
            <v>2.9411764705882353E-2</v>
          </cell>
          <cell r="AG51">
            <v>135.56639130434783</v>
          </cell>
          <cell r="AJ51">
            <v>709.18249999999989</v>
          </cell>
          <cell r="AM51">
            <v>284.38294871794869</v>
          </cell>
          <cell r="AP51">
            <v>0.44026024457929319</v>
          </cell>
        </row>
        <row r="52">
          <cell r="B52">
            <v>32.799999999999997</v>
          </cell>
          <cell r="O52">
            <v>4.6551724137931037E-2</v>
          </cell>
          <cell r="R52">
            <v>8.7499999999999994E-2</v>
          </cell>
          <cell r="S52">
            <v>4.4117647058823532E-2</v>
          </cell>
          <cell r="AG52">
            <v>146.31730434782611</v>
          </cell>
          <cell r="AJ52">
            <v>845.56375000000003</v>
          </cell>
          <cell r="AM52">
            <v>192.15064102564102</v>
          </cell>
          <cell r="AP52">
            <v>0.1342950312397998</v>
          </cell>
        </row>
        <row r="53">
          <cell r="B53">
            <v>32.799999999999997</v>
          </cell>
          <cell r="O53">
            <v>2.0689655172413793E-2</v>
          </cell>
          <cell r="R53">
            <v>9.375E-2</v>
          </cell>
          <cell r="S53">
            <v>1.4705882352941176E-2</v>
          </cell>
          <cell r="AG53">
            <v>167.55691304347829</v>
          </cell>
          <cell r="AJ53">
            <v>791.0112499999999</v>
          </cell>
          <cell r="AM53">
            <v>338.18512820512819</v>
          </cell>
          <cell r="AP53">
            <v>0.41737116063146085</v>
          </cell>
        </row>
        <row r="54">
          <cell r="B54">
            <v>33.5</v>
          </cell>
          <cell r="O54">
            <v>3.793103448275862E-2</v>
          </cell>
          <cell r="R54">
            <v>6.8750000000000006E-2</v>
          </cell>
          <cell r="S54">
            <v>2.9411764705882353E-2</v>
          </cell>
          <cell r="AG54">
            <v>159.42817391304348</v>
          </cell>
          <cell r="AJ54">
            <v>818.28749999999991</v>
          </cell>
          <cell r="AM54">
            <v>238.26679487179484</v>
          </cell>
          <cell r="AP54">
            <v>0.46664633107222325</v>
          </cell>
        </row>
        <row r="55">
          <cell r="B55">
            <v>35.745034818838974</v>
          </cell>
          <cell r="O55">
            <v>5.1724137931034482E-2</v>
          </cell>
          <cell r="R55">
            <v>6.8750000000000006E-2</v>
          </cell>
          <cell r="S55">
            <v>1.4705882352941176E-2</v>
          </cell>
          <cell r="AG55">
            <v>151.56165217391305</v>
          </cell>
          <cell r="AJ55">
            <v>654.62999999999988</v>
          </cell>
          <cell r="AM55">
            <v>261.3248717948718</v>
          </cell>
          <cell r="AP55">
            <v>0.44491760269196612</v>
          </cell>
        </row>
        <row r="56">
          <cell r="B56">
            <v>36.299999999999997</v>
          </cell>
          <cell r="O56">
            <v>4.3103448275862072E-2</v>
          </cell>
          <cell r="R56">
            <v>9.375E-2</v>
          </cell>
          <cell r="S56">
            <v>4.4117647058823532E-2</v>
          </cell>
          <cell r="AG56">
            <v>166.77026086956522</v>
          </cell>
          <cell r="AJ56">
            <v>681.90624999999989</v>
          </cell>
          <cell r="AM56">
            <v>330.49910256410249</v>
          </cell>
          <cell r="AP56">
            <v>0.38152015877421308</v>
          </cell>
        </row>
        <row r="57">
          <cell r="B57">
            <v>37.1</v>
          </cell>
          <cell r="O57">
            <v>9.1379310344827588E-2</v>
          </cell>
          <cell r="R57">
            <v>0.1875</v>
          </cell>
          <cell r="S57">
            <v>4.4117647058823532E-2</v>
          </cell>
          <cell r="AG57">
            <v>169.65465217391304</v>
          </cell>
          <cell r="AJ57">
            <v>818.28749999999991</v>
          </cell>
          <cell r="AM57">
            <v>476.53358974358969</v>
          </cell>
          <cell r="AP57">
            <v>0.24270403142575664</v>
          </cell>
        </row>
        <row r="58">
          <cell r="B58">
            <v>38.700000000000003</v>
          </cell>
          <cell r="O58">
            <v>7.9310344827586213E-2</v>
          </cell>
          <cell r="R58">
            <v>8.7499999999999994E-2</v>
          </cell>
          <cell r="S58">
            <v>5.8823529411764705E-2</v>
          </cell>
          <cell r="AG58">
            <v>154.18382608695649</v>
          </cell>
          <cell r="AJ58">
            <v>654.62999999999988</v>
          </cell>
          <cell r="AM58">
            <v>330.49910256410249</v>
          </cell>
          <cell r="AP58">
            <v>0.29948292728515635</v>
          </cell>
        </row>
        <row r="59">
          <cell r="B59">
            <v>38.956759860430189</v>
          </cell>
          <cell r="O59">
            <v>2.9310344827586206E-2</v>
          </cell>
          <cell r="R59">
            <v>0.05</v>
          </cell>
          <cell r="S59">
            <v>5.8823529411764705E-2</v>
          </cell>
          <cell r="AG59">
            <v>134.51752173913044</v>
          </cell>
          <cell r="AJ59">
            <v>627.35374999999999</v>
          </cell>
          <cell r="AM59">
            <v>176.77858974358972</v>
          </cell>
          <cell r="AP59">
            <v>0.67683225101635591</v>
          </cell>
        </row>
        <row r="60">
          <cell r="B60">
            <v>39.200000000000003</v>
          </cell>
          <cell r="O60">
            <v>4.1379310344827586E-2</v>
          </cell>
          <cell r="R60">
            <v>6.8750000000000006E-2</v>
          </cell>
          <cell r="S60">
            <v>1.4705882352941176E-2</v>
          </cell>
          <cell r="AG60">
            <v>129.79760869565217</v>
          </cell>
          <cell r="AJ60">
            <v>627.35374999999999</v>
          </cell>
          <cell r="AM60">
            <v>238.26679487179484</v>
          </cell>
          <cell r="AP60">
            <v>0.61697236790354992</v>
          </cell>
        </row>
        <row r="61">
          <cell r="B61">
            <v>39.6</v>
          </cell>
          <cell r="O61">
            <v>6.3793103448275865E-2</v>
          </cell>
          <cell r="R61">
            <v>4.3749999999999997E-2</v>
          </cell>
          <cell r="S61">
            <v>5.8823529411764705E-2</v>
          </cell>
          <cell r="AG61">
            <v>111.18017391304346</v>
          </cell>
          <cell r="AJ61">
            <v>600.07749999999987</v>
          </cell>
          <cell r="AM61">
            <v>130.6624358974359</v>
          </cell>
          <cell r="AP61">
            <v>0.78842863652033512</v>
          </cell>
        </row>
        <row r="62">
          <cell r="B62">
            <v>41</v>
          </cell>
          <cell r="O62">
            <v>2.2413793103448276E-2</v>
          </cell>
          <cell r="R62">
            <v>4.3749999999999997E-2</v>
          </cell>
          <cell r="S62">
            <v>0.11764705882352941</v>
          </cell>
          <cell r="AG62">
            <v>132.68200000000002</v>
          </cell>
          <cell r="AJ62">
            <v>627.35374999999999</v>
          </cell>
          <cell r="AM62">
            <v>169.0925641025641</v>
          </cell>
          <cell r="AP62">
            <v>0.35628011564989959</v>
          </cell>
        </row>
        <row r="63">
          <cell r="B63">
            <v>41.1</v>
          </cell>
          <cell r="O63">
            <v>6.5517241379310351E-2</v>
          </cell>
          <cell r="R63">
            <v>6.25E-2</v>
          </cell>
          <cell r="S63">
            <v>4.4117647058823532E-2</v>
          </cell>
          <cell r="AG63">
            <v>153.92160869565217</v>
          </cell>
          <cell r="AJ63">
            <v>736.4587499999999</v>
          </cell>
          <cell r="AM63">
            <v>222.89474358974357</v>
          </cell>
          <cell r="AP63">
            <v>0.28356491185150651</v>
          </cell>
        </row>
        <row r="64">
          <cell r="B64">
            <v>42.2</v>
          </cell>
          <cell r="O64">
            <v>6.8965517241379309E-2</v>
          </cell>
          <cell r="R64">
            <v>6.25E-2</v>
          </cell>
          <cell r="S64">
            <v>5.8823529411764705E-2</v>
          </cell>
          <cell r="AG64">
            <v>136.61526086956522</v>
          </cell>
          <cell r="AJ64">
            <v>818.28749999999991</v>
          </cell>
          <cell r="AM64">
            <v>299.75499999999994</v>
          </cell>
          <cell r="AP64">
            <v>0.32470711474849417</v>
          </cell>
        </row>
        <row r="65">
          <cell r="B65">
            <v>43.3</v>
          </cell>
          <cell r="O65">
            <v>4.1379310344827586E-2</v>
          </cell>
          <cell r="R65">
            <v>5.6250000000000001E-2</v>
          </cell>
          <cell r="S65">
            <v>4.4117647058823532E-2</v>
          </cell>
          <cell r="AG65">
            <v>126.38878260869565</v>
          </cell>
          <cell r="AJ65">
            <v>654.62999999999988</v>
          </cell>
          <cell r="AM65">
            <v>215.20871794871795</v>
          </cell>
          <cell r="AP65">
            <v>0.45521395748495264</v>
          </cell>
        </row>
        <row r="66">
          <cell r="B66">
            <v>43.6</v>
          </cell>
          <cell r="O66">
            <v>2.0689655172413793E-2</v>
          </cell>
          <cell r="R66">
            <v>4.3749999999999997E-2</v>
          </cell>
          <cell r="S66">
            <v>7.3529411764705885E-2</v>
          </cell>
          <cell r="AG66">
            <v>111.44239130434782</v>
          </cell>
          <cell r="AJ66">
            <v>600.07749999999987</v>
          </cell>
          <cell r="AM66">
            <v>153.72051282051282</v>
          </cell>
          <cell r="AP66">
            <v>0.75387936755129492</v>
          </cell>
        </row>
        <row r="67">
          <cell r="B67">
            <v>43.9</v>
          </cell>
          <cell r="O67">
            <v>3.793103448275862E-2</v>
          </cell>
          <cell r="R67">
            <v>6.8750000000000006E-2</v>
          </cell>
          <cell r="S67">
            <v>0.11764705882352941</v>
          </cell>
          <cell r="AG67">
            <v>163.8858695652174</v>
          </cell>
          <cell r="AJ67">
            <v>981.94499999999994</v>
          </cell>
          <cell r="AM67">
            <v>230.58076923076922</v>
          </cell>
          <cell r="AP67">
            <v>0.26893277531967585</v>
          </cell>
        </row>
        <row r="68">
          <cell r="B68">
            <v>44</v>
          </cell>
          <cell r="O68">
            <v>1.896551724137931E-2</v>
          </cell>
          <cell r="R68">
            <v>6.8750000000000006E-2</v>
          </cell>
          <cell r="S68">
            <v>0.14705882352941177</v>
          </cell>
          <cell r="AG68">
            <v>165.98360869565218</v>
          </cell>
          <cell r="AJ68">
            <v>1036.4974999999999</v>
          </cell>
          <cell r="AM68">
            <v>284.38294871794869</v>
          </cell>
          <cell r="AP68">
            <v>-0.10244474018399492</v>
          </cell>
        </row>
        <row r="69">
          <cell r="B69">
            <v>44.5</v>
          </cell>
          <cell r="O69">
            <v>5.6896551724137934E-2</v>
          </cell>
          <cell r="R69">
            <v>8.1250000000000003E-2</v>
          </cell>
          <cell r="S69">
            <v>0.14705882352941177</v>
          </cell>
          <cell r="AG69">
            <v>147.62839130434782</v>
          </cell>
          <cell r="AJ69">
            <v>1254.7075</v>
          </cell>
          <cell r="AM69">
            <v>338.18512820512819</v>
          </cell>
          <cell r="AP69">
            <v>-0.21282357028211316</v>
          </cell>
        </row>
        <row r="70">
          <cell r="B70">
            <v>46.2</v>
          </cell>
          <cell r="O70">
            <v>3.2758620689655175E-2</v>
          </cell>
          <cell r="R70">
            <v>0.2</v>
          </cell>
          <cell r="S70">
            <v>0.10294117647058823</v>
          </cell>
          <cell r="AG70">
            <v>239.66669565217393</v>
          </cell>
          <cell r="AJ70">
            <v>1036.4974999999999</v>
          </cell>
          <cell r="AM70">
            <v>791.66064102564087</v>
          </cell>
          <cell r="AP70">
            <v>0.17733477524746155</v>
          </cell>
        </row>
        <row r="71">
          <cell r="B71">
            <v>48.2</v>
          </cell>
          <cell r="O71">
            <v>7.0689655172413796E-2</v>
          </cell>
          <cell r="R71">
            <v>7.4999999999999997E-2</v>
          </cell>
          <cell r="S71">
            <v>0</v>
          </cell>
          <cell r="AG71">
            <v>142.64626086956522</v>
          </cell>
          <cell r="AJ71">
            <v>763.73500000000001</v>
          </cell>
          <cell r="AM71">
            <v>238.26679487179484</v>
          </cell>
          <cell r="AP71">
            <v>0.52137599040411764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9599-25D9-4A38-A7D0-AFA3A78FCF68}">
  <dimension ref="A1:BH297"/>
  <sheetViews>
    <sheetView topLeftCell="AM1" zoomScale="85" zoomScaleNormal="85" workbookViewId="0">
      <pane ySplit="1" topLeftCell="A2" activePane="bottomLeft" state="frozen"/>
      <selection pane="bottomLeft" activeCell="AY2" sqref="AY2:BH2"/>
    </sheetView>
  </sheetViews>
  <sheetFormatPr defaultRowHeight="14.25" x14ac:dyDescent="0.45"/>
  <cols>
    <col min="1" max="1" width="11.46484375" customWidth="1"/>
    <col min="2" max="2" width="12.53125" bestFit="1" customWidth="1"/>
    <col min="3" max="3" width="11.1328125" style="1" bestFit="1" customWidth="1"/>
    <col min="4" max="4" width="8.86328125" style="1"/>
    <col min="5" max="15" width="7" bestFit="1" customWidth="1"/>
    <col min="16" max="17" width="6" bestFit="1" customWidth="1"/>
    <col min="18" max="21" width="7" bestFit="1" customWidth="1"/>
    <col min="22" max="22" width="5" bestFit="1" customWidth="1"/>
    <col min="23" max="25" width="6" bestFit="1" customWidth="1"/>
    <col min="26" max="26" width="5" bestFit="1" customWidth="1"/>
    <col min="27" max="31" width="7" bestFit="1" customWidth="1"/>
    <col min="32" max="32" width="6" bestFit="1" customWidth="1"/>
    <col min="33" max="33" width="7" bestFit="1" customWidth="1"/>
    <col min="36" max="36" width="7" bestFit="1" customWidth="1"/>
  </cols>
  <sheetData>
    <row r="1" spans="1:60" x14ac:dyDescent="0.45">
      <c r="A1" t="s">
        <v>0</v>
      </c>
      <c r="B1" t="s">
        <v>1</v>
      </c>
      <c r="C1" s="1" t="s">
        <v>2</v>
      </c>
      <c r="D1" s="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118</v>
      </c>
      <c r="AI1" t="s">
        <v>119</v>
      </c>
      <c r="AJ1" t="s">
        <v>32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129</v>
      </c>
      <c r="AU1" t="s">
        <v>130</v>
      </c>
      <c r="AV1" t="s">
        <v>131</v>
      </c>
      <c r="AW1" t="s">
        <v>132</v>
      </c>
      <c r="AX1" t="s">
        <v>212</v>
      </c>
      <c r="AY1" s="2" t="s">
        <v>292</v>
      </c>
      <c r="AZ1" s="2" t="s">
        <v>293</v>
      </c>
      <c r="BA1" s="2" t="s">
        <v>294</v>
      </c>
      <c r="BB1" s="2" t="s">
        <v>295</v>
      </c>
      <c r="BC1" s="2" t="s">
        <v>296</v>
      </c>
      <c r="BD1" s="2" t="s">
        <v>297</v>
      </c>
      <c r="BE1" s="2" t="s">
        <v>298</v>
      </c>
      <c r="BF1" s="2" t="s">
        <v>299</v>
      </c>
      <c r="BG1" s="2" t="s">
        <v>300</v>
      </c>
      <c r="BH1" s="2" t="s">
        <v>301</v>
      </c>
    </row>
    <row r="2" spans="1:60" x14ac:dyDescent="0.45">
      <c r="A2" t="s">
        <v>33</v>
      </c>
      <c r="B2" t="s">
        <v>34</v>
      </c>
      <c r="C2" s="1" t="s">
        <v>134</v>
      </c>
      <c r="D2" s="1" t="s">
        <v>36</v>
      </c>
      <c r="E2">
        <v>7.2770000000000001</v>
      </c>
      <c r="F2">
        <v>40.572000000000003</v>
      </c>
      <c r="G2">
        <v>1.9950000000000001</v>
      </c>
      <c r="H2">
        <v>1.369</v>
      </c>
      <c r="I2">
        <v>8.0000000000000002E-3</v>
      </c>
      <c r="J2">
        <v>0.14599999999999999</v>
      </c>
      <c r="K2">
        <v>1.2290000000000001</v>
      </c>
      <c r="L2">
        <v>20.308</v>
      </c>
      <c r="M2">
        <v>2.0089999999999999</v>
      </c>
      <c r="N2">
        <v>0.26300000000000001</v>
      </c>
      <c r="O2">
        <v>16</v>
      </c>
      <c r="P2">
        <v>52</v>
      </c>
      <c r="Q2">
        <v>14</v>
      </c>
      <c r="R2">
        <v>829</v>
      </c>
      <c r="S2">
        <v>10</v>
      </c>
      <c r="T2">
        <v>6</v>
      </c>
      <c r="U2">
        <v>2</v>
      </c>
      <c r="V2">
        <v>7</v>
      </c>
      <c r="W2">
        <v>6</v>
      </c>
      <c r="X2">
        <v>78</v>
      </c>
      <c r="Y2">
        <v>29</v>
      </c>
      <c r="Z2">
        <v>36</v>
      </c>
      <c r="AA2">
        <v>0</v>
      </c>
      <c r="AB2">
        <v>69</v>
      </c>
      <c r="AC2">
        <v>111</v>
      </c>
      <c r="AD2">
        <v>20</v>
      </c>
      <c r="AE2">
        <v>10</v>
      </c>
      <c r="AF2">
        <v>366</v>
      </c>
      <c r="AG2">
        <v>38</v>
      </c>
      <c r="AH2">
        <v>0</v>
      </c>
      <c r="AI2">
        <v>0</v>
      </c>
      <c r="AJ2">
        <v>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3">
        <f>M2*0.74186*10000</f>
        <v>14903.967399999998</v>
      </c>
      <c r="AZ2" s="4">
        <f>H2*0.6031*1000</f>
        <v>825.64390000000003</v>
      </c>
      <c r="BA2" s="4">
        <f>E2*0.52925*10000</f>
        <v>38513.522499999999</v>
      </c>
      <c r="BB2" s="4">
        <f>L2*0.46744*10000</f>
        <v>94927.715199999991</v>
      </c>
      <c r="BC2" s="4">
        <f>J2*0.43642*10000</f>
        <v>637.17319999999995</v>
      </c>
      <c r="BD2" s="4">
        <f>K2*0.83016*10000</f>
        <v>10202.6664</v>
      </c>
      <c r="BE2" s="4">
        <f>F2*0.7147*10000</f>
        <v>289968.08400000003</v>
      </c>
      <c r="BF2" s="4">
        <f>N2*0.59951*10000</f>
        <v>1576.7112999999999</v>
      </c>
      <c r="BG2" s="4">
        <f>I2*0.77446*10000</f>
        <v>61.956800000000001</v>
      </c>
      <c r="BH2" s="4">
        <f>G2*0.69943*10000</f>
        <v>13953.628500000001</v>
      </c>
    </row>
    <row r="3" spans="1:60" x14ac:dyDescent="0.45">
      <c r="A3" t="s">
        <v>33</v>
      </c>
      <c r="B3" t="s">
        <v>34</v>
      </c>
      <c r="C3" s="1" t="s">
        <v>135</v>
      </c>
      <c r="D3" s="1" t="s">
        <v>36</v>
      </c>
      <c r="E3">
        <v>2.6120000000000001</v>
      </c>
      <c r="F3">
        <v>48.697000000000003</v>
      </c>
      <c r="G3">
        <v>2.177</v>
      </c>
      <c r="H3">
        <v>0.65500000000000003</v>
      </c>
      <c r="I3">
        <v>2E-3</v>
      </c>
      <c r="J3">
        <v>0.35499999999999998</v>
      </c>
      <c r="K3">
        <v>0.76700000000000002</v>
      </c>
      <c r="L3">
        <v>10.590999999999999</v>
      </c>
      <c r="M3">
        <v>3.282</v>
      </c>
      <c r="N3">
        <v>0.21</v>
      </c>
      <c r="O3">
        <v>20</v>
      </c>
      <c r="P3">
        <v>37</v>
      </c>
      <c r="Q3">
        <v>10</v>
      </c>
      <c r="R3">
        <v>1196</v>
      </c>
      <c r="S3">
        <v>9</v>
      </c>
      <c r="T3">
        <v>0</v>
      </c>
      <c r="U3">
        <v>0</v>
      </c>
      <c r="V3">
        <v>6</v>
      </c>
      <c r="W3">
        <v>4</v>
      </c>
      <c r="X3">
        <v>99</v>
      </c>
      <c r="Y3">
        <v>36</v>
      </c>
      <c r="Z3">
        <v>71</v>
      </c>
      <c r="AA3">
        <v>0</v>
      </c>
      <c r="AB3">
        <v>49</v>
      </c>
      <c r="AC3">
        <v>140</v>
      </c>
      <c r="AD3">
        <v>0</v>
      </c>
      <c r="AE3">
        <v>4</v>
      </c>
      <c r="AF3">
        <v>267</v>
      </c>
      <c r="AG3">
        <v>0</v>
      </c>
      <c r="AH3">
        <v>0</v>
      </c>
      <c r="AI3">
        <v>0</v>
      </c>
      <c r="AJ3">
        <v>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3">
        <f t="shared" ref="AY3:AY66" si="0">M3*0.74186*10000</f>
        <v>24347.8452</v>
      </c>
      <c r="AZ3" s="4">
        <f t="shared" ref="AZ3:AZ66" si="1">H3*0.6031*1000</f>
        <v>395.03050000000002</v>
      </c>
      <c r="BA3" s="4">
        <f t="shared" ref="BA3:BA66" si="2">E3*0.52925*10000</f>
        <v>13824.01</v>
      </c>
      <c r="BB3" s="4">
        <f t="shared" ref="BB3:BB66" si="3">L3*0.46744*10000</f>
        <v>49506.570400000004</v>
      </c>
      <c r="BC3" s="4">
        <f t="shared" ref="BC3:BC66" si="4">J3*0.43642*10000</f>
        <v>1549.2909999999999</v>
      </c>
      <c r="BD3" s="4">
        <f t="shared" ref="BD3:BD66" si="5">K3*0.83016*10000</f>
        <v>6367.3272000000006</v>
      </c>
      <c r="BE3" s="4">
        <f t="shared" ref="BE3:BE66" si="6">F3*0.7147*10000</f>
        <v>348037.45900000003</v>
      </c>
      <c r="BF3" s="4">
        <f t="shared" ref="BF3:BF66" si="7">N3*0.59951*10000</f>
        <v>1258.9709999999998</v>
      </c>
      <c r="BG3" s="4">
        <f t="shared" ref="BG3:BG66" si="8">I3*0.77446*10000</f>
        <v>15.4892</v>
      </c>
      <c r="BH3" s="4">
        <f t="shared" ref="BH3:BH66" si="9">G3*0.69943*10000</f>
        <v>15226.5911</v>
      </c>
    </row>
    <row r="4" spans="1:60" x14ac:dyDescent="0.45">
      <c r="A4" t="s">
        <v>33</v>
      </c>
      <c r="B4" t="s">
        <v>34</v>
      </c>
      <c r="C4" s="1" t="s">
        <v>136</v>
      </c>
      <c r="D4" s="1" t="s">
        <v>36</v>
      </c>
      <c r="E4">
        <v>0.63</v>
      </c>
      <c r="F4">
        <v>51.281999999999996</v>
      </c>
      <c r="G4">
        <v>1.228</v>
      </c>
      <c r="H4">
        <v>0.23799999999999999</v>
      </c>
      <c r="I4">
        <v>6.0000000000000001E-3</v>
      </c>
      <c r="J4">
        <v>4.2999999999999997E-2</v>
      </c>
      <c r="K4">
        <v>0.23200000000000001</v>
      </c>
      <c r="L4">
        <v>4.9550000000000001</v>
      </c>
      <c r="M4">
        <v>1.6719999999999999</v>
      </c>
      <c r="N4">
        <v>9.8000000000000004E-2</v>
      </c>
      <c r="O4">
        <v>26</v>
      </c>
      <c r="P4">
        <v>22</v>
      </c>
      <c r="Q4">
        <v>2</v>
      </c>
      <c r="R4">
        <v>1023</v>
      </c>
      <c r="S4">
        <v>0</v>
      </c>
      <c r="T4">
        <v>5</v>
      </c>
      <c r="U4">
        <v>0</v>
      </c>
      <c r="V4">
        <v>5</v>
      </c>
      <c r="W4">
        <v>3</v>
      </c>
      <c r="X4">
        <v>49</v>
      </c>
      <c r="Y4">
        <v>15</v>
      </c>
      <c r="Z4">
        <v>4</v>
      </c>
      <c r="AA4">
        <v>0</v>
      </c>
      <c r="AB4">
        <v>4</v>
      </c>
      <c r="AC4">
        <v>25</v>
      </c>
      <c r="AD4">
        <v>0</v>
      </c>
      <c r="AE4">
        <v>0</v>
      </c>
      <c r="AF4">
        <v>242</v>
      </c>
      <c r="AG4">
        <v>31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3">
        <f t="shared" si="0"/>
        <v>12403.8992</v>
      </c>
      <c r="AZ4" s="4">
        <f t="shared" si="1"/>
        <v>143.5378</v>
      </c>
      <c r="BA4" s="4">
        <f t="shared" si="2"/>
        <v>3334.2750000000001</v>
      </c>
      <c r="BB4" s="4">
        <f t="shared" si="3"/>
        <v>23161.651999999998</v>
      </c>
      <c r="BC4" s="4">
        <f t="shared" si="4"/>
        <v>187.66059999999999</v>
      </c>
      <c r="BD4" s="4">
        <f t="shared" si="5"/>
        <v>1925.9712000000002</v>
      </c>
      <c r="BE4" s="4">
        <f t="shared" si="6"/>
        <v>366512.45400000003</v>
      </c>
      <c r="BF4" s="4">
        <f t="shared" si="7"/>
        <v>587.51980000000003</v>
      </c>
      <c r="BG4" s="4">
        <f t="shared" si="8"/>
        <v>46.467600000000004</v>
      </c>
      <c r="BH4" s="4">
        <f t="shared" si="9"/>
        <v>8589.000399999999</v>
      </c>
    </row>
    <row r="5" spans="1:60" x14ac:dyDescent="0.45">
      <c r="A5" t="s">
        <v>33</v>
      </c>
      <c r="B5" t="s">
        <v>34</v>
      </c>
      <c r="C5" s="1" t="s">
        <v>137</v>
      </c>
      <c r="D5" s="1" t="s">
        <v>36</v>
      </c>
      <c r="E5">
        <v>1.4319999999999999</v>
      </c>
      <c r="F5">
        <v>50.850999999999999</v>
      </c>
      <c r="G5">
        <v>1.621</v>
      </c>
      <c r="H5">
        <v>0.46200000000000002</v>
      </c>
      <c r="I5">
        <v>5.0000000000000001E-3</v>
      </c>
      <c r="J5">
        <v>0.13100000000000001</v>
      </c>
      <c r="K5">
        <v>0.40300000000000002</v>
      </c>
      <c r="L5">
        <v>7.3090000000000002</v>
      </c>
      <c r="M5">
        <v>2.1619999999999999</v>
      </c>
      <c r="N5">
        <v>0.14099999999999999</v>
      </c>
      <c r="O5">
        <v>25</v>
      </c>
      <c r="P5">
        <v>27</v>
      </c>
      <c r="Q5">
        <v>5</v>
      </c>
      <c r="R5">
        <v>882</v>
      </c>
      <c r="S5">
        <v>1</v>
      </c>
      <c r="T5">
        <v>0</v>
      </c>
      <c r="U5">
        <v>2</v>
      </c>
      <c r="V5">
        <v>6</v>
      </c>
      <c r="W5">
        <v>2</v>
      </c>
      <c r="X5">
        <v>59</v>
      </c>
      <c r="Y5">
        <v>19</v>
      </c>
      <c r="Z5">
        <v>8</v>
      </c>
      <c r="AA5">
        <v>0</v>
      </c>
      <c r="AB5">
        <v>8</v>
      </c>
      <c r="AC5">
        <v>23</v>
      </c>
      <c r="AD5">
        <v>0</v>
      </c>
      <c r="AE5">
        <v>4</v>
      </c>
      <c r="AF5">
        <v>239</v>
      </c>
      <c r="AG5">
        <v>10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3">
        <f t="shared" si="0"/>
        <v>16039.013199999999</v>
      </c>
      <c r="AZ5" s="4">
        <f t="shared" si="1"/>
        <v>278.63220000000001</v>
      </c>
      <c r="BA5" s="4">
        <f t="shared" si="2"/>
        <v>7578.86</v>
      </c>
      <c r="BB5" s="4">
        <f t="shared" si="3"/>
        <v>34165.189600000005</v>
      </c>
      <c r="BC5" s="4">
        <f t="shared" si="4"/>
        <v>571.71019999999999</v>
      </c>
      <c r="BD5" s="4">
        <f t="shared" si="5"/>
        <v>3345.5448000000006</v>
      </c>
      <c r="BE5" s="4">
        <f t="shared" si="6"/>
        <v>363432.09700000001</v>
      </c>
      <c r="BF5" s="4">
        <f t="shared" si="7"/>
        <v>845.30909999999983</v>
      </c>
      <c r="BG5" s="4">
        <f t="shared" si="8"/>
        <v>38.723000000000006</v>
      </c>
      <c r="BH5" s="4">
        <f t="shared" si="9"/>
        <v>11337.7603</v>
      </c>
    </row>
    <row r="6" spans="1:60" x14ac:dyDescent="0.45">
      <c r="A6" t="s">
        <v>33</v>
      </c>
      <c r="B6" t="s">
        <v>34</v>
      </c>
      <c r="C6" s="1" t="s">
        <v>138</v>
      </c>
      <c r="D6" s="1" t="s">
        <v>36</v>
      </c>
      <c r="E6">
        <v>0.57899999999999996</v>
      </c>
      <c r="F6">
        <v>52.640999999999998</v>
      </c>
      <c r="G6">
        <v>1.2430000000000001</v>
      </c>
      <c r="H6">
        <v>0.21</v>
      </c>
      <c r="I6">
        <v>8.0000000000000002E-3</v>
      </c>
      <c r="J6">
        <v>0.01</v>
      </c>
      <c r="K6">
        <v>0.22500000000000001</v>
      </c>
      <c r="L6">
        <v>4.7779999999999996</v>
      </c>
      <c r="M6">
        <v>1.4730000000000001</v>
      </c>
      <c r="N6">
        <v>0.10100000000000001</v>
      </c>
      <c r="O6">
        <v>26</v>
      </c>
      <c r="P6">
        <v>22</v>
      </c>
      <c r="Q6">
        <v>4</v>
      </c>
      <c r="R6">
        <v>945</v>
      </c>
      <c r="S6">
        <v>0</v>
      </c>
      <c r="T6">
        <v>2</v>
      </c>
      <c r="U6">
        <v>0</v>
      </c>
      <c r="V6">
        <v>6</v>
      </c>
      <c r="W6">
        <v>1</v>
      </c>
      <c r="X6">
        <v>49</v>
      </c>
      <c r="Y6">
        <v>13</v>
      </c>
      <c r="Z6">
        <v>3</v>
      </c>
      <c r="AA6">
        <v>0</v>
      </c>
      <c r="AB6">
        <v>1</v>
      </c>
      <c r="AC6">
        <v>13</v>
      </c>
      <c r="AD6">
        <v>0</v>
      </c>
      <c r="AE6">
        <v>0</v>
      </c>
      <c r="AF6">
        <v>213</v>
      </c>
      <c r="AG6">
        <v>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3">
        <f t="shared" si="0"/>
        <v>10927.5978</v>
      </c>
      <c r="AZ6" s="4">
        <f t="shared" si="1"/>
        <v>126.65099999999998</v>
      </c>
      <c r="BA6" s="4">
        <f t="shared" si="2"/>
        <v>3064.3574999999996</v>
      </c>
      <c r="BB6" s="4">
        <f t="shared" si="3"/>
        <v>22334.283199999998</v>
      </c>
      <c r="BC6" s="4">
        <f t="shared" si="4"/>
        <v>43.641999999999996</v>
      </c>
      <c r="BD6" s="4">
        <f t="shared" si="5"/>
        <v>1867.8600000000001</v>
      </c>
      <c r="BE6" s="4">
        <f t="shared" si="6"/>
        <v>376225.22699999996</v>
      </c>
      <c r="BF6" s="4">
        <f t="shared" si="7"/>
        <v>605.50509999999997</v>
      </c>
      <c r="BG6" s="4">
        <f t="shared" si="8"/>
        <v>61.956800000000001</v>
      </c>
      <c r="BH6" s="4">
        <f t="shared" si="9"/>
        <v>8693.9148999999998</v>
      </c>
    </row>
    <row r="7" spans="1:60" x14ac:dyDescent="0.45">
      <c r="A7" t="s">
        <v>33</v>
      </c>
      <c r="B7" t="s">
        <v>34</v>
      </c>
      <c r="C7" s="1" t="s">
        <v>139</v>
      </c>
      <c r="D7" s="1" t="s">
        <v>36</v>
      </c>
      <c r="E7">
        <v>0.67400000000000004</v>
      </c>
      <c r="F7">
        <v>52.588000000000001</v>
      </c>
      <c r="G7">
        <v>1.377</v>
      </c>
      <c r="H7">
        <v>0.215</v>
      </c>
      <c r="I7">
        <v>8.0000000000000002E-3</v>
      </c>
      <c r="J7">
        <v>7.0000000000000001E-3</v>
      </c>
      <c r="K7">
        <v>0.26</v>
      </c>
      <c r="L7">
        <v>5.0949999999999998</v>
      </c>
      <c r="M7">
        <v>1.458</v>
      </c>
      <c r="N7">
        <v>0.10299999999999999</v>
      </c>
      <c r="O7">
        <v>25</v>
      </c>
      <c r="P7">
        <v>22</v>
      </c>
      <c r="Q7">
        <v>4</v>
      </c>
      <c r="R7">
        <v>932</v>
      </c>
      <c r="S7">
        <v>0</v>
      </c>
      <c r="T7">
        <v>2</v>
      </c>
      <c r="U7">
        <v>2</v>
      </c>
      <c r="V7">
        <v>6</v>
      </c>
      <c r="W7">
        <v>1</v>
      </c>
      <c r="X7">
        <v>48</v>
      </c>
      <c r="Y7">
        <v>13</v>
      </c>
      <c r="Z7">
        <v>5</v>
      </c>
      <c r="AA7">
        <v>0</v>
      </c>
      <c r="AB7">
        <v>1</v>
      </c>
      <c r="AC7">
        <v>16</v>
      </c>
      <c r="AD7">
        <v>0</v>
      </c>
      <c r="AE7">
        <v>0</v>
      </c>
      <c r="AF7">
        <v>239</v>
      </c>
      <c r="AG7">
        <v>46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3">
        <f t="shared" si="0"/>
        <v>10816.318799999999</v>
      </c>
      <c r="AZ7" s="4">
        <f t="shared" si="1"/>
        <v>129.66649999999998</v>
      </c>
      <c r="BA7" s="4">
        <f t="shared" si="2"/>
        <v>3567.1450000000004</v>
      </c>
      <c r="BB7" s="4">
        <f t="shared" si="3"/>
        <v>23816.068000000003</v>
      </c>
      <c r="BC7" s="4">
        <f t="shared" si="4"/>
        <v>30.549399999999999</v>
      </c>
      <c r="BD7" s="4">
        <f t="shared" si="5"/>
        <v>2158.4160000000002</v>
      </c>
      <c r="BE7" s="4">
        <f t="shared" si="6"/>
        <v>375846.43599999999</v>
      </c>
      <c r="BF7" s="4">
        <f t="shared" si="7"/>
        <v>617.49529999999993</v>
      </c>
      <c r="BG7" s="4">
        <f t="shared" si="8"/>
        <v>61.956800000000001</v>
      </c>
      <c r="BH7" s="4">
        <f t="shared" si="9"/>
        <v>9631.1510999999991</v>
      </c>
    </row>
    <row r="8" spans="1:60" x14ac:dyDescent="0.45">
      <c r="A8" t="s">
        <v>33</v>
      </c>
      <c r="B8" t="s">
        <v>34</v>
      </c>
      <c r="C8" s="1" t="s">
        <v>140</v>
      </c>
      <c r="D8" s="1" t="s">
        <v>36</v>
      </c>
      <c r="E8">
        <v>1.04</v>
      </c>
      <c r="F8">
        <v>50.838999999999999</v>
      </c>
      <c r="G8">
        <v>1.323</v>
      </c>
      <c r="H8">
        <v>0.33700000000000002</v>
      </c>
      <c r="I8">
        <v>6.0000000000000001E-3</v>
      </c>
      <c r="J8">
        <v>4.2000000000000003E-2</v>
      </c>
      <c r="K8">
        <v>0.34699999999999998</v>
      </c>
      <c r="L8">
        <v>6.2119999999999997</v>
      </c>
      <c r="M8">
        <v>1.659</v>
      </c>
      <c r="N8">
        <v>0.122</v>
      </c>
      <c r="O8">
        <v>24</v>
      </c>
      <c r="P8">
        <v>24</v>
      </c>
      <c r="Q8">
        <v>5</v>
      </c>
      <c r="R8">
        <v>880</v>
      </c>
      <c r="S8">
        <v>0</v>
      </c>
      <c r="T8">
        <v>1</v>
      </c>
      <c r="U8">
        <v>1</v>
      </c>
      <c r="V8">
        <v>6</v>
      </c>
      <c r="W8">
        <v>2</v>
      </c>
      <c r="X8">
        <v>52</v>
      </c>
      <c r="Y8">
        <v>15</v>
      </c>
      <c r="Z8">
        <v>5</v>
      </c>
      <c r="AA8">
        <v>0</v>
      </c>
      <c r="AB8">
        <v>8</v>
      </c>
      <c r="AC8">
        <v>20</v>
      </c>
      <c r="AD8">
        <v>0</v>
      </c>
      <c r="AE8">
        <v>0</v>
      </c>
      <c r="AF8">
        <v>203</v>
      </c>
      <c r="AG8">
        <v>16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3">
        <f t="shared" si="0"/>
        <v>12307.457399999999</v>
      </c>
      <c r="AZ8" s="4">
        <f t="shared" si="1"/>
        <v>203.24469999999999</v>
      </c>
      <c r="BA8" s="4">
        <f t="shared" si="2"/>
        <v>5504.2</v>
      </c>
      <c r="BB8" s="4">
        <f t="shared" si="3"/>
        <v>29037.372800000001</v>
      </c>
      <c r="BC8" s="4">
        <f t="shared" si="4"/>
        <v>183.29640000000001</v>
      </c>
      <c r="BD8" s="4">
        <f t="shared" si="5"/>
        <v>2880.6551999999997</v>
      </c>
      <c r="BE8" s="4">
        <f t="shared" si="6"/>
        <v>363346.33299999998</v>
      </c>
      <c r="BF8" s="4">
        <f t="shared" si="7"/>
        <v>731.40219999999988</v>
      </c>
      <c r="BG8" s="4">
        <f t="shared" si="8"/>
        <v>46.467600000000004</v>
      </c>
      <c r="BH8" s="4">
        <f t="shared" si="9"/>
        <v>9253.4588999999996</v>
      </c>
    </row>
    <row r="9" spans="1:60" x14ac:dyDescent="0.45">
      <c r="A9" t="s">
        <v>33</v>
      </c>
      <c r="B9" t="s">
        <v>34</v>
      </c>
      <c r="C9" s="1" t="s">
        <v>141</v>
      </c>
      <c r="D9" s="1" t="s">
        <v>36</v>
      </c>
      <c r="E9">
        <v>3.2490000000000001</v>
      </c>
      <c r="F9">
        <v>49.573</v>
      </c>
      <c r="G9">
        <v>2.0470000000000002</v>
      </c>
      <c r="H9">
        <v>0.99</v>
      </c>
      <c r="I9">
        <v>8.9999999999999993E-3</v>
      </c>
      <c r="J9">
        <v>0.374</v>
      </c>
      <c r="K9">
        <v>0.80800000000000005</v>
      </c>
      <c r="L9">
        <v>12.775</v>
      </c>
      <c r="M9">
        <v>3.302</v>
      </c>
      <c r="N9">
        <v>0.26</v>
      </c>
      <c r="O9">
        <v>22</v>
      </c>
      <c r="P9">
        <v>45</v>
      </c>
      <c r="Q9">
        <v>10</v>
      </c>
      <c r="R9">
        <v>776</v>
      </c>
      <c r="S9">
        <v>2</v>
      </c>
      <c r="T9">
        <v>10</v>
      </c>
      <c r="U9">
        <v>0</v>
      </c>
      <c r="V9">
        <v>6</v>
      </c>
      <c r="W9">
        <v>3</v>
      </c>
      <c r="X9">
        <v>68</v>
      </c>
      <c r="Y9">
        <v>22</v>
      </c>
      <c r="Z9">
        <v>18</v>
      </c>
      <c r="AA9">
        <v>0</v>
      </c>
      <c r="AB9">
        <v>26</v>
      </c>
      <c r="AC9">
        <v>43</v>
      </c>
      <c r="AD9">
        <v>0</v>
      </c>
      <c r="AE9">
        <v>1</v>
      </c>
      <c r="AF9">
        <v>278</v>
      </c>
      <c r="AG9">
        <v>48</v>
      </c>
      <c r="AH9">
        <v>0</v>
      </c>
      <c r="AI9">
        <v>0</v>
      </c>
      <c r="AJ9">
        <v>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3">
        <f t="shared" si="0"/>
        <v>24496.217200000003</v>
      </c>
      <c r="AZ9" s="4">
        <f t="shared" si="1"/>
        <v>597.06899999999996</v>
      </c>
      <c r="BA9" s="4">
        <f t="shared" si="2"/>
        <v>17195.3325</v>
      </c>
      <c r="BB9" s="4">
        <f t="shared" si="3"/>
        <v>59715.46</v>
      </c>
      <c r="BC9" s="4">
        <f t="shared" si="4"/>
        <v>1632.2107999999998</v>
      </c>
      <c r="BD9" s="4">
        <f t="shared" si="5"/>
        <v>6707.6927999999998</v>
      </c>
      <c r="BE9" s="4">
        <f t="shared" si="6"/>
        <v>354298.23100000003</v>
      </c>
      <c r="BF9" s="4">
        <f t="shared" si="7"/>
        <v>1558.7260000000001</v>
      </c>
      <c r="BG9" s="4">
        <f t="shared" si="8"/>
        <v>69.701399999999992</v>
      </c>
      <c r="BH9" s="4">
        <f t="shared" si="9"/>
        <v>14317.332100000001</v>
      </c>
    </row>
    <row r="10" spans="1:60" x14ac:dyDescent="0.45">
      <c r="A10" t="s">
        <v>33</v>
      </c>
      <c r="B10" t="s">
        <v>34</v>
      </c>
      <c r="C10" s="1" t="s">
        <v>142</v>
      </c>
      <c r="D10" s="1" t="s">
        <v>36</v>
      </c>
      <c r="E10">
        <v>0.66300000000000003</v>
      </c>
      <c r="F10">
        <v>51.317999999999998</v>
      </c>
      <c r="G10">
        <v>1.1830000000000001</v>
      </c>
      <c r="H10">
        <v>0.251</v>
      </c>
      <c r="I10">
        <v>7.0000000000000001E-3</v>
      </c>
      <c r="J10">
        <v>2.1000000000000001E-2</v>
      </c>
      <c r="K10">
        <v>0.24399999999999999</v>
      </c>
      <c r="L10">
        <v>5.0750000000000002</v>
      </c>
      <c r="M10">
        <v>1.5369999999999999</v>
      </c>
      <c r="N10">
        <v>9.8000000000000004E-2</v>
      </c>
      <c r="O10">
        <v>27</v>
      </c>
      <c r="P10">
        <v>22</v>
      </c>
      <c r="Q10">
        <v>1</v>
      </c>
      <c r="R10">
        <v>853</v>
      </c>
      <c r="S10">
        <v>0</v>
      </c>
      <c r="T10">
        <v>9</v>
      </c>
      <c r="U10">
        <v>3</v>
      </c>
      <c r="V10">
        <v>6</v>
      </c>
      <c r="W10">
        <v>2</v>
      </c>
      <c r="X10">
        <v>52</v>
      </c>
      <c r="Y10">
        <v>13</v>
      </c>
      <c r="Z10">
        <v>3</v>
      </c>
      <c r="AA10">
        <v>0</v>
      </c>
      <c r="AB10">
        <v>1</v>
      </c>
      <c r="AC10">
        <v>9</v>
      </c>
      <c r="AD10">
        <v>0</v>
      </c>
      <c r="AE10">
        <v>0</v>
      </c>
      <c r="AF10">
        <v>233</v>
      </c>
      <c r="AG10">
        <v>28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3">
        <f t="shared" si="0"/>
        <v>11402.388199999999</v>
      </c>
      <c r="AZ10" s="4">
        <f t="shared" si="1"/>
        <v>151.37809999999999</v>
      </c>
      <c r="BA10" s="4">
        <f t="shared" si="2"/>
        <v>3508.9275000000002</v>
      </c>
      <c r="BB10" s="4">
        <f t="shared" si="3"/>
        <v>23722.579999999998</v>
      </c>
      <c r="BC10" s="4">
        <f t="shared" si="4"/>
        <v>91.648200000000003</v>
      </c>
      <c r="BD10" s="4">
        <f t="shared" si="5"/>
        <v>2025.5904</v>
      </c>
      <c r="BE10" s="4">
        <f t="shared" si="6"/>
        <v>366769.74599999998</v>
      </c>
      <c r="BF10" s="4">
        <f t="shared" si="7"/>
        <v>587.51980000000003</v>
      </c>
      <c r="BG10" s="4">
        <f t="shared" si="8"/>
        <v>54.212200000000003</v>
      </c>
      <c r="BH10" s="4">
        <f t="shared" si="9"/>
        <v>8274.2569000000003</v>
      </c>
    </row>
    <row r="11" spans="1:60" x14ac:dyDescent="0.45">
      <c r="A11" t="s">
        <v>33</v>
      </c>
      <c r="B11" t="s">
        <v>34</v>
      </c>
      <c r="C11" s="1" t="s">
        <v>143</v>
      </c>
      <c r="D11" s="1" t="s">
        <v>36</v>
      </c>
      <c r="E11">
        <v>0.94099999999999995</v>
      </c>
      <c r="F11">
        <v>52.207000000000001</v>
      </c>
      <c r="G11">
        <v>1.2929999999999999</v>
      </c>
      <c r="H11">
        <v>0.35799999999999998</v>
      </c>
      <c r="I11">
        <v>8.9999999999999993E-3</v>
      </c>
      <c r="J11">
        <v>4.2999999999999997E-2</v>
      </c>
      <c r="K11">
        <v>0.28299999999999997</v>
      </c>
      <c r="L11">
        <v>5.8879999999999999</v>
      </c>
      <c r="M11">
        <v>1.669</v>
      </c>
      <c r="N11">
        <v>0.111</v>
      </c>
      <c r="O11">
        <v>26</v>
      </c>
      <c r="P11">
        <v>24</v>
      </c>
      <c r="Q11">
        <v>4</v>
      </c>
      <c r="R11">
        <v>856</v>
      </c>
      <c r="S11">
        <v>0</v>
      </c>
      <c r="T11">
        <v>6</v>
      </c>
      <c r="U11">
        <v>1</v>
      </c>
      <c r="V11">
        <v>6</v>
      </c>
      <c r="W11">
        <v>2</v>
      </c>
      <c r="X11">
        <v>55</v>
      </c>
      <c r="Y11">
        <v>14</v>
      </c>
      <c r="Z11">
        <v>5</v>
      </c>
      <c r="AA11">
        <v>0</v>
      </c>
      <c r="AB11">
        <v>3</v>
      </c>
      <c r="AC11">
        <v>13</v>
      </c>
      <c r="AD11">
        <v>0</v>
      </c>
      <c r="AE11">
        <v>5</v>
      </c>
      <c r="AF11">
        <v>227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3">
        <f t="shared" si="0"/>
        <v>12381.643399999999</v>
      </c>
      <c r="AZ11" s="4">
        <f t="shared" si="1"/>
        <v>215.90979999999999</v>
      </c>
      <c r="BA11" s="4">
        <f t="shared" si="2"/>
        <v>4980.2424999999994</v>
      </c>
      <c r="BB11" s="4">
        <f t="shared" si="3"/>
        <v>27522.867200000004</v>
      </c>
      <c r="BC11" s="4">
        <f t="shared" si="4"/>
        <v>187.66059999999999</v>
      </c>
      <c r="BD11" s="4">
        <f t="shared" si="5"/>
        <v>2349.3527999999997</v>
      </c>
      <c r="BE11" s="4">
        <f t="shared" si="6"/>
        <v>373123.42899999995</v>
      </c>
      <c r="BF11" s="4">
        <f t="shared" si="7"/>
        <v>665.45610000000011</v>
      </c>
      <c r="BG11" s="4">
        <f t="shared" si="8"/>
        <v>69.701399999999992</v>
      </c>
      <c r="BH11" s="4">
        <f t="shared" si="9"/>
        <v>9043.6298999999999</v>
      </c>
    </row>
    <row r="12" spans="1:60" x14ac:dyDescent="0.45">
      <c r="A12" t="s">
        <v>33</v>
      </c>
      <c r="B12" t="s">
        <v>34</v>
      </c>
      <c r="C12" s="1" t="s">
        <v>144</v>
      </c>
      <c r="D12" s="1" t="s">
        <v>36</v>
      </c>
      <c r="E12">
        <v>4.4560000000000004</v>
      </c>
      <c r="F12">
        <v>46.972999999999999</v>
      </c>
      <c r="G12">
        <v>2.375</v>
      </c>
      <c r="H12">
        <v>1.4990000000000001</v>
      </c>
      <c r="I12">
        <v>1.0999999999999999E-2</v>
      </c>
      <c r="J12">
        <v>0.41499999999999998</v>
      </c>
      <c r="K12">
        <v>1.0820000000000001</v>
      </c>
      <c r="L12">
        <v>16.044</v>
      </c>
      <c r="M12">
        <v>3.3809999999999998</v>
      </c>
      <c r="N12">
        <v>0.32600000000000001</v>
      </c>
      <c r="O12">
        <v>22</v>
      </c>
      <c r="P12">
        <v>54</v>
      </c>
      <c r="Q12">
        <v>11</v>
      </c>
      <c r="R12">
        <v>675</v>
      </c>
      <c r="S12">
        <v>2</v>
      </c>
      <c r="T12">
        <v>19</v>
      </c>
      <c r="U12">
        <v>2</v>
      </c>
      <c r="V12">
        <v>7</v>
      </c>
      <c r="W12">
        <v>3</v>
      </c>
      <c r="X12">
        <v>89</v>
      </c>
      <c r="Y12">
        <v>27</v>
      </c>
      <c r="Z12">
        <v>24</v>
      </c>
      <c r="AA12">
        <v>0</v>
      </c>
      <c r="AB12">
        <v>41</v>
      </c>
      <c r="AC12">
        <v>62</v>
      </c>
      <c r="AD12">
        <v>12</v>
      </c>
      <c r="AE12">
        <v>8</v>
      </c>
      <c r="AF12">
        <v>225</v>
      </c>
      <c r="AG12">
        <v>52</v>
      </c>
      <c r="AH12">
        <v>1</v>
      </c>
      <c r="AI12">
        <v>0</v>
      </c>
      <c r="AJ12">
        <v>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3">
        <f t="shared" si="0"/>
        <v>25082.286599999999</v>
      </c>
      <c r="AZ12" s="4">
        <f t="shared" si="1"/>
        <v>904.04689999999994</v>
      </c>
      <c r="BA12" s="4">
        <f t="shared" si="2"/>
        <v>23583.38</v>
      </c>
      <c r="BB12" s="4">
        <f t="shared" si="3"/>
        <v>74996.073600000003</v>
      </c>
      <c r="BC12" s="4">
        <f t="shared" si="4"/>
        <v>1811.1429999999998</v>
      </c>
      <c r="BD12" s="4">
        <f t="shared" si="5"/>
        <v>8982.3312000000005</v>
      </c>
      <c r="BE12" s="4">
        <f t="shared" si="6"/>
        <v>335716.03099999996</v>
      </c>
      <c r="BF12" s="4">
        <f t="shared" si="7"/>
        <v>1954.4026000000001</v>
      </c>
      <c r="BG12" s="4">
        <f t="shared" si="8"/>
        <v>85.190600000000003</v>
      </c>
      <c r="BH12" s="4">
        <f t="shared" si="9"/>
        <v>16611.462500000001</v>
      </c>
    </row>
    <row r="13" spans="1:60" x14ac:dyDescent="0.45">
      <c r="A13" t="s">
        <v>33</v>
      </c>
      <c r="B13" t="s">
        <v>34</v>
      </c>
      <c r="C13" s="1" t="s">
        <v>145</v>
      </c>
      <c r="D13" s="1" t="s">
        <v>37</v>
      </c>
      <c r="E13">
        <v>0.70399999999999996</v>
      </c>
      <c r="F13">
        <v>52.119</v>
      </c>
      <c r="G13">
        <v>1.1990000000000001</v>
      </c>
      <c r="H13">
        <v>0.19700000000000001</v>
      </c>
      <c r="I13">
        <v>3.0000000000000001E-3</v>
      </c>
      <c r="J13">
        <v>1.2999999999999999E-2</v>
      </c>
      <c r="K13">
        <v>0.26600000000000001</v>
      </c>
      <c r="L13">
        <v>5.2949999999999999</v>
      </c>
      <c r="M13">
        <v>1.494</v>
      </c>
      <c r="N13">
        <v>9.9000000000000005E-2</v>
      </c>
      <c r="O13">
        <v>25</v>
      </c>
      <c r="P13">
        <v>23</v>
      </c>
      <c r="Q13">
        <v>4</v>
      </c>
      <c r="R13">
        <v>841</v>
      </c>
      <c r="S13">
        <v>0</v>
      </c>
      <c r="T13">
        <v>1</v>
      </c>
      <c r="U13">
        <v>1</v>
      </c>
      <c r="V13">
        <v>6</v>
      </c>
      <c r="W13">
        <v>1</v>
      </c>
      <c r="X13">
        <v>48</v>
      </c>
      <c r="Y13">
        <v>12</v>
      </c>
      <c r="Z13">
        <v>2</v>
      </c>
      <c r="AA13">
        <v>0</v>
      </c>
      <c r="AB13">
        <v>2</v>
      </c>
      <c r="AC13">
        <v>16</v>
      </c>
      <c r="AD13">
        <v>0</v>
      </c>
      <c r="AE13">
        <v>0</v>
      </c>
      <c r="AF13">
        <v>286</v>
      </c>
      <c r="AG13">
        <v>28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3">
        <f t="shared" si="0"/>
        <v>11083.3884</v>
      </c>
      <c r="AZ13" s="4">
        <f t="shared" si="1"/>
        <v>118.81070000000001</v>
      </c>
      <c r="BA13" s="4">
        <f t="shared" si="2"/>
        <v>3725.9199999999996</v>
      </c>
      <c r="BB13" s="4">
        <f t="shared" si="3"/>
        <v>24750.948</v>
      </c>
      <c r="BC13" s="4">
        <f t="shared" si="4"/>
        <v>56.734599999999993</v>
      </c>
      <c r="BD13" s="4">
        <f t="shared" si="5"/>
        <v>2208.2256000000002</v>
      </c>
      <c r="BE13" s="4">
        <f t="shared" si="6"/>
        <v>372494.49300000002</v>
      </c>
      <c r="BF13" s="4">
        <f t="shared" si="7"/>
        <v>593.51490000000001</v>
      </c>
      <c r="BG13" s="4">
        <f t="shared" si="8"/>
        <v>23.233800000000002</v>
      </c>
      <c r="BH13" s="4">
        <f t="shared" si="9"/>
        <v>8386.1656999999996</v>
      </c>
    </row>
    <row r="14" spans="1:60" x14ac:dyDescent="0.45">
      <c r="A14" t="s">
        <v>33</v>
      </c>
      <c r="B14" t="s">
        <v>34</v>
      </c>
      <c r="C14" s="1" t="s">
        <v>146</v>
      </c>
      <c r="D14" s="1" t="s">
        <v>37</v>
      </c>
      <c r="E14">
        <v>1.1639999999999999</v>
      </c>
      <c r="F14">
        <v>51.948999999999998</v>
      </c>
      <c r="G14">
        <v>1.331</v>
      </c>
      <c r="H14">
        <v>0.41</v>
      </c>
      <c r="I14">
        <v>7.0000000000000001E-3</v>
      </c>
      <c r="J14">
        <v>7.1999999999999995E-2</v>
      </c>
      <c r="K14">
        <v>0.35199999999999998</v>
      </c>
      <c r="L14">
        <v>6.585</v>
      </c>
      <c r="M14">
        <v>1.8340000000000001</v>
      </c>
      <c r="N14">
        <v>0.11799999999999999</v>
      </c>
      <c r="O14">
        <v>23</v>
      </c>
      <c r="P14">
        <v>26</v>
      </c>
      <c r="Q14">
        <v>6</v>
      </c>
      <c r="R14">
        <v>859</v>
      </c>
      <c r="S14">
        <v>1</v>
      </c>
      <c r="T14">
        <v>0</v>
      </c>
      <c r="U14">
        <v>2</v>
      </c>
      <c r="V14">
        <v>6</v>
      </c>
      <c r="W14">
        <v>3</v>
      </c>
      <c r="X14">
        <v>56</v>
      </c>
      <c r="Y14">
        <v>15</v>
      </c>
      <c r="Z14">
        <v>9</v>
      </c>
      <c r="AA14">
        <v>0</v>
      </c>
      <c r="AB14">
        <v>6</v>
      </c>
      <c r="AC14">
        <v>25</v>
      </c>
      <c r="AD14">
        <v>0</v>
      </c>
      <c r="AE14">
        <v>0</v>
      </c>
      <c r="AF14">
        <v>236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3">
        <f t="shared" si="0"/>
        <v>13605.7124</v>
      </c>
      <c r="AZ14" s="4">
        <f t="shared" si="1"/>
        <v>247.27099999999996</v>
      </c>
      <c r="BA14" s="4">
        <f t="shared" si="2"/>
        <v>6160.47</v>
      </c>
      <c r="BB14" s="4">
        <f t="shared" si="3"/>
        <v>30780.923999999999</v>
      </c>
      <c r="BC14" s="4">
        <f t="shared" si="4"/>
        <v>314.22239999999999</v>
      </c>
      <c r="BD14" s="4">
        <f t="shared" si="5"/>
        <v>2922.1632</v>
      </c>
      <c r="BE14" s="4">
        <f t="shared" si="6"/>
        <v>371279.50300000003</v>
      </c>
      <c r="BF14" s="4">
        <f t="shared" si="7"/>
        <v>707.42179999999985</v>
      </c>
      <c r="BG14" s="4">
        <f t="shared" si="8"/>
        <v>54.212200000000003</v>
      </c>
      <c r="BH14" s="4">
        <f t="shared" si="9"/>
        <v>9309.4133000000002</v>
      </c>
    </row>
    <row r="15" spans="1:60" x14ac:dyDescent="0.45">
      <c r="A15" t="s">
        <v>33</v>
      </c>
      <c r="B15" t="s">
        <v>34</v>
      </c>
      <c r="C15" s="1" t="s">
        <v>147</v>
      </c>
      <c r="D15" s="1" t="s">
        <v>37</v>
      </c>
      <c r="E15">
        <v>4.5330000000000004</v>
      </c>
      <c r="F15">
        <v>44.771000000000001</v>
      </c>
      <c r="G15">
        <v>2.7370000000000001</v>
      </c>
      <c r="H15">
        <v>1.39</v>
      </c>
      <c r="I15">
        <v>7.0000000000000001E-3</v>
      </c>
      <c r="J15">
        <v>0.54100000000000004</v>
      </c>
      <c r="K15">
        <v>1.212</v>
      </c>
      <c r="L15">
        <v>17.033000000000001</v>
      </c>
      <c r="M15">
        <v>3.931</v>
      </c>
      <c r="N15">
        <v>0.36</v>
      </c>
      <c r="O15">
        <v>17</v>
      </c>
      <c r="P15">
        <v>55</v>
      </c>
      <c r="Q15">
        <v>15</v>
      </c>
      <c r="R15">
        <v>831</v>
      </c>
      <c r="S15">
        <v>10</v>
      </c>
      <c r="T15">
        <v>7</v>
      </c>
      <c r="U15">
        <v>3</v>
      </c>
      <c r="V15">
        <v>7</v>
      </c>
      <c r="W15">
        <v>7</v>
      </c>
      <c r="X15">
        <v>100</v>
      </c>
      <c r="Y15">
        <v>34</v>
      </c>
      <c r="Z15">
        <v>35</v>
      </c>
      <c r="AA15">
        <v>1</v>
      </c>
      <c r="AB15">
        <v>57</v>
      </c>
      <c r="AC15">
        <v>99</v>
      </c>
      <c r="AD15">
        <v>17</v>
      </c>
      <c r="AE15">
        <v>10</v>
      </c>
      <c r="AF15">
        <v>228</v>
      </c>
      <c r="AG15">
        <v>4</v>
      </c>
      <c r="AH15">
        <v>0</v>
      </c>
      <c r="AI15">
        <v>0</v>
      </c>
      <c r="AJ15">
        <v>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f t="shared" si="0"/>
        <v>29162.516599999999</v>
      </c>
      <c r="AZ15" s="4">
        <f t="shared" si="1"/>
        <v>838.30899999999986</v>
      </c>
      <c r="BA15" s="4">
        <f t="shared" si="2"/>
        <v>23990.9025</v>
      </c>
      <c r="BB15" s="4">
        <f t="shared" si="3"/>
        <v>79619.055200000017</v>
      </c>
      <c r="BC15" s="4">
        <f t="shared" si="4"/>
        <v>2361.0322000000001</v>
      </c>
      <c r="BD15" s="4">
        <f t="shared" si="5"/>
        <v>10061.539200000001</v>
      </c>
      <c r="BE15" s="4">
        <f t="shared" si="6"/>
        <v>319978.337</v>
      </c>
      <c r="BF15" s="4">
        <f t="shared" si="7"/>
        <v>2158.2359999999999</v>
      </c>
      <c r="BG15" s="4">
        <f t="shared" si="8"/>
        <v>54.212200000000003</v>
      </c>
      <c r="BH15" s="4">
        <f t="shared" si="9"/>
        <v>19143.399099999999</v>
      </c>
    </row>
    <row r="16" spans="1:60" x14ac:dyDescent="0.45">
      <c r="A16" t="s">
        <v>33</v>
      </c>
      <c r="B16" t="s">
        <v>34</v>
      </c>
      <c r="C16" s="1" t="s">
        <v>148</v>
      </c>
      <c r="D16" s="1" t="s">
        <v>37</v>
      </c>
      <c r="E16">
        <v>0.37</v>
      </c>
      <c r="F16">
        <v>51.487000000000002</v>
      </c>
      <c r="G16">
        <v>1.153</v>
      </c>
      <c r="H16">
        <v>0.155</v>
      </c>
      <c r="I16">
        <v>4.0000000000000001E-3</v>
      </c>
      <c r="J16">
        <v>3.0000000000000001E-3</v>
      </c>
      <c r="K16">
        <v>0.17100000000000001</v>
      </c>
      <c r="L16">
        <v>4.2089999999999996</v>
      </c>
      <c r="M16">
        <v>1.431</v>
      </c>
      <c r="N16">
        <v>8.6999999999999994E-2</v>
      </c>
      <c r="O16">
        <v>26</v>
      </c>
      <c r="P16">
        <v>20</v>
      </c>
      <c r="Q16">
        <v>2</v>
      </c>
      <c r="R16">
        <v>935</v>
      </c>
      <c r="S16">
        <v>0</v>
      </c>
      <c r="T16">
        <v>0</v>
      </c>
      <c r="U16">
        <v>0</v>
      </c>
      <c r="V16">
        <v>6</v>
      </c>
      <c r="W16">
        <v>1</v>
      </c>
      <c r="X16">
        <v>48</v>
      </c>
      <c r="Y16">
        <v>14</v>
      </c>
      <c r="Z16">
        <v>4</v>
      </c>
      <c r="AA16">
        <v>0</v>
      </c>
      <c r="AB16">
        <v>1</v>
      </c>
      <c r="AC16">
        <v>11</v>
      </c>
      <c r="AD16">
        <v>0</v>
      </c>
      <c r="AE16">
        <v>0</v>
      </c>
      <c r="AF16">
        <v>215</v>
      </c>
      <c r="AG16">
        <v>13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f t="shared" si="0"/>
        <v>10616.016600000001</v>
      </c>
      <c r="AZ16" s="4">
        <f t="shared" si="1"/>
        <v>93.480499999999992</v>
      </c>
      <c r="BA16" s="4">
        <f t="shared" si="2"/>
        <v>1958.2250000000001</v>
      </c>
      <c r="BB16" s="4">
        <f t="shared" si="3"/>
        <v>19674.549599999998</v>
      </c>
      <c r="BC16" s="4">
        <f t="shared" si="4"/>
        <v>13.092600000000001</v>
      </c>
      <c r="BD16" s="4">
        <f t="shared" si="5"/>
        <v>1419.5735999999999</v>
      </c>
      <c r="BE16" s="4">
        <f t="shared" si="6"/>
        <v>367977.58899999998</v>
      </c>
      <c r="BF16" s="4">
        <f t="shared" si="7"/>
        <v>521.57369999999992</v>
      </c>
      <c r="BG16" s="4">
        <f t="shared" si="8"/>
        <v>30.978400000000001</v>
      </c>
      <c r="BH16" s="4">
        <f t="shared" si="9"/>
        <v>8064.4278999999997</v>
      </c>
    </row>
    <row r="17" spans="1:60" x14ac:dyDescent="0.45">
      <c r="A17" t="s">
        <v>33</v>
      </c>
      <c r="B17" t="s">
        <v>34</v>
      </c>
      <c r="C17" s="1" t="s">
        <v>149</v>
      </c>
      <c r="D17" s="1" t="s">
        <v>38</v>
      </c>
      <c r="E17">
        <v>0.753</v>
      </c>
      <c r="F17">
        <v>52.055999999999997</v>
      </c>
      <c r="G17">
        <v>1.228</v>
      </c>
      <c r="H17">
        <v>0.252</v>
      </c>
      <c r="I17">
        <v>2E-3</v>
      </c>
      <c r="J17">
        <v>7.0000000000000007E-2</v>
      </c>
      <c r="K17">
        <v>0.27400000000000002</v>
      </c>
      <c r="L17">
        <v>5.4320000000000004</v>
      </c>
      <c r="M17">
        <v>1.8340000000000001</v>
      </c>
      <c r="N17">
        <v>0.112</v>
      </c>
      <c r="O17">
        <v>25</v>
      </c>
      <c r="P17">
        <v>24</v>
      </c>
      <c r="Q17">
        <v>4</v>
      </c>
      <c r="R17">
        <v>942</v>
      </c>
      <c r="S17">
        <v>1</v>
      </c>
      <c r="T17">
        <v>0</v>
      </c>
      <c r="U17">
        <v>1</v>
      </c>
      <c r="V17">
        <v>6</v>
      </c>
      <c r="W17">
        <v>1</v>
      </c>
      <c r="X17">
        <v>50</v>
      </c>
      <c r="Y17">
        <v>15</v>
      </c>
      <c r="Z17">
        <v>4</v>
      </c>
      <c r="AA17">
        <v>0</v>
      </c>
      <c r="AB17">
        <v>3</v>
      </c>
      <c r="AC17">
        <v>14</v>
      </c>
      <c r="AD17">
        <v>0</v>
      </c>
      <c r="AE17">
        <v>0</v>
      </c>
      <c r="AF17">
        <v>263</v>
      </c>
      <c r="AG17">
        <v>27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3">
        <f t="shared" si="0"/>
        <v>13605.7124</v>
      </c>
      <c r="AZ17" s="4">
        <f t="shared" si="1"/>
        <v>151.98119999999997</v>
      </c>
      <c r="BA17" s="4">
        <f t="shared" si="2"/>
        <v>3985.2525000000001</v>
      </c>
      <c r="BB17" s="4">
        <f t="shared" si="3"/>
        <v>25391.340800000002</v>
      </c>
      <c r="BC17" s="4">
        <f t="shared" si="4"/>
        <v>305.49400000000003</v>
      </c>
      <c r="BD17" s="4">
        <f t="shared" si="5"/>
        <v>2274.6384000000003</v>
      </c>
      <c r="BE17" s="4">
        <f t="shared" si="6"/>
        <v>372044.23200000002</v>
      </c>
      <c r="BF17" s="4">
        <f t="shared" si="7"/>
        <v>671.45119999999997</v>
      </c>
      <c r="BG17" s="4">
        <f t="shared" si="8"/>
        <v>15.4892</v>
      </c>
      <c r="BH17" s="4">
        <f t="shared" si="9"/>
        <v>8589.000399999999</v>
      </c>
    </row>
    <row r="18" spans="1:60" x14ac:dyDescent="0.45">
      <c r="A18" t="s">
        <v>33</v>
      </c>
      <c r="B18" t="s">
        <v>34</v>
      </c>
      <c r="C18" s="1" t="s">
        <v>150</v>
      </c>
      <c r="D18" s="1" t="s">
        <v>38</v>
      </c>
      <c r="E18">
        <v>0.79900000000000004</v>
      </c>
      <c r="F18">
        <v>51.887</v>
      </c>
      <c r="G18">
        <v>1.2649999999999999</v>
      </c>
      <c r="H18">
        <v>0.248</v>
      </c>
      <c r="I18">
        <v>2E-3</v>
      </c>
      <c r="J18">
        <v>8.3000000000000004E-2</v>
      </c>
      <c r="K18">
        <v>0.29799999999999999</v>
      </c>
      <c r="L18">
        <v>5.5960000000000001</v>
      </c>
      <c r="M18">
        <v>1.907</v>
      </c>
      <c r="N18">
        <v>0.112</v>
      </c>
      <c r="O18">
        <v>26</v>
      </c>
      <c r="P18">
        <v>23</v>
      </c>
      <c r="Q18">
        <v>4</v>
      </c>
      <c r="R18">
        <v>982</v>
      </c>
      <c r="S18">
        <v>1</v>
      </c>
      <c r="T18">
        <v>0</v>
      </c>
      <c r="U18">
        <v>3</v>
      </c>
      <c r="V18">
        <v>7</v>
      </c>
      <c r="W18">
        <v>3</v>
      </c>
      <c r="X18">
        <v>52</v>
      </c>
      <c r="Y18">
        <v>16</v>
      </c>
      <c r="Z18">
        <v>5</v>
      </c>
      <c r="AA18">
        <v>0</v>
      </c>
      <c r="AB18">
        <v>6</v>
      </c>
      <c r="AC18">
        <v>13</v>
      </c>
      <c r="AD18">
        <v>0</v>
      </c>
      <c r="AE18">
        <v>0</v>
      </c>
      <c r="AF18">
        <v>261</v>
      </c>
      <c r="AG18">
        <v>5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3">
        <f t="shared" si="0"/>
        <v>14147.270199999999</v>
      </c>
      <c r="AZ18" s="4">
        <f t="shared" si="1"/>
        <v>149.56880000000001</v>
      </c>
      <c r="BA18" s="4">
        <f t="shared" si="2"/>
        <v>4228.7075000000004</v>
      </c>
      <c r="BB18" s="4">
        <f t="shared" si="3"/>
        <v>26157.9424</v>
      </c>
      <c r="BC18" s="4">
        <f t="shared" si="4"/>
        <v>362.22860000000003</v>
      </c>
      <c r="BD18" s="4">
        <f t="shared" si="5"/>
        <v>2473.8768</v>
      </c>
      <c r="BE18" s="4">
        <f t="shared" si="6"/>
        <v>370836.38900000002</v>
      </c>
      <c r="BF18" s="4">
        <f t="shared" si="7"/>
        <v>671.45119999999997</v>
      </c>
      <c r="BG18" s="4">
        <f t="shared" si="8"/>
        <v>15.4892</v>
      </c>
      <c r="BH18" s="4">
        <f t="shared" si="9"/>
        <v>8847.789499999999</v>
      </c>
    </row>
    <row r="19" spans="1:60" x14ac:dyDescent="0.45">
      <c r="A19" t="s">
        <v>33</v>
      </c>
      <c r="B19" t="s">
        <v>34</v>
      </c>
      <c r="C19" s="1" t="s">
        <v>151</v>
      </c>
      <c r="D19" s="1" t="s">
        <v>38</v>
      </c>
      <c r="E19">
        <v>0.71199999999999997</v>
      </c>
      <c r="F19">
        <v>52.113999999999997</v>
      </c>
      <c r="G19">
        <v>1.254</v>
      </c>
      <c r="H19">
        <v>0.219</v>
      </c>
      <c r="I19">
        <v>2E-3</v>
      </c>
      <c r="J19">
        <v>4.3999999999999997E-2</v>
      </c>
      <c r="K19">
        <v>0.27300000000000002</v>
      </c>
      <c r="L19">
        <v>5.3070000000000004</v>
      </c>
      <c r="M19">
        <v>1.6779999999999999</v>
      </c>
      <c r="N19">
        <v>0.106</v>
      </c>
      <c r="O19">
        <v>25</v>
      </c>
      <c r="P19">
        <v>22</v>
      </c>
      <c r="Q19">
        <v>4</v>
      </c>
      <c r="R19">
        <v>1009</v>
      </c>
      <c r="S19">
        <v>0</v>
      </c>
      <c r="T19">
        <v>0</v>
      </c>
      <c r="U19">
        <v>0</v>
      </c>
      <c r="V19">
        <v>6</v>
      </c>
      <c r="W19">
        <v>2</v>
      </c>
      <c r="X19">
        <v>55</v>
      </c>
      <c r="Y19">
        <v>15</v>
      </c>
      <c r="Z19">
        <v>3</v>
      </c>
      <c r="AA19">
        <v>0</v>
      </c>
      <c r="AB19">
        <v>1</v>
      </c>
      <c r="AC19">
        <v>22</v>
      </c>
      <c r="AD19">
        <v>0</v>
      </c>
      <c r="AE19">
        <v>0</v>
      </c>
      <c r="AF19">
        <v>236</v>
      </c>
      <c r="AG19">
        <v>13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3">
        <f t="shared" si="0"/>
        <v>12448.410799999998</v>
      </c>
      <c r="AZ19" s="4">
        <f t="shared" si="1"/>
        <v>132.0789</v>
      </c>
      <c r="BA19" s="4">
        <f t="shared" si="2"/>
        <v>3768.2599999999998</v>
      </c>
      <c r="BB19" s="4">
        <f t="shared" si="3"/>
        <v>24807.040800000002</v>
      </c>
      <c r="BC19" s="4">
        <f t="shared" si="4"/>
        <v>192.02479999999997</v>
      </c>
      <c r="BD19" s="4">
        <f t="shared" si="5"/>
        <v>2266.3368000000005</v>
      </c>
      <c r="BE19" s="4">
        <f t="shared" si="6"/>
        <v>372458.75800000003</v>
      </c>
      <c r="BF19" s="4">
        <f t="shared" si="7"/>
        <v>635.48059999999998</v>
      </c>
      <c r="BG19" s="4">
        <f t="shared" si="8"/>
        <v>15.4892</v>
      </c>
      <c r="BH19" s="4">
        <f t="shared" si="9"/>
        <v>8770.8521999999994</v>
      </c>
    </row>
    <row r="20" spans="1:60" x14ac:dyDescent="0.45">
      <c r="A20" t="s">
        <v>33</v>
      </c>
      <c r="B20" t="s">
        <v>34</v>
      </c>
      <c r="C20" s="1" t="s">
        <v>152</v>
      </c>
      <c r="D20" s="1" t="s">
        <v>38</v>
      </c>
      <c r="E20">
        <v>0.7</v>
      </c>
      <c r="F20">
        <v>52.158000000000001</v>
      </c>
      <c r="G20">
        <v>1.234</v>
      </c>
      <c r="H20">
        <v>0.224</v>
      </c>
      <c r="I20">
        <v>3.0000000000000001E-3</v>
      </c>
      <c r="J20">
        <v>6.0000000000000001E-3</v>
      </c>
      <c r="K20">
        <v>0.27200000000000002</v>
      </c>
      <c r="L20">
        <v>5.226</v>
      </c>
      <c r="M20">
        <v>1.4550000000000001</v>
      </c>
      <c r="N20">
        <v>0.107</v>
      </c>
      <c r="O20">
        <v>25</v>
      </c>
      <c r="P20">
        <v>22</v>
      </c>
      <c r="Q20">
        <v>3</v>
      </c>
      <c r="R20">
        <v>999</v>
      </c>
      <c r="S20">
        <v>0</v>
      </c>
      <c r="T20">
        <v>2</v>
      </c>
      <c r="U20">
        <v>0</v>
      </c>
      <c r="V20">
        <v>6</v>
      </c>
      <c r="W20">
        <v>2</v>
      </c>
      <c r="X20">
        <v>54</v>
      </c>
      <c r="Y20">
        <v>13</v>
      </c>
      <c r="Z20">
        <v>6</v>
      </c>
      <c r="AA20">
        <v>0</v>
      </c>
      <c r="AB20">
        <v>6</v>
      </c>
      <c r="AC20">
        <v>19</v>
      </c>
      <c r="AD20">
        <v>0</v>
      </c>
      <c r="AE20">
        <v>1</v>
      </c>
      <c r="AF20">
        <v>243</v>
      </c>
      <c r="AG20">
        <v>25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3">
        <f t="shared" si="0"/>
        <v>10794.063</v>
      </c>
      <c r="AZ20" s="4">
        <f t="shared" si="1"/>
        <v>135.09440000000001</v>
      </c>
      <c r="BA20" s="4">
        <f t="shared" si="2"/>
        <v>3704.75</v>
      </c>
      <c r="BB20" s="4">
        <f t="shared" si="3"/>
        <v>24428.414400000001</v>
      </c>
      <c r="BC20" s="4">
        <f t="shared" si="4"/>
        <v>26.185200000000002</v>
      </c>
      <c r="BD20" s="4">
        <f t="shared" si="5"/>
        <v>2258.0352000000003</v>
      </c>
      <c r="BE20" s="4">
        <f t="shared" si="6"/>
        <v>372773.22599999997</v>
      </c>
      <c r="BF20" s="4">
        <f t="shared" si="7"/>
        <v>641.47569999999996</v>
      </c>
      <c r="BG20" s="4">
        <f t="shared" si="8"/>
        <v>23.233800000000002</v>
      </c>
      <c r="BH20" s="4">
        <f t="shared" si="9"/>
        <v>8630.9661999999989</v>
      </c>
    </row>
    <row r="21" spans="1:60" x14ac:dyDescent="0.45">
      <c r="A21" t="s">
        <v>33</v>
      </c>
      <c r="B21" t="s">
        <v>34</v>
      </c>
      <c r="C21" s="1" t="s">
        <v>153</v>
      </c>
      <c r="D21" s="1" t="s">
        <v>39</v>
      </c>
      <c r="E21">
        <v>2.4689999999999999</v>
      </c>
      <c r="F21">
        <v>48.261000000000003</v>
      </c>
      <c r="G21">
        <v>1.6579999999999999</v>
      </c>
      <c r="H21">
        <v>0.66500000000000004</v>
      </c>
      <c r="I21">
        <v>1E-3</v>
      </c>
      <c r="J21">
        <v>0.19600000000000001</v>
      </c>
      <c r="K21">
        <v>0.72499999999999998</v>
      </c>
      <c r="L21">
        <v>10.458</v>
      </c>
      <c r="M21">
        <v>2.4550000000000001</v>
      </c>
      <c r="N21">
        <v>0.191</v>
      </c>
      <c r="O21">
        <v>17</v>
      </c>
      <c r="P21">
        <v>34</v>
      </c>
      <c r="Q21">
        <v>12</v>
      </c>
      <c r="R21">
        <v>1072</v>
      </c>
      <c r="S21">
        <v>4</v>
      </c>
      <c r="T21">
        <v>2</v>
      </c>
      <c r="U21">
        <v>1</v>
      </c>
      <c r="V21">
        <v>6</v>
      </c>
      <c r="W21">
        <v>2</v>
      </c>
      <c r="X21">
        <v>69</v>
      </c>
      <c r="Y21">
        <v>27</v>
      </c>
      <c r="Z21">
        <v>28</v>
      </c>
      <c r="AA21">
        <v>0</v>
      </c>
      <c r="AB21">
        <v>29</v>
      </c>
      <c r="AC21">
        <v>75</v>
      </c>
      <c r="AD21">
        <v>0</v>
      </c>
      <c r="AE21">
        <v>3</v>
      </c>
      <c r="AF21">
        <v>269</v>
      </c>
      <c r="AG21">
        <v>31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3">
        <f t="shared" si="0"/>
        <v>18212.663</v>
      </c>
      <c r="AZ21" s="4">
        <f t="shared" si="1"/>
        <v>401.06150000000002</v>
      </c>
      <c r="BA21" s="4">
        <f t="shared" si="2"/>
        <v>13067.182499999999</v>
      </c>
      <c r="BB21" s="4">
        <f t="shared" si="3"/>
        <v>48884.875200000002</v>
      </c>
      <c r="BC21" s="4">
        <f t="shared" si="4"/>
        <v>855.38319999999999</v>
      </c>
      <c r="BD21" s="4">
        <f t="shared" si="5"/>
        <v>6018.66</v>
      </c>
      <c r="BE21" s="4">
        <f t="shared" si="6"/>
        <v>344921.36700000003</v>
      </c>
      <c r="BF21" s="4">
        <f t="shared" si="7"/>
        <v>1145.0641000000001</v>
      </c>
      <c r="BG21" s="4">
        <f t="shared" si="8"/>
        <v>7.7446000000000002</v>
      </c>
      <c r="BH21" s="4">
        <f t="shared" si="9"/>
        <v>11596.5494</v>
      </c>
    </row>
    <row r="22" spans="1:60" x14ac:dyDescent="0.45">
      <c r="A22" t="s">
        <v>33</v>
      </c>
      <c r="B22" t="s">
        <v>34</v>
      </c>
      <c r="C22" s="1" t="s">
        <v>154</v>
      </c>
      <c r="D22" s="1" t="s">
        <v>39</v>
      </c>
      <c r="E22">
        <v>2.1619999999999999</v>
      </c>
      <c r="F22">
        <v>50.978999999999999</v>
      </c>
      <c r="G22">
        <v>1.589</v>
      </c>
      <c r="H22">
        <v>0.58699999999999997</v>
      </c>
      <c r="I22">
        <v>1E-3</v>
      </c>
      <c r="J22">
        <v>0.14499999999999999</v>
      </c>
      <c r="K22">
        <v>0.66100000000000003</v>
      </c>
      <c r="L22">
        <v>9.5020000000000007</v>
      </c>
      <c r="M22">
        <v>2.2040000000000002</v>
      </c>
      <c r="N22">
        <v>0.18099999999999999</v>
      </c>
      <c r="O22">
        <v>20</v>
      </c>
      <c r="P22">
        <v>32</v>
      </c>
      <c r="Q22">
        <v>10</v>
      </c>
      <c r="R22">
        <v>1103</v>
      </c>
      <c r="S22">
        <v>4</v>
      </c>
      <c r="T22">
        <v>0</v>
      </c>
      <c r="U22">
        <v>1</v>
      </c>
      <c r="V22">
        <v>6</v>
      </c>
      <c r="W22">
        <v>2</v>
      </c>
      <c r="X22">
        <v>72</v>
      </c>
      <c r="Y22">
        <v>22</v>
      </c>
      <c r="Z22">
        <v>25</v>
      </c>
      <c r="AA22">
        <v>0</v>
      </c>
      <c r="AB22">
        <v>26</v>
      </c>
      <c r="AC22">
        <v>97</v>
      </c>
      <c r="AD22">
        <v>0</v>
      </c>
      <c r="AE22">
        <v>3</v>
      </c>
      <c r="AF22">
        <v>309</v>
      </c>
      <c r="AG22">
        <v>11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3">
        <f t="shared" si="0"/>
        <v>16350.5944</v>
      </c>
      <c r="AZ22" s="4">
        <f t="shared" si="1"/>
        <v>354.01969999999994</v>
      </c>
      <c r="BA22" s="4">
        <f t="shared" si="2"/>
        <v>11442.385</v>
      </c>
      <c r="BB22" s="4">
        <f t="shared" si="3"/>
        <v>44416.148800000003</v>
      </c>
      <c r="BC22" s="4">
        <f t="shared" si="4"/>
        <v>632.80899999999986</v>
      </c>
      <c r="BD22" s="4">
        <f t="shared" si="5"/>
        <v>5487.3576000000003</v>
      </c>
      <c r="BE22" s="4">
        <f t="shared" si="6"/>
        <v>364346.913</v>
      </c>
      <c r="BF22" s="4">
        <f t="shared" si="7"/>
        <v>1085.1131</v>
      </c>
      <c r="BG22" s="4">
        <f t="shared" si="8"/>
        <v>7.7446000000000002</v>
      </c>
      <c r="BH22" s="4">
        <f t="shared" si="9"/>
        <v>11113.9427</v>
      </c>
    </row>
    <row r="23" spans="1:60" x14ac:dyDescent="0.45">
      <c r="A23" t="s">
        <v>33</v>
      </c>
      <c r="B23" t="s">
        <v>34</v>
      </c>
      <c r="C23" s="1" t="s">
        <v>155</v>
      </c>
      <c r="D23" s="1" t="s">
        <v>39</v>
      </c>
      <c r="E23">
        <v>2.9159999999999999</v>
      </c>
      <c r="F23">
        <v>46.683</v>
      </c>
      <c r="G23">
        <v>2.1549999999999998</v>
      </c>
      <c r="H23">
        <v>0.61799999999999999</v>
      </c>
      <c r="I23">
        <v>0</v>
      </c>
      <c r="J23">
        <v>0.23300000000000001</v>
      </c>
      <c r="K23">
        <v>0.872</v>
      </c>
      <c r="L23">
        <v>11.582000000000001</v>
      </c>
      <c r="M23">
        <v>2.63</v>
      </c>
      <c r="N23">
        <v>0.23200000000000001</v>
      </c>
      <c r="O23">
        <v>17</v>
      </c>
      <c r="P23">
        <v>38</v>
      </c>
      <c r="Q23">
        <v>13</v>
      </c>
      <c r="R23">
        <v>1239</v>
      </c>
      <c r="S23">
        <v>11</v>
      </c>
      <c r="T23">
        <v>0</v>
      </c>
      <c r="U23">
        <v>3</v>
      </c>
      <c r="V23">
        <v>7</v>
      </c>
      <c r="W23">
        <v>5</v>
      </c>
      <c r="X23">
        <v>93</v>
      </c>
      <c r="Y23">
        <v>33</v>
      </c>
      <c r="Z23">
        <v>51</v>
      </c>
      <c r="AA23">
        <v>0</v>
      </c>
      <c r="AB23">
        <v>50</v>
      </c>
      <c r="AC23">
        <v>193</v>
      </c>
      <c r="AD23">
        <v>12</v>
      </c>
      <c r="AE23">
        <v>8</v>
      </c>
      <c r="AF23">
        <v>296</v>
      </c>
      <c r="AG23">
        <v>29</v>
      </c>
      <c r="AH23">
        <v>0</v>
      </c>
      <c r="AI23">
        <v>0</v>
      </c>
      <c r="AJ23">
        <v>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3">
        <f t="shared" si="0"/>
        <v>19510.917999999998</v>
      </c>
      <c r="AZ23" s="4">
        <f t="shared" si="1"/>
        <v>372.7158</v>
      </c>
      <c r="BA23" s="4">
        <f t="shared" si="2"/>
        <v>15432.93</v>
      </c>
      <c r="BB23" s="4">
        <f t="shared" si="3"/>
        <v>54138.90080000001</v>
      </c>
      <c r="BC23" s="4">
        <f t="shared" si="4"/>
        <v>1016.8586</v>
      </c>
      <c r="BD23" s="4">
        <f t="shared" si="5"/>
        <v>7238.9952000000003</v>
      </c>
      <c r="BE23" s="4">
        <f t="shared" si="6"/>
        <v>333643.40100000001</v>
      </c>
      <c r="BF23" s="4">
        <f t="shared" si="7"/>
        <v>1390.8632000000002</v>
      </c>
      <c r="BG23" s="4">
        <f t="shared" si="8"/>
        <v>0</v>
      </c>
      <c r="BH23" s="4">
        <f t="shared" si="9"/>
        <v>15072.716499999999</v>
      </c>
    </row>
    <row r="24" spans="1:60" x14ac:dyDescent="0.45">
      <c r="A24" t="s">
        <v>33</v>
      </c>
      <c r="B24" t="s">
        <v>34</v>
      </c>
      <c r="C24" s="1" t="s">
        <v>156</v>
      </c>
      <c r="D24" s="1" t="s">
        <v>39</v>
      </c>
      <c r="E24">
        <v>1.3049999999999999</v>
      </c>
      <c r="F24">
        <v>51.210999999999999</v>
      </c>
      <c r="G24">
        <v>1.4019999999999999</v>
      </c>
      <c r="H24">
        <v>0.35199999999999998</v>
      </c>
      <c r="I24">
        <v>2E-3</v>
      </c>
      <c r="J24">
        <v>6.5000000000000002E-2</v>
      </c>
      <c r="K24">
        <v>0.40300000000000002</v>
      </c>
      <c r="L24">
        <v>6.8540000000000001</v>
      </c>
      <c r="M24">
        <v>1.802</v>
      </c>
      <c r="N24">
        <v>0.13300000000000001</v>
      </c>
      <c r="O24">
        <v>22</v>
      </c>
      <c r="P24">
        <v>26</v>
      </c>
      <c r="Q24">
        <v>6</v>
      </c>
      <c r="R24">
        <v>1105</v>
      </c>
      <c r="S24">
        <v>2</v>
      </c>
      <c r="T24">
        <v>0</v>
      </c>
      <c r="U24">
        <v>0</v>
      </c>
      <c r="V24">
        <v>5</v>
      </c>
      <c r="W24">
        <v>2</v>
      </c>
      <c r="X24">
        <v>53</v>
      </c>
      <c r="Y24">
        <v>18</v>
      </c>
      <c r="Z24">
        <v>14</v>
      </c>
      <c r="AA24">
        <v>0</v>
      </c>
      <c r="AB24">
        <v>13</v>
      </c>
      <c r="AC24">
        <v>48</v>
      </c>
      <c r="AD24">
        <v>0</v>
      </c>
      <c r="AE24">
        <v>4</v>
      </c>
      <c r="AF24">
        <v>237</v>
      </c>
      <c r="AG24">
        <v>13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3">
        <f t="shared" si="0"/>
        <v>13368.3172</v>
      </c>
      <c r="AZ24" s="4">
        <f t="shared" si="1"/>
        <v>212.29119999999998</v>
      </c>
      <c r="BA24" s="4">
        <f t="shared" si="2"/>
        <v>6906.7124999999996</v>
      </c>
      <c r="BB24" s="4">
        <f t="shared" si="3"/>
        <v>32038.337600000003</v>
      </c>
      <c r="BC24" s="4">
        <f t="shared" si="4"/>
        <v>283.673</v>
      </c>
      <c r="BD24" s="4">
        <f t="shared" si="5"/>
        <v>3345.5448000000006</v>
      </c>
      <c r="BE24" s="4">
        <f t="shared" si="6"/>
        <v>366005.01700000005</v>
      </c>
      <c r="BF24" s="4">
        <f t="shared" si="7"/>
        <v>797.34830000000011</v>
      </c>
      <c r="BG24" s="4">
        <f t="shared" si="8"/>
        <v>15.4892</v>
      </c>
      <c r="BH24" s="4">
        <f t="shared" si="9"/>
        <v>9806.0085999999992</v>
      </c>
    </row>
    <row r="25" spans="1:60" x14ac:dyDescent="0.45">
      <c r="A25" t="s">
        <v>33</v>
      </c>
      <c r="B25" t="s">
        <v>34</v>
      </c>
      <c r="C25" s="1" t="s">
        <v>157</v>
      </c>
      <c r="D25" s="1" t="s">
        <v>40</v>
      </c>
      <c r="E25">
        <v>1.8089999999999999</v>
      </c>
      <c r="F25">
        <v>50.426000000000002</v>
      </c>
      <c r="G25">
        <v>1.4850000000000001</v>
      </c>
      <c r="H25">
        <v>0.44600000000000001</v>
      </c>
      <c r="I25">
        <v>4.0000000000000001E-3</v>
      </c>
      <c r="J25">
        <v>6.8000000000000005E-2</v>
      </c>
      <c r="K25">
        <v>0.47199999999999998</v>
      </c>
      <c r="L25">
        <v>8.1080000000000005</v>
      </c>
      <c r="M25">
        <v>1.7929999999999999</v>
      </c>
      <c r="N25">
        <v>0.153</v>
      </c>
      <c r="O25">
        <v>23</v>
      </c>
      <c r="P25">
        <v>30</v>
      </c>
      <c r="Q25">
        <v>6</v>
      </c>
      <c r="R25">
        <v>1000</v>
      </c>
      <c r="S25">
        <v>2</v>
      </c>
      <c r="T25">
        <v>0</v>
      </c>
      <c r="U25">
        <v>2</v>
      </c>
      <c r="V25">
        <v>6</v>
      </c>
      <c r="W25">
        <v>3</v>
      </c>
      <c r="X25">
        <v>58</v>
      </c>
      <c r="Y25">
        <v>20</v>
      </c>
      <c r="Z25">
        <v>12</v>
      </c>
      <c r="AA25">
        <v>0</v>
      </c>
      <c r="AB25">
        <v>9</v>
      </c>
      <c r="AC25">
        <v>31</v>
      </c>
      <c r="AD25">
        <v>0</v>
      </c>
      <c r="AE25">
        <v>0</v>
      </c>
      <c r="AF25">
        <v>247</v>
      </c>
      <c r="AG25">
        <v>7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3">
        <f t="shared" si="0"/>
        <v>13301.549799999999</v>
      </c>
      <c r="AZ25" s="4">
        <f t="shared" si="1"/>
        <v>268.98259999999999</v>
      </c>
      <c r="BA25" s="4">
        <f t="shared" si="2"/>
        <v>9574.1324999999997</v>
      </c>
      <c r="BB25" s="4">
        <f t="shared" si="3"/>
        <v>37900.035200000006</v>
      </c>
      <c r="BC25" s="4">
        <f t="shared" si="4"/>
        <v>296.76560000000001</v>
      </c>
      <c r="BD25" s="4">
        <f t="shared" si="5"/>
        <v>3918.3552</v>
      </c>
      <c r="BE25" s="4">
        <f t="shared" si="6"/>
        <v>360394.62200000003</v>
      </c>
      <c r="BF25" s="4">
        <f t="shared" si="7"/>
        <v>917.25030000000004</v>
      </c>
      <c r="BG25" s="4">
        <f t="shared" si="8"/>
        <v>30.978400000000001</v>
      </c>
      <c r="BH25" s="4">
        <f t="shared" si="9"/>
        <v>10386.5355</v>
      </c>
    </row>
    <row r="26" spans="1:60" x14ac:dyDescent="0.45">
      <c r="A26" t="s">
        <v>33</v>
      </c>
      <c r="B26" t="s">
        <v>34</v>
      </c>
      <c r="C26" s="1" t="s">
        <v>158</v>
      </c>
      <c r="D26" s="1" t="s">
        <v>40</v>
      </c>
      <c r="E26">
        <v>0.71</v>
      </c>
      <c r="F26">
        <v>53.045999999999999</v>
      </c>
      <c r="G26">
        <v>1.204</v>
      </c>
      <c r="H26">
        <v>0.21099999999999999</v>
      </c>
      <c r="I26">
        <v>6.0000000000000001E-3</v>
      </c>
      <c r="J26">
        <v>0</v>
      </c>
      <c r="K26">
        <v>0.23899999999999999</v>
      </c>
      <c r="L26">
        <v>5.101</v>
      </c>
      <c r="M26">
        <v>1.381</v>
      </c>
      <c r="N26">
        <v>9.9000000000000005E-2</v>
      </c>
      <c r="O26">
        <v>26</v>
      </c>
      <c r="P26">
        <v>22</v>
      </c>
      <c r="Q26">
        <v>4</v>
      </c>
      <c r="R26">
        <v>1060</v>
      </c>
      <c r="S26">
        <v>0</v>
      </c>
      <c r="T26">
        <v>0</v>
      </c>
      <c r="U26">
        <v>1</v>
      </c>
      <c r="V26">
        <v>6</v>
      </c>
      <c r="W26">
        <v>1</v>
      </c>
      <c r="X26">
        <v>49</v>
      </c>
      <c r="Y26">
        <v>15</v>
      </c>
      <c r="Z26">
        <v>5</v>
      </c>
      <c r="AA26">
        <v>0</v>
      </c>
      <c r="AB26">
        <v>0</v>
      </c>
      <c r="AC26">
        <v>15</v>
      </c>
      <c r="AD26">
        <v>0</v>
      </c>
      <c r="AE26">
        <v>1</v>
      </c>
      <c r="AF26">
        <v>233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3">
        <f t="shared" si="0"/>
        <v>10245.086599999999</v>
      </c>
      <c r="AZ26" s="4">
        <f t="shared" si="1"/>
        <v>127.25409999999998</v>
      </c>
      <c r="BA26" s="4">
        <f t="shared" si="2"/>
        <v>3757.6749999999997</v>
      </c>
      <c r="BB26" s="4">
        <f t="shared" si="3"/>
        <v>23844.114400000002</v>
      </c>
      <c r="BC26" s="4">
        <f t="shared" si="4"/>
        <v>0</v>
      </c>
      <c r="BD26" s="4">
        <f t="shared" si="5"/>
        <v>1984.0823999999998</v>
      </c>
      <c r="BE26" s="4">
        <f t="shared" si="6"/>
        <v>379119.76199999999</v>
      </c>
      <c r="BF26" s="4">
        <f t="shared" si="7"/>
        <v>593.51490000000001</v>
      </c>
      <c r="BG26" s="4">
        <f t="shared" si="8"/>
        <v>46.467600000000004</v>
      </c>
      <c r="BH26" s="4">
        <f t="shared" si="9"/>
        <v>8421.1371999999992</v>
      </c>
    </row>
    <row r="27" spans="1:60" x14ac:dyDescent="0.45">
      <c r="A27" t="s">
        <v>33</v>
      </c>
      <c r="B27" t="s">
        <v>34</v>
      </c>
      <c r="C27" s="1" t="s">
        <v>159</v>
      </c>
      <c r="D27" s="1" t="s">
        <v>40</v>
      </c>
      <c r="E27">
        <v>1.2829999999999999</v>
      </c>
      <c r="F27">
        <v>50.695999999999998</v>
      </c>
      <c r="G27">
        <v>1.351</v>
      </c>
      <c r="H27">
        <v>0.35299999999999998</v>
      </c>
      <c r="I27">
        <v>6.0000000000000001E-3</v>
      </c>
      <c r="J27">
        <v>3.6999999999999998E-2</v>
      </c>
      <c r="K27">
        <v>0.435</v>
      </c>
      <c r="L27">
        <v>6.95</v>
      </c>
      <c r="M27">
        <v>1.6240000000000001</v>
      </c>
      <c r="N27">
        <v>0.13100000000000001</v>
      </c>
      <c r="O27">
        <v>23</v>
      </c>
      <c r="P27">
        <v>27</v>
      </c>
      <c r="Q27">
        <v>6</v>
      </c>
      <c r="R27">
        <v>948</v>
      </c>
      <c r="S27">
        <v>2</v>
      </c>
      <c r="T27">
        <v>0</v>
      </c>
      <c r="U27">
        <v>0</v>
      </c>
      <c r="V27">
        <v>5</v>
      </c>
      <c r="W27">
        <v>2</v>
      </c>
      <c r="X27">
        <v>54</v>
      </c>
      <c r="Y27">
        <v>16</v>
      </c>
      <c r="Z27">
        <v>7</v>
      </c>
      <c r="AA27">
        <v>0</v>
      </c>
      <c r="AB27">
        <v>9</v>
      </c>
      <c r="AC27">
        <v>18</v>
      </c>
      <c r="AD27">
        <v>0</v>
      </c>
      <c r="AE27">
        <v>1</v>
      </c>
      <c r="AF27">
        <v>216</v>
      </c>
      <c r="AG27">
        <v>24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3">
        <f t="shared" si="0"/>
        <v>12047.806400000001</v>
      </c>
      <c r="AZ27" s="4">
        <f t="shared" si="1"/>
        <v>212.89429999999999</v>
      </c>
      <c r="BA27" s="4">
        <f t="shared" si="2"/>
        <v>6790.2774999999992</v>
      </c>
      <c r="BB27" s="4">
        <f t="shared" si="3"/>
        <v>32487.08</v>
      </c>
      <c r="BC27" s="4">
        <f t="shared" si="4"/>
        <v>161.47539999999998</v>
      </c>
      <c r="BD27" s="4">
        <f t="shared" si="5"/>
        <v>3611.1959999999999</v>
      </c>
      <c r="BE27" s="4">
        <f t="shared" si="6"/>
        <v>362324.31200000003</v>
      </c>
      <c r="BF27" s="4">
        <f t="shared" si="7"/>
        <v>785.35809999999992</v>
      </c>
      <c r="BG27" s="4">
        <f t="shared" si="8"/>
        <v>46.467600000000004</v>
      </c>
      <c r="BH27" s="4">
        <f t="shared" si="9"/>
        <v>9449.2993000000006</v>
      </c>
    </row>
    <row r="28" spans="1:60" x14ac:dyDescent="0.45">
      <c r="A28" t="s">
        <v>33</v>
      </c>
      <c r="B28" t="s">
        <v>34</v>
      </c>
      <c r="C28" s="1" t="s">
        <v>160</v>
      </c>
      <c r="D28" s="1" t="s">
        <v>40</v>
      </c>
      <c r="E28">
        <v>0.81299999999999994</v>
      </c>
      <c r="F28">
        <v>52.296999999999997</v>
      </c>
      <c r="G28">
        <v>1.286</v>
      </c>
      <c r="H28">
        <v>0.219</v>
      </c>
      <c r="I28">
        <v>8.9999999999999993E-3</v>
      </c>
      <c r="J28">
        <v>2.8000000000000001E-2</v>
      </c>
      <c r="K28">
        <v>0.33100000000000002</v>
      </c>
      <c r="L28">
        <v>5.5819999999999999</v>
      </c>
      <c r="M28">
        <v>1.583</v>
      </c>
      <c r="N28">
        <v>0.111</v>
      </c>
      <c r="O28">
        <v>23</v>
      </c>
      <c r="P28">
        <v>23</v>
      </c>
      <c r="Q28">
        <v>5</v>
      </c>
      <c r="R28">
        <v>961</v>
      </c>
      <c r="S28">
        <v>1</v>
      </c>
      <c r="T28">
        <v>0</v>
      </c>
      <c r="U28">
        <v>3</v>
      </c>
      <c r="V28">
        <v>7</v>
      </c>
      <c r="W28">
        <v>3</v>
      </c>
      <c r="X28">
        <v>50</v>
      </c>
      <c r="Y28">
        <v>16</v>
      </c>
      <c r="Z28">
        <v>5</v>
      </c>
      <c r="AA28">
        <v>0</v>
      </c>
      <c r="AB28">
        <v>4</v>
      </c>
      <c r="AC28">
        <v>13</v>
      </c>
      <c r="AD28">
        <v>0</v>
      </c>
      <c r="AE28">
        <v>0</v>
      </c>
      <c r="AF28">
        <v>225</v>
      </c>
      <c r="AG28">
        <v>11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3">
        <f t="shared" si="0"/>
        <v>11743.643799999998</v>
      </c>
      <c r="AZ28" s="4">
        <f t="shared" si="1"/>
        <v>132.0789</v>
      </c>
      <c r="BA28" s="4">
        <f t="shared" si="2"/>
        <v>4302.8024999999998</v>
      </c>
      <c r="BB28" s="4">
        <f t="shared" si="3"/>
        <v>26092.500800000002</v>
      </c>
      <c r="BC28" s="4">
        <f t="shared" si="4"/>
        <v>122.19759999999999</v>
      </c>
      <c r="BD28" s="4">
        <f t="shared" si="5"/>
        <v>2747.8296</v>
      </c>
      <c r="BE28" s="4">
        <f t="shared" si="6"/>
        <v>373766.65899999999</v>
      </c>
      <c r="BF28" s="4">
        <f t="shared" si="7"/>
        <v>665.45610000000011</v>
      </c>
      <c r="BG28" s="4">
        <f t="shared" si="8"/>
        <v>69.701399999999992</v>
      </c>
      <c r="BH28" s="4">
        <f t="shared" si="9"/>
        <v>8994.6697999999997</v>
      </c>
    </row>
    <row r="29" spans="1:60" x14ac:dyDescent="0.45">
      <c r="A29" t="s">
        <v>33</v>
      </c>
      <c r="B29" t="s">
        <v>34</v>
      </c>
      <c r="C29" s="1" t="s">
        <v>161</v>
      </c>
      <c r="D29" s="1" t="s">
        <v>40</v>
      </c>
      <c r="E29">
        <v>0.71699999999999997</v>
      </c>
      <c r="F29">
        <v>52.49</v>
      </c>
      <c r="G29">
        <v>1.169</v>
      </c>
      <c r="H29">
        <v>0.24299999999999999</v>
      </c>
      <c r="I29">
        <v>1.4E-2</v>
      </c>
      <c r="J29">
        <v>2.3E-2</v>
      </c>
      <c r="K29">
        <v>0.28799999999999998</v>
      </c>
      <c r="L29">
        <v>5.2869999999999999</v>
      </c>
      <c r="M29">
        <v>1.5549999999999999</v>
      </c>
      <c r="N29">
        <v>0.10100000000000001</v>
      </c>
      <c r="O29">
        <v>25</v>
      </c>
      <c r="P29">
        <v>23</v>
      </c>
      <c r="Q29">
        <v>4</v>
      </c>
      <c r="R29">
        <v>942</v>
      </c>
      <c r="S29">
        <v>0</v>
      </c>
      <c r="T29">
        <v>0</v>
      </c>
      <c r="U29">
        <v>0</v>
      </c>
      <c r="V29">
        <v>5</v>
      </c>
      <c r="W29">
        <v>1</v>
      </c>
      <c r="X29">
        <v>49</v>
      </c>
      <c r="Y29">
        <v>13</v>
      </c>
      <c r="Z29">
        <v>2</v>
      </c>
      <c r="AA29">
        <v>0</v>
      </c>
      <c r="AB29">
        <v>0</v>
      </c>
      <c r="AC29">
        <v>8</v>
      </c>
      <c r="AD29">
        <v>0</v>
      </c>
      <c r="AE29">
        <v>2</v>
      </c>
      <c r="AF29">
        <v>256</v>
      </c>
      <c r="AG29">
        <v>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3">
        <f t="shared" si="0"/>
        <v>11535.922999999999</v>
      </c>
      <c r="AZ29" s="4">
        <f t="shared" si="1"/>
        <v>146.55330000000001</v>
      </c>
      <c r="BA29" s="4">
        <f t="shared" si="2"/>
        <v>3794.7225000000003</v>
      </c>
      <c r="BB29" s="4">
        <f t="shared" si="3"/>
        <v>24713.552800000001</v>
      </c>
      <c r="BC29" s="4">
        <f t="shared" si="4"/>
        <v>100.37659999999998</v>
      </c>
      <c r="BD29" s="4">
        <f t="shared" si="5"/>
        <v>2390.8607999999999</v>
      </c>
      <c r="BE29" s="4">
        <f t="shared" si="6"/>
        <v>375146.03</v>
      </c>
      <c r="BF29" s="4">
        <f t="shared" si="7"/>
        <v>605.50509999999997</v>
      </c>
      <c r="BG29" s="4">
        <f t="shared" si="8"/>
        <v>108.42440000000001</v>
      </c>
      <c r="BH29" s="4">
        <f t="shared" si="9"/>
        <v>8176.3366999999998</v>
      </c>
    </row>
    <row r="30" spans="1:60" x14ac:dyDescent="0.45">
      <c r="A30" t="s">
        <v>33</v>
      </c>
      <c r="B30" t="s">
        <v>34</v>
      </c>
      <c r="C30" s="1" t="s">
        <v>162</v>
      </c>
      <c r="D30" s="1" t="s">
        <v>40</v>
      </c>
      <c r="E30">
        <v>0.95199999999999996</v>
      </c>
      <c r="F30">
        <v>52.070999999999998</v>
      </c>
      <c r="G30">
        <v>1.319</v>
      </c>
      <c r="H30">
        <v>0.32500000000000001</v>
      </c>
      <c r="I30">
        <v>1.2999999999999999E-2</v>
      </c>
      <c r="J30">
        <v>1.7000000000000001E-2</v>
      </c>
      <c r="K30">
        <v>0.34699999999999998</v>
      </c>
      <c r="L30">
        <v>5.9560000000000004</v>
      </c>
      <c r="M30">
        <v>1.512</v>
      </c>
      <c r="N30">
        <v>0.113</v>
      </c>
      <c r="O30">
        <v>25</v>
      </c>
      <c r="P30">
        <v>23</v>
      </c>
      <c r="Q30">
        <v>4</v>
      </c>
      <c r="R30">
        <v>926</v>
      </c>
      <c r="S30">
        <v>0</v>
      </c>
      <c r="T30">
        <v>3</v>
      </c>
      <c r="U30">
        <v>0</v>
      </c>
      <c r="V30">
        <v>5</v>
      </c>
      <c r="W30">
        <v>2</v>
      </c>
      <c r="X30">
        <v>51</v>
      </c>
      <c r="Y30">
        <v>13</v>
      </c>
      <c r="Z30">
        <v>5</v>
      </c>
      <c r="AA30">
        <v>0</v>
      </c>
      <c r="AB30">
        <v>3</v>
      </c>
      <c r="AC30">
        <v>16</v>
      </c>
      <c r="AD30">
        <v>0</v>
      </c>
      <c r="AE30">
        <v>1</v>
      </c>
      <c r="AF30">
        <v>245</v>
      </c>
      <c r="AG30">
        <v>6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3">
        <f t="shared" si="0"/>
        <v>11216.923199999999</v>
      </c>
      <c r="AZ30" s="4">
        <f t="shared" si="1"/>
        <v>196.00749999999999</v>
      </c>
      <c r="BA30" s="4">
        <f t="shared" si="2"/>
        <v>5038.46</v>
      </c>
      <c r="BB30" s="4">
        <f t="shared" si="3"/>
        <v>27840.726400000003</v>
      </c>
      <c r="BC30" s="4">
        <f t="shared" si="4"/>
        <v>74.191400000000002</v>
      </c>
      <c r="BD30" s="4">
        <f t="shared" si="5"/>
        <v>2880.6551999999997</v>
      </c>
      <c r="BE30" s="4">
        <f t="shared" si="6"/>
        <v>372151.43699999998</v>
      </c>
      <c r="BF30" s="4">
        <f t="shared" si="7"/>
        <v>677.44629999999995</v>
      </c>
      <c r="BG30" s="4">
        <f t="shared" si="8"/>
        <v>100.6798</v>
      </c>
      <c r="BH30" s="4">
        <f t="shared" si="9"/>
        <v>9225.4817000000003</v>
      </c>
    </row>
    <row r="31" spans="1:60" x14ac:dyDescent="0.45">
      <c r="A31" t="s">
        <v>33</v>
      </c>
      <c r="B31" t="s">
        <v>34</v>
      </c>
      <c r="C31" s="1" t="s">
        <v>163</v>
      </c>
      <c r="D31" s="1" t="s">
        <v>40</v>
      </c>
      <c r="E31">
        <v>5.5730000000000004</v>
      </c>
      <c r="F31">
        <v>42.805</v>
      </c>
      <c r="G31">
        <v>2.8839999999999999</v>
      </c>
      <c r="H31">
        <v>1.411</v>
      </c>
      <c r="I31">
        <v>1.2999999999999999E-2</v>
      </c>
      <c r="J31">
        <v>0.29799999999999999</v>
      </c>
      <c r="K31">
        <v>1.4890000000000001</v>
      </c>
      <c r="L31">
        <v>19.027000000000001</v>
      </c>
      <c r="M31">
        <v>2.7480000000000002</v>
      </c>
      <c r="N31">
        <v>0.36899999999999999</v>
      </c>
      <c r="O31">
        <v>18</v>
      </c>
      <c r="P31">
        <v>66</v>
      </c>
      <c r="Q31">
        <v>13</v>
      </c>
      <c r="R31">
        <v>741</v>
      </c>
      <c r="S31">
        <v>8</v>
      </c>
      <c r="T31">
        <v>14</v>
      </c>
      <c r="U31">
        <v>4</v>
      </c>
      <c r="V31">
        <v>8</v>
      </c>
      <c r="W31">
        <v>6</v>
      </c>
      <c r="X31">
        <v>105</v>
      </c>
      <c r="Y31">
        <v>33</v>
      </c>
      <c r="Z31">
        <v>33</v>
      </c>
      <c r="AA31">
        <v>2</v>
      </c>
      <c r="AB31">
        <v>39</v>
      </c>
      <c r="AC31">
        <v>80</v>
      </c>
      <c r="AD31">
        <v>0</v>
      </c>
      <c r="AE31">
        <v>5</v>
      </c>
      <c r="AF31">
        <v>292</v>
      </c>
      <c r="AG31">
        <v>42</v>
      </c>
      <c r="AH31">
        <v>0</v>
      </c>
      <c r="AI31">
        <v>0</v>
      </c>
      <c r="AJ31">
        <v>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3">
        <f t="shared" si="0"/>
        <v>20386.312800000003</v>
      </c>
      <c r="AZ31" s="4">
        <f t="shared" si="1"/>
        <v>850.97409999999991</v>
      </c>
      <c r="BA31" s="4">
        <f t="shared" si="2"/>
        <v>29495.102500000005</v>
      </c>
      <c r="BB31" s="4">
        <f t="shared" si="3"/>
        <v>88939.808800000013</v>
      </c>
      <c r="BC31" s="4">
        <f t="shared" si="4"/>
        <v>1300.5315999999998</v>
      </c>
      <c r="BD31" s="4">
        <f t="shared" si="5"/>
        <v>12361.082400000001</v>
      </c>
      <c r="BE31" s="4">
        <f t="shared" si="6"/>
        <v>305927.33500000002</v>
      </c>
      <c r="BF31" s="4">
        <f t="shared" si="7"/>
        <v>2212.1918999999998</v>
      </c>
      <c r="BG31" s="4">
        <f t="shared" si="8"/>
        <v>100.6798</v>
      </c>
      <c r="BH31" s="4">
        <f t="shared" si="9"/>
        <v>20171.5612</v>
      </c>
    </row>
    <row r="32" spans="1:60" x14ac:dyDescent="0.45">
      <c r="A32" t="s">
        <v>33</v>
      </c>
      <c r="B32" t="s">
        <v>34</v>
      </c>
      <c r="C32" s="1" t="s">
        <v>164</v>
      </c>
      <c r="D32" s="1" t="s">
        <v>40</v>
      </c>
      <c r="E32">
        <v>1.169</v>
      </c>
      <c r="F32">
        <v>51.631999999999998</v>
      </c>
      <c r="G32">
        <v>1.4</v>
      </c>
      <c r="H32">
        <v>0.30599999999999999</v>
      </c>
      <c r="I32">
        <v>0.01</v>
      </c>
      <c r="J32">
        <v>4.8000000000000001E-2</v>
      </c>
      <c r="K32">
        <v>0.44</v>
      </c>
      <c r="L32">
        <v>6.77</v>
      </c>
      <c r="M32">
        <v>1.696</v>
      </c>
      <c r="N32">
        <v>0.129</v>
      </c>
      <c r="O32">
        <v>24</v>
      </c>
      <c r="P32">
        <v>26</v>
      </c>
      <c r="Q32">
        <v>5</v>
      </c>
      <c r="R32">
        <v>1018</v>
      </c>
      <c r="S32">
        <v>0</v>
      </c>
      <c r="T32">
        <v>4</v>
      </c>
      <c r="U32">
        <v>0</v>
      </c>
      <c r="V32">
        <v>6</v>
      </c>
      <c r="W32">
        <v>2</v>
      </c>
      <c r="X32">
        <v>55</v>
      </c>
      <c r="Y32">
        <v>16</v>
      </c>
      <c r="Z32">
        <v>8</v>
      </c>
      <c r="AA32">
        <v>0</v>
      </c>
      <c r="AB32">
        <v>4</v>
      </c>
      <c r="AC32">
        <v>16</v>
      </c>
      <c r="AD32">
        <v>0</v>
      </c>
      <c r="AE32">
        <v>0</v>
      </c>
      <c r="AF32">
        <v>234</v>
      </c>
      <c r="AG32">
        <v>21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3">
        <f t="shared" si="0"/>
        <v>12581.945599999999</v>
      </c>
      <c r="AZ32" s="4">
        <f t="shared" si="1"/>
        <v>184.54859999999999</v>
      </c>
      <c r="BA32" s="4">
        <f t="shared" si="2"/>
        <v>6186.9324999999999</v>
      </c>
      <c r="BB32" s="4">
        <f t="shared" si="3"/>
        <v>31645.688000000002</v>
      </c>
      <c r="BC32" s="4">
        <f t="shared" si="4"/>
        <v>209.48160000000001</v>
      </c>
      <c r="BD32" s="4">
        <f t="shared" si="5"/>
        <v>3652.7039999999997</v>
      </c>
      <c r="BE32" s="4">
        <f t="shared" si="6"/>
        <v>369013.90399999998</v>
      </c>
      <c r="BF32" s="4">
        <f t="shared" si="7"/>
        <v>773.36790000000008</v>
      </c>
      <c r="BG32" s="4">
        <f t="shared" si="8"/>
        <v>77.446000000000012</v>
      </c>
      <c r="BH32" s="4">
        <f t="shared" si="9"/>
        <v>9792.0199999999986</v>
      </c>
    </row>
    <row r="33" spans="1:60" x14ac:dyDescent="0.45">
      <c r="A33" t="s">
        <v>33</v>
      </c>
      <c r="B33" t="s">
        <v>34</v>
      </c>
      <c r="C33" s="1" t="s">
        <v>165</v>
      </c>
      <c r="D33" s="1" t="s">
        <v>40</v>
      </c>
      <c r="E33">
        <v>1.143</v>
      </c>
      <c r="F33">
        <v>51.627000000000002</v>
      </c>
      <c r="G33">
        <v>1.3180000000000001</v>
      </c>
      <c r="H33">
        <v>0.29899999999999999</v>
      </c>
      <c r="I33">
        <v>1.4999999999999999E-2</v>
      </c>
      <c r="J33">
        <v>4.0000000000000001E-3</v>
      </c>
      <c r="K33">
        <v>0.41099999999999998</v>
      </c>
      <c r="L33">
        <v>6.6360000000000001</v>
      </c>
      <c r="M33">
        <v>1.4370000000000001</v>
      </c>
      <c r="N33">
        <v>0.125</v>
      </c>
      <c r="O33">
        <v>25</v>
      </c>
      <c r="P33">
        <v>27</v>
      </c>
      <c r="Q33">
        <v>4</v>
      </c>
      <c r="R33">
        <v>1000</v>
      </c>
      <c r="S33">
        <v>0</v>
      </c>
      <c r="T33">
        <v>9</v>
      </c>
      <c r="U33">
        <v>2</v>
      </c>
      <c r="V33">
        <v>6</v>
      </c>
      <c r="W33">
        <v>1</v>
      </c>
      <c r="X33">
        <v>53</v>
      </c>
      <c r="Y33">
        <v>16</v>
      </c>
      <c r="Z33">
        <v>5</v>
      </c>
      <c r="AA33">
        <v>0</v>
      </c>
      <c r="AB33">
        <v>4</v>
      </c>
      <c r="AC33">
        <v>24</v>
      </c>
      <c r="AD33">
        <v>0</v>
      </c>
      <c r="AE33">
        <v>0</v>
      </c>
      <c r="AF33">
        <v>258</v>
      </c>
      <c r="AG33">
        <v>18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3">
        <f t="shared" si="0"/>
        <v>10660.528199999999</v>
      </c>
      <c r="AZ33" s="4">
        <f t="shared" si="1"/>
        <v>180.32689999999999</v>
      </c>
      <c r="BA33" s="4">
        <f t="shared" si="2"/>
        <v>6049.3275000000003</v>
      </c>
      <c r="BB33" s="4">
        <f t="shared" si="3"/>
        <v>31019.318400000004</v>
      </c>
      <c r="BC33" s="4">
        <f t="shared" si="4"/>
        <v>17.456799999999998</v>
      </c>
      <c r="BD33" s="4">
        <f t="shared" si="5"/>
        <v>3411.9575999999997</v>
      </c>
      <c r="BE33" s="4">
        <f t="shared" si="6"/>
        <v>368978.16899999999</v>
      </c>
      <c r="BF33" s="4">
        <f t="shared" si="7"/>
        <v>749.38749999999993</v>
      </c>
      <c r="BG33" s="4">
        <f t="shared" si="8"/>
        <v>116.169</v>
      </c>
      <c r="BH33" s="4">
        <f t="shared" si="9"/>
        <v>9218.4874</v>
      </c>
    </row>
    <row r="34" spans="1:60" x14ac:dyDescent="0.45">
      <c r="A34" t="s">
        <v>33</v>
      </c>
      <c r="B34" t="s">
        <v>34</v>
      </c>
      <c r="C34" s="1" t="s">
        <v>166</v>
      </c>
      <c r="D34" s="1" t="s">
        <v>40</v>
      </c>
      <c r="E34">
        <v>7.6280000000000001</v>
      </c>
      <c r="F34">
        <v>39.087000000000003</v>
      </c>
      <c r="G34">
        <v>2.6509999999999998</v>
      </c>
      <c r="H34">
        <v>1.5249999999999999</v>
      </c>
      <c r="I34">
        <v>7.0000000000000001E-3</v>
      </c>
      <c r="J34">
        <v>0.29299999999999998</v>
      </c>
      <c r="K34">
        <v>1.5049999999999999</v>
      </c>
      <c r="L34">
        <v>22.331</v>
      </c>
      <c r="M34">
        <v>2.633</v>
      </c>
      <c r="N34">
        <v>0.372</v>
      </c>
      <c r="O34">
        <v>13</v>
      </c>
      <c r="P34">
        <v>78</v>
      </c>
      <c r="Q34">
        <v>19</v>
      </c>
      <c r="R34">
        <v>795</v>
      </c>
      <c r="S34">
        <v>11</v>
      </c>
      <c r="T34">
        <v>7</v>
      </c>
      <c r="U34">
        <v>6</v>
      </c>
      <c r="V34">
        <v>8</v>
      </c>
      <c r="W34">
        <v>7</v>
      </c>
      <c r="X34">
        <v>77</v>
      </c>
      <c r="Y34">
        <v>35</v>
      </c>
      <c r="Z34">
        <v>22</v>
      </c>
      <c r="AA34">
        <v>0</v>
      </c>
      <c r="AB34">
        <v>40</v>
      </c>
      <c r="AC34">
        <v>86</v>
      </c>
      <c r="AD34">
        <v>51</v>
      </c>
      <c r="AE34">
        <v>19</v>
      </c>
      <c r="AF34">
        <v>260</v>
      </c>
      <c r="AG34">
        <v>20</v>
      </c>
      <c r="AH34">
        <v>1</v>
      </c>
      <c r="AI34">
        <v>0</v>
      </c>
      <c r="AJ34">
        <v>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3">
        <f t="shared" si="0"/>
        <v>19533.1738</v>
      </c>
      <c r="AZ34" s="4">
        <f t="shared" si="1"/>
        <v>919.72749999999996</v>
      </c>
      <c r="BA34" s="4">
        <f t="shared" si="2"/>
        <v>40371.189999999995</v>
      </c>
      <c r="BB34" s="4">
        <f t="shared" si="3"/>
        <v>104384.0264</v>
      </c>
      <c r="BC34" s="4">
        <f t="shared" si="4"/>
        <v>1278.7105999999999</v>
      </c>
      <c r="BD34" s="4">
        <f t="shared" si="5"/>
        <v>12493.907999999999</v>
      </c>
      <c r="BE34" s="4">
        <f t="shared" si="6"/>
        <v>279354.78900000005</v>
      </c>
      <c r="BF34" s="4">
        <f t="shared" si="7"/>
        <v>2230.1772000000001</v>
      </c>
      <c r="BG34" s="4">
        <f t="shared" si="8"/>
        <v>54.212200000000003</v>
      </c>
      <c r="BH34" s="4">
        <f t="shared" si="9"/>
        <v>18541.889299999999</v>
      </c>
    </row>
    <row r="35" spans="1:60" x14ac:dyDescent="0.45">
      <c r="A35" t="s">
        <v>33</v>
      </c>
      <c r="B35" t="s">
        <v>34</v>
      </c>
      <c r="C35" s="1" t="s">
        <v>167</v>
      </c>
      <c r="D35" s="1" t="s">
        <v>40</v>
      </c>
      <c r="E35">
        <v>0.79500000000000004</v>
      </c>
      <c r="F35">
        <v>51.383000000000003</v>
      </c>
      <c r="G35">
        <v>1.232</v>
      </c>
      <c r="H35">
        <v>0.24099999999999999</v>
      </c>
      <c r="I35">
        <v>7.0000000000000001E-3</v>
      </c>
      <c r="J35">
        <v>0</v>
      </c>
      <c r="K35">
        <v>0.28899999999999998</v>
      </c>
      <c r="L35">
        <v>5.4980000000000002</v>
      </c>
      <c r="M35">
        <v>1.365</v>
      </c>
      <c r="N35">
        <v>0.107</v>
      </c>
      <c r="O35">
        <v>24</v>
      </c>
      <c r="P35">
        <v>24</v>
      </c>
      <c r="Q35">
        <v>5</v>
      </c>
      <c r="R35">
        <v>991</v>
      </c>
      <c r="S35">
        <v>2</v>
      </c>
      <c r="T35">
        <v>0</v>
      </c>
      <c r="U35">
        <v>0</v>
      </c>
      <c r="V35">
        <v>5</v>
      </c>
      <c r="W35">
        <v>2</v>
      </c>
      <c r="X35">
        <v>53</v>
      </c>
      <c r="Y35">
        <v>13</v>
      </c>
      <c r="Z35">
        <v>7</v>
      </c>
      <c r="AA35">
        <v>0</v>
      </c>
      <c r="AB35">
        <v>3</v>
      </c>
      <c r="AC35">
        <v>28</v>
      </c>
      <c r="AD35">
        <v>0</v>
      </c>
      <c r="AE35">
        <v>1</v>
      </c>
      <c r="AF35">
        <v>238</v>
      </c>
      <c r="AG35">
        <v>16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3">
        <f t="shared" si="0"/>
        <v>10126.388999999999</v>
      </c>
      <c r="AZ35" s="4">
        <f t="shared" si="1"/>
        <v>145.34709999999998</v>
      </c>
      <c r="BA35" s="4">
        <f t="shared" si="2"/>
        <v>4207.5375000000004</v>
      </c>
      <c r="BB35" s="4">
        <f t="shared" si="3"/>
        <v>25699.851200000001</v>
      </c>
      <c r="BC35" s="4">
        <f t="shared" si="4"/>
        <v>0</v>
      </c>
      <c r="BD35" s="4">
        <f t="shared" si="5"/>
        <v>2399.1623999999997</v>
      </c>
      <c r="BE35" s="4">
        <f t="shared" si="6"/>
        <v>367234.30100000004</v>
      </c>
      <c r="BF35" s="4">
        <f t="shared" si="7"/>
        <v>641.47569999999996</v>
      </c>
      <c r="BG35" s="4">
        <f t="shared" si="8"/>
        <v>54.212200000000003</v>
      </c>
      <c r="BH35" s="4">
        <f t="shared" si="9"/>
        <v>8616.9776000000002</v>
      </c>
    </row>
    <row r="36" spans="1:60" x14ac:dyDescent="0.45">
      <c r="A36" t="s">
        <v>33</v>
      </c>
      <c r="B36" t="s">
        <v>34</v>
      </c>
      <c r="C36" s="1" t="s">
        <v>168</v>
      </c>
      <c r="D36" s="1" t="s">
        <v>40</v>
      </c>
      <c r="E36">
        <v>0.77300000000000002</v>
      </c>
      <c r="F36">
        <v>51.122</v>
      </c>
      <c r="G36">
        <v>1.2230000000000001</v>
      </c>
      <c r="H36">
        <v>0.252</v>
      </c>
      <c r="I36">
        <v>8.0000000000000002E-3</v>
      </c>
      <c r="J36">
        <v>0</v>
      </c>
      <c r="K36">
        <v>0.28699999999999998</v>
      </c>
      <c r="L36">
        <v>5.4429999999999996</v>
      </c>
      <c r="M36">
        <v>1.3660000000000001</v>
      </c>
      <c r="N36">
        <v>0.105</v>
      </c>
      <c r="O36">
        <v>24</v>
      </c>
      <c r="P36">
        <v>22</v>
      </c>
      <c r="Q36">
        <v>4</v>
      </c>
      <c r="R36">
        <v>965</v>
      </c>
      <c r="S36">
        <v>0</v>
      </c>
      <c r="T36">
        <v>0</v>
      </c>
      <c r="U36">
        <v>0</v>
      </c>
      <c r="V36">
        <v>5</v>
      </c>
      <c r="W36">
        <v>1</v>
      </c>
      <c r="X36">
        <v>53</v>
      </c>
      <c r="Y36">
        <v>14</v>
      </c>
      <c r="Z36">
        <v>5</v>
      </c>
      <c r="AA36">
        <v>0</v>
      </c>
      <c r="AB36">
        <v>1</v>
      </c>
      <c r="AC36">
        <v>13</v>
      </c>
      <c r="AD36">
        <v>0</v>
      </c>
      <c r="AE36">
        <v>0</v>
      </c>
      <c r="AF36">
        <v>232</v>
      </c>
      <c r="AG36">
        <v>6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3">
        <f t="shared" si="0"/>
        <v>10133.8076</v>
      </c>
      <c r="AZ36" s="4">
        <f t="shared" si="1"/>
        <v>151.98119999999997</v>
      </c>
      <c r="BA36" s="4">
        <f t="shared" si="2"/>
        <v>4091.1025</v>
      </c>
      <c r="BB36" s="4">
        <f t="shared" si="3"/>
        <v>25442.7592</v>
      </c>
      <c r="BC36" s="4">
        <f t="shared" si="4"/>
        <v>0</v>
      </c>
      <c r="BD36" s="4">
        <f t="shared" si="5"/>
        <v>2382.5591999999997</v>
      </c>
      <c r="BE36" s="4">
        <f t="shared" si="6"/>
        <v>365368.93399999995</v>
      </c>
      <c r="BF36" s="4">
        <f t="shared" si="7"/>
        <v>629.48549999999989</v>
      </c>
      <c r="BG36" s="4">
        <f t="shared" si="8"/>
        <v>61.956800000000001</v>
      </c>
      <c r="BH36" s="4">
        <f t="shared" si="9"/>
        <v>8554.0289000000012</v>
      </c>
    </row>
    <row r="37" spans="1:60" x14ac:dyDescent="0.45">
      <c r="A37" t="s">
        <v>33</v>
      </c>
      <c r="B37" t="s">
        <v>34</v>
      </c>
      <c r="C37" s="1" t="s">
        <v>169</v>
      </c>
      <c r="D37" s="1" t="s">
        <v>40</v>
      </c>
      <c r="E37">
        <v>3.1970000000000001</v>
      </c>
      <c r="F37">
        <v>46.789000000000001</v>
      </c>
      <c r="G37">
        <v>2.5110000000000001</v>
      </c>
      <c r="H37">
        <v>0.82199999999999995</v>
      </c>
      <c r="I37">
        <v>1E-3</v>
      </c>
      <c r="J37">
        <v>0.42899999999999999</v>
      </c>
      <c r="K37">
        <v>0.96099999999999997</v>
      </c>
      <c r="L37">
        <v>13.179</v>
      </c>
      <c r="M37">
        <v>3.5830000000000002</v>
      </c>
      <c r="N37">
        <v>0.26800000000000002</v>
      </c>
      <c r="O37">
        <v>17</v>
      </c>
      <c r="P37">
        <v>45</v>
      </c>
      <c r="Q37">
        <v>13</v>
      </c>
      <c r="R37">
        <v>1183</v>
      </c>
      <c r="S37">
        <v>10</v>
      </c>
      <c r="T37">
        <v>0</v>
      </c>
      <c r="U37">
        <v>1</v>
      </c>
      <c r="V37">
        <v>6</v>
      </c>
      <c r="W37">
        <v>6</v>
      </c>
      <c r="X37">
        <v>101</v>
      </c>
      <c r="Y37">
        <v>42</v>
      </c>
      <c r="Z37">
        <v>57</v>
      </c>
      <c r="AA37">
        <v>0</v>
      </c>
      <c r="AB37">
        <v>46</v>
      </c>
      <c r="AC37">
        <v>100</v>
      </c>
      <c r="AD37">
        <v>0</v>
      </c>
      <c r="AE37">
        <v>1</v>
      </c>
      <c r="AF37">
        <v>243</v>
      </c>
      <c r="AG37">
        <v>63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3">
        <f t="shared" si="0"/>
        <v>26580.843799999999</v>
      </c>
      <c r="AZ37" s="4">
        <f t="shared" si="1"/>
        <v>495.7482</v>
      </c>
      <c r="BA37" s="4">
        <f t="shared" si="2"/>
        <v>16920.122500000001</v>
      </c>
      <c r="BB37" s="4">
        <f t="shared" si="3"/>
        <v>61603.917600000008</v>
      </c>
      <c r="BC37" s="4">
        <f t="shared" si="4"/>
        <v>1872.2418</v>
      </c>
      <c r="BD37" s="4">
        <f t="shared" si="5"/>
        <v>7977.8375999999998</v>
      </c>
      <c r="BE37" s="4">
        <f t="shared" si="6"/>
        <v>334400.98300000001</v>
      </c>
      <c r="BF37" s="4">
        <f t="shared" si="7"/>
        <v>1606.6868000000002</v>
      </c>
      <c r="BG37" s="4">
        <f t="shared" si="8"/>
        <v>7.7446000000000002</v>
      </c>
      <c r="BH37" s="4">
        <f t="shared" si="9"/>
        <v>17562.687300000001</v>
      </c>
    </row>
    <row r="38" spans="1:60" x14ac:dyDescent="0.45">
      <c r="A38" t="s">
        <v>33</v>
      </c>
      <c r="B38" t="s">
        <v>34</v>
      </c>
      <c r="C38" s="1" t="s">
        <v>170</v>
      </c>
      <c r="D38" s="1" t="s">
        <v>41</v>
      </c>
      <c r="E38">
        <v>0.73099999999999998</v>
      </c>
      <c r="F38">
        <v>51.86</v>
      </c>
      <c r="G38">
        <v>1.232</v>
      </c>
      <c r="H38">
        <v>0.22500000000000001</v>
      </c>
      <c r="I38">
        <v>5.0000000000000001E-3</v>
      </c>
      <c r="J38">
        <v>3.2000000000000001E-2</v>
      </c>
      <c r="K38">
        <v>0.26700000000000002</v>
      </c>
      <c r="L38">
        <v>5.39</v>
      </c>
      <c r="M38">
        <v>1.607</v>
      </c>
      <c r="N38">
        <v>0.105</v>
      </c>
      <c r="O38">
        <v>25</v>
      </c>
      <c r="P38">
        <v>23</v>
      </c>
      <c r="Q38">
        <v>4</v>
      </c>
      <c r="R38">
        <v>1029</v>
      </c>
      <c r="S38">
        <v>0</v>
      </c>
      <c r="T38">
        <v>2</v>
      </c>
      <c r="U38">
        <v>0</v>
      </c>
      <c r="V38">
        <v>5</v>
      </c>
      <c r="W38">
        <v>2</v>
      </c>
      <c r="X38">
        <v>50</v>
      </c>
      <c r="Y38">
        <v>15</v>
      </c>
      <c r="Z38">
        <v>7</v>
      </c>
      <c r="AA38">
        <v>0</v>
      </c>
      <c r="AB38">
        <v>5</v>
      </c>
      <c r="AC38">
        <v>17</v>
      </c>
      <c r="AD38">
        <v>0</v>
      </c>
      <c r="AE38">
        <v>0</v>
      </c>
      <c r="AF38">
        <v>303</v>
      </c>
      <c r="AG38">
        <v>31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3">
        <f t="shared" si="0"/>
        <v>11921.690199999999</v>
      </c>
      <c r="AZ38" s="4">
        <f t="shared" si="1"/>
        <v>135.69749999999999</v>
      </c>
      <c r="BA38" s="4">
        <f t="shared" si="2"/>
        <v>3868.8174999999997</v>
      </c>
      <c r="BB38" s="4">
        <f t="shared" si="3"/>
        <v>25195.016</v>
      </c>
      <c r="BC38" s="4">
        <f t="shared" si="4"/>
        <v>139.65439999999998</v>
      </c>
      <c r="BD38" s="4">
        <f t="shared" si="5"/>
        <v>2216.5272000000004</v>
      </c>
      <c r="BE38" s="4">
        <f t="shared" si="6"/>
        <v>370643.42</v>
      </c>
      <c r="BF38" s="4">
        <f t="shared" si="7"/>
        <v>629.48549999999989</v>
      </c>
      <c r="BG38" s="4">
        <f t="shared" si="8"/>
        <v>38.723000000000006</v>
      </c>
      <c r="BH38" s="4">
        <f t="shared" si="9"/>
        <v>8616.9776000000002</v>
      </c>
    </row>
    <row r="39" spans="1:60" x14ac:dyDescent="0.45">
      <c r="A39" t="s">
        <v>33</v>
      </c>
      <c r="B39" t="s">
        <v>34</v>
      </c>
      <c r="C39" s="1" t="s">
        <v>171</v>
      </c>
      <c r="D39" s="1" t="s">
        <v>41</v>
      </c>
      <c r="E39">
        <v>0.49299999999999999</v>
      </c>
      <c r="F39">
        <v>52.914999999999999</v>
      </c>
      <c r="G39">
        <v>1.141</v>
      </c>
      <c r="H39">
        <v>0.17799999999999999</v>
      </c>
      <c r="I39">
        <v>7.0000000000000001E-3</v>
      </c>
      <c r="J39">
        <v>0</v>
      </c>
      <c r="K39">
        <v>0.186</v>
      </c>
      <c r="L39">
        <v>4.5609999999999999</v>
      </c>
      <c r="M39">
        <v>1.2809999999999999</v>
      </c>
      <c r="N39">
        <v>8.7999999999999995E-2</v>
      </c>
      <c r="O39">
        <v>25</v>
      </c>
      <c r="P39">
        <v>21</v>
      </c>
      <c r="Q39">
        <v>3</v>
      </c>
      <c r="R39">
        <v>1031</v>
      </c>
      <c r="S39">
        <v>0</v>
      </c>
      <c r="T39">
        <v>0</v>
      </c>
      <c r="U39">
        <v>1</v>
      </c>
      <c r="V39">
        <v>6</v>
      </c>
      <c r="W39">
        <v>0</v>
      </c>
      <c r="X39">
        <v>53</v>
      </c>
      <c r="Y39">
        <v>13</v>
      </c>
      <c r="Z39">
        <v>3</v>
      </c>
      <c r="AA39">
        <v>0</v>
      </c>
      <c r="AB39">
        <v>3</v>
      </c>
      <c r="AC39">
        <v>13</v>
      </c>
      <c r="AD39">
        <v>0</v>
      </c>
      <c r="AE39">
        <v>0</v>
      </c>
      <c r="AF39">
        <v>234</v>
      </c>
      <c r="AG39">
        <v>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3">
        <f t="shared" si="0"/>
        <v>9503.2265999999981</v>
      </c>
      <c r="AZ39" s="4">
        <f t="shared" si="1"/>
        <v>107.35179999999998</v>
      </c>
      <c r="BA39" s="4">
        <f t="shared" si="2"/>
        <v>2609.2025000000003</v>
      </c>
      <c r="BB39" s="4">
        <f t="shared" si="3"/>
        <v>21319.938400000003</v>
      </c>
      <c r="BC39" s="4">
        <f t="shared" si="4"/>
        <v>0</v>
      </c>
      <c r="BD39" s="4">
        <f t="shared" si="5"/>
        <v>1544.0976000000001</v>
      </c>
      <c r="BE39" s="4">
        <f t="shared" si="6"/>
        <v>378183.505</v>
      </c>
      <c r="BF39" s="4">
        <f t="shared" si="7"/>
        <v>527.56880000000001</v>
      </c>
      <c r="BG39" s="4">
        <f t="shared" si="8"/>
        <v>54.212200000000003</v>
      </c>
      <c r="BH39" s="4">
        <f t="shared" si="9"/>
        <v>7980.4962999999998</v>
      </c>
    </row>
    <row r="40" spans="1:60" x14ac:dyDescent="0.45">
      <c r="A40" t="s">
        <v>33</v>
      </c>
      <c r="B40" t="s">
        <v>34</v>
      </c>
      <c r="C40" s="1" t="s">
        <v>172</v>
      </c>
      <c r="D40" s="1" t="s">
        <v>41</v>
      </c>
      <c r="E40">
        <v>2.278</v>
      </c>
      <c r="F40">
        <v>50.03</v>
      </c>
      <c r="G40">
        <v>1.417</v>
      </c>
      <c r="H40">
        <v>0.60499999999999998</v>
      </c>
      <c r="I40">
        <v>6.0000000000000001E-3</v>
      </c>
      <c r="J40">
        <v>3.3000000000000002E-2</v>
      </c>
      <c r="K40">
        <v>0.53900000000000003</v>
      </c>
      <c r="L40">
        <v>9.3079999999999998</v>
      </c>
      <c r="M40">
        <v>1.597</v>
      </c>
      <c r="N40">
        <v>0.14899999999999999</v>
      </c>
      <c r="O40">
        <v>21</v>
      </c>
      <c r="P40">
        <v>33</v>
      </c>
      <c r="Q40">
        <v>8</v>
      </c>
      <c r="R40">
        <v>848</v>
      </c>
      <c r="S40">
        <v>1</v>
      </c>
      <c r="T40">
        <v>3</v>
      </c>
      <c r="U40">
        <v>2</v>
      </c>
      <c r="V40">
        <v>6</v>
      </c>
      <c r="W40">
        <v>2</v>
      </c>
      <c r="X40">
        <v>57</v>
      </c>
      <c r="Y40">
        <v>18</v>
      </c>
      <c r="Z40">
        <v>11</v>
      </c>
      <c r="AA40">
        <v>0</v>
      </c>
      <c r="AB40">
        <v>12</v>
      </c>
      <c r="AC40">
        <v>42</v>
      </c>
      <c r="AD40">
        <v>0</v>
      </c>
      <c r="AE40">
        <v>1</v>
      </c>
      <c r="AF40">
        <v>228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3">
        <f t="shared" si="0"/>
        <v>11847.504199999999</v>
      </c>
      <c r="AZ40" s="4">
        <f t="shared" si="1"/>
        <v>364.87549999999999</v>
      </c>
      <c r="BA40" s="4">
        <f t="shared" si="2"/>
        <v>12056.315000000001</v>
      </c>
      <c r="BB40" s="4">
        <f t="shared" si="3"/>
        <v>43509.315200000005</v>
      </c>
      <c r="BC40" s="4">
        <f t="shared" si="4"/>
        <v>144.01860000000002</v>
      </c>
      <c r="BD40" s="4">
        <f t="shared" si="5"/>
        <v>4474.5624000000007</v>
      </c>
      <c r="BE40" s="4">
        <f t="shared" si="6"/>
        <v>357564.41000000003</v>
      </c>
      <c r="BF40" s="4">
        <f t="shared" si="7"/>
        <v>893.26990000000001</v>
      </c>
      <c r="BG40" s="4">
        <f t="shared" si="8"/>
        <v>46.467600000000004</v>
      </c>
      <c r="BH40" s="4">
        <f t="shared" si="9"/>
        <v>9910.9231</v>
      </c>
    </row>
    <row r="41" spans="1:60" x14ac:dyDescent="0.45">
      <c r="A41" t="s">
        <v>33</v>
      </c>
      <c r="B41" t="s">
        <v>34</v>
      </c>
      <c r="C41" s="1" t="s">
        <v>173</v>
      </c>
      <c r="D41" s="1" t="s">
        <v>41</v>
      </c>
      <c r="E41">
        <v>1.22</v>
      </c>
      <c r="F41">
        <v>51.198</v>
      </c>
      <c r="G41">
        <v>1.3109999999999999</v>
      </c>
      <c r="H41">
        <v>0.34399999999999997</v>
      </c>
      <c r="I41">
        <v>4.0000000000000001E-3</v>
      </c>
      <c r="J41">
        <v>4.1000000000000002E-2</v>
      </c>
      <c r="K41">
        <v>0.39300000000000002</v>
      </c>
      <c r="L41">
        <v>6.8259999999999996</v>
      </c>
      <c r="M41">
        <v>1.6519999999999999</v>
      </c>
      <c r="N41">
        <v>0.124</v>
      </c>
      <c r="O41">
        <v>23</v>
      </c>
      <c r="P41">
        <v>26</v>
      </c>
      <c r="Q41">
        <v>5</v>
      </c>
      <c r="R41">
        <v>913</v>
      </c>
      <c r="S41">
        <v>2</v>
      </c>
      <c r="T41">
        <v>0</v>
      </c>
      <c r="U41">
        <v>1</v>
      </c>
      <c r="V41">
        <v>6</v>
      </c>
      <c r="W41">
        <v>3</v>
      </c>
      <c r="X41">
        <v>58</v>
      </c>
      <c r="Y41">
        <v>15</v>
      </c>
      <c r="Z41">
        <v>9</v>
      </c>
      <c r="AA41">
        <v>0</v>
      </c>
      <c r="AB41">
        <v>4</v>
      </c>
      <c r="AC41">
        <v>22</v>
      </c>
      <c r="AD41">
        <v>0</v>
      </c>
      <c r="AE41">
        <v>4</v>
      </c>
      <c r="AF41">
        <v>265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3">
        <f t="shared" si="0"/>
        <v>12255.527199999999</v>
      </c>
      <c r="AZ41" s="4">
        <f t="shared" si="1"/>
        <v>207.46639999999996</v>
      </c>
      <c r="BA41" s="4">
        <f t="shared" si="2"/>
        <v>6456.8499999999995</v>
      </c>
      <c r="BB41" s="4">
        <f t="shared" si="3"/>
        <v>31907.454400000002</v>
      </c>
      <c r="BC41" s="4">
        <f t="shared" si="4"/>
        <v>178.93220000000002</v>
      </c>
      <c r="BD41" s="4">
        <f t="shared" si="5"/>
        <v>3262.5288</v>
      </c>
      <c r="BE41" s="4">
        <f t="shared" si="6"/>
        <v>365912.10600000003</v>
      </c>
      <c r="BF41" s="4">
        <f t="shared" si="7"/>
        <v>743.39239999999995</v>
      </c>
      <c r="BG41" s="4">
        <f t="shared" si="8"/>
        <v>30.978400000000001</v>
      </c>
      <c r="BH41" s="4">
        <f t="shared" si="9"/>
        <v>9169.5272999999997</v>
      </c>
    </row>
    <row r="42" spans="1:60" x14ac:dyDescent="0.45">
      <c r="A42" t="s">
        <v>33</v>
      </c>
      <c r="B42" t="s">
        <v>34</v>
      </c>
      <c r="C42" s="1" t="s">
        <v>174</v>
      </c>
      <c r="D42" s="1" t="s">
        <v>41</v>
      </c>
      <c r="E42">
        <v>1.694</v>
      </c>
      <c r="F42">
        <v>49.566000000000003</v>
      </c>
      <c r="G42">
        <v>1.4550000000000001</v>
      </c>
      <c r="H42">
        <v>0.41499999999999998</v>
      </c>
      <c r="I42">
        <v>4.0000000000000001E-3</v>
      </c>
      <c r="J42">
        <v>8.5000000000000006E-2</v>
      </c>
      <c r="K42">
        <v>0.51400000000000001</v>
      </c>
      <c r="L42">
        <v>8.2379999999999995</v>
      </c>
      <c r="M42">
        <v>1.889</v>
      </c>
      <c r="N42">
        <v>0.14599999999999999</v>
      </c>
      <c r="O42">
        <v>22</v>
      </c>
      <c r="P42">
        <v>28</v>
      </c>
      <c r="Q42">
        <v>7</v>
      </c>
      <c r="R42">
        <v>943</v>
      </c>
      <c r="S42">
        <v>2</v>
      </c>
      <c r="T42">
        <v>0</v>
      </c>
      <c r="U42">
        <v>1</v>
      </c>
      <c r="V42">
        <v>6</v>
      </c>
      <c r="W42">
        <v>3</v>
      </c>
      <c r="X42">
        <v>55</v>
      </c>
      <c r="Y42">
        <v>19</v>
      </c>
      <c r="Z42">
        <v>10</v>
      </c>
      <c r="AA42">
        <v>0</v>
      </c>
      <c r="AB42">
        <v>14</v>
      </c>
      <c r="AC42">
        <v>25</v>
      </c>
      <c r="AD42">
        <v>0</v>
      </c>
      <c r="AE42">
        <v>0</v>
      </c>
      <c r="AF42">
        <v>249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3">
        <f t="shared" si="0"/>
        <v>14013.7354</v>
      </c>
      <c r="AZ42" s="4">
        <f t="shared" si="1"/>
        <v>250.28649999999996</v>
      </c>
      <c r="BA42" s="4">
        <f t="shared" si="2"/>
        <v>8965.4950000000008</v>
      </c>
      <c r="BB42" s="4">
        <f t="shared" si="3"/>
        <v>38507.707199999997</v>
      </c>
      <c r="BC42" s="4">
        <f t="shared" si="4"/>
        <v>370.95700000000005</v>
      </c>
      <c r="BD42" s="4">
        <f t="shared" si="5"/>
        <v>4267.0223999999998</v>
      </c>
      <c r="BE42" s="4">
        <f t="shared" si="6"/>
        <v>354248.20199999999</v>
      </c>
      <c r="BF42" s="4">
        <f t="shared" si="7"/>
        <v>875.28459999999984</v>
      </c>
      <c r="BG42" s="4">
        <f t="shared" si="8"/>
        <v>30.978400000000001</v>
      </c>
      <c r="BH42" s="4">
        <f t="shared" si="9"/>
        <v>10176.706500000002</v>
      </c>
    </row>
    <row r="43" spans="1:60" x14ac:dyDescent="0.45">
      <c r="A43" t="s">
        <v>33</v>
      </c>
      <c r="B43" t="s">
        <v>34</v>
      </c>
      <c r="C43" s="1" t="s">
        <v>175</v>
      </c>
      <c r="D43" s="1" t="s">
        <v>42</v>
      </c>
      <c r="E43">
        <v>1.056</v>
      </c>
      <c r="F43">
        <v>50.89</v>
      </c>
      <c r="G43">
        <v>1.321</v>
      </c>
      <c r="H43">
        <v>0.28599999999999998</v>
      </c>
      <c r="I43">
        <v>7.0000000000000001E-3</v>
      </c>
      <c r="J43">
        <v>5.0000000000000001E-3</v>
      </c>
      <c r="K43">
        <v>0.38</v>
      </c>
      <c r="L43">
        <v>6.3959999999999999</v>
      </c>
      <c r="M43">
        <v>1.452</v>
      </c>
      <c r="N43">
        <v>0.12</v>
      </c>
      <c r="O43">
        <v>24</v>
      </c>
      <c r="P43">
        <v>26</v>
      </c>
      <c r="Q43">
        <v>5</v>
      </c>
      <c r="R43">
        <v>956</v>
      </c>
      <c r="S43">
        <v>0</v>
      </c>
      <c r="T43">
        <v>2</v>
      </c>
      <c r="U43">
        <v>1</v>
      </c>
      <c r="V43">
        <v>6</v>
      </c>
      <c r="W43">
        <v>1</v>
      </c>
      <c r="X43">
        <v>49</v>
      </c>
      <c r="Y43">
        <v>16</v>
      </c>
      <c r="Z43">
        <v>4</v>
      </c>
      <c r="AA43">
        <v>0</v>
      </c>
      <c r="AB43">
        <v>0</v>
      </c>
      <c r="AC43">
        <v>15</v>
      </c>
      <c r="AD43">
        <v>0</v>
      </c>
      <c r="AE43">
        <v>0</v>
      </c>
      <c r="AF43">
        <v>274</v>
      </c>
      <c r="AG43">
        <v>10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3">
        <f t="shared" si="0"/>
        <v>10771.807199999999</v>
      </c>
      <c r="AZ43" s="4">
        <f t="shared" si="1"/>
        <v>172.48659999999998</v>
      </c>
      <c r="BA43" s="4">
        <f t="shared" si="2"/>
        <v>5588.88</v>
      </c>
      <c r="BB43" s="4">
        <f t="shared" si="3"/>
        <v>29897.4624</v>
      </c>
      <c r="BC43" s="4">
        <f t="shared" si="4"/>
        <v>21.820999999999998</v>
      </c>
      <c r="BD43" s="4">
        <f t="shared" si="5"/>
        <v>3154.6079999999997</v>
      </c>
      <c r="BE43" s="4">
        <f t="shared" si="6"/>
        <v>363710.82999999996</v>
      </c>
      <c r="BF43" s="4">
        <f t="shared" si="7"/>
        <v>719.41199999999992</v>
      </c>
      <c r="BG43" s="4">
        <f t="shared" si="8"/>
        <v>54.212200000000003</v>
      </c>
      <c r="BH43" s="4">
        <f t="shared" si="9"/>
        <v>9239.4703000000009</v>
      </c>
    </row>
    <row r="44" spans="1:60" x14ac:dyDescent="0.45">
      <c r="A44" t="s">
        <v>33</v>
      </c>
      <c r="B44" t="s">
        <v>34</v>
      </c>
      <c r="C44" s="1" t="s">
        <v>176</v>
      </c>
      <c r="D44" s="1" t="s">
        <v>42</v>
      </c>
      <c r="E44">
        <v>0.47099999999999997</v>
      </c>
      <c r="F44">
        <v>52.655999999999999</v>
      </c>
      <c r="G44">
        <v>1.171</v>
      </c>
      <c r="H44">
        <v>0.16900000000000001</v>
      </c>
      <c r="I44">
        <v>8.0000000000000002E-3</v>
      </c>
      <c r="J44">
        <v>0</v>
      </c>
      <c r="K44">
        <v>0.19800000000000001</v>
      </c>
      <c r="L44">
        <v>4.5860000000000003</v>
      </c>
      <c r="M44">
        <v>1.3560000000000001</v>
      </c>
      <c r="N44">
        <v>0.09</v>
      </c>
      <c r="O44">
        <v>27</v>
      </c>
      <c r="P44">
        <v>21</v>
      </c>
      <c r="Q44">
        <v>2</v>
      </c>
      <c r="R44">
        <v>999</v>
      </c>
      <c r="S44">
        <v>0</v>
      </c>
      <c r="T44">
        <v>3</v>
      </c>
      <c r="U44">
        <v>0</v>
      </c>
      <c r="V44">
        <v>5</v>
      </c>
      <c r="W44">
        <v>2</v>
      </c>
      <c r="X44">
        <v>48</v>
      </c>
      <c r="Y44">
        <v>12</v>
      </c>
      <c r="Z44">
        <v>2</v>
      </c>
      <c r="AA44">
        <v>0</v>
      </c>
      <c r="AB44">
        <v>0</v>
      </c>
      <c r="AC44">
        <v>12</v>
      </c>
      <c r="AD44">
        <v>0</v>
      </c>
      <c r="AE44">
        <v>0</v>
      </c>
      <c r="AF44">
        <v>257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3">
        <f t="shared" si="0"/>
        <v>10059.621599999999</v>
      </c>
      <c r="AZ44" s="4">
        <f t="shared" si="1"/>
        <v>101.9239</v>
      </c>
      <c r="BA44" s="4">
        <f t="shared" si="2"/>
        <v>2492.7674999999999</v>
      </c>
      <c r="BB44" s="4">
        <f t="shared" si="3"/>
        <v>21436.798400000003</v>
      </c>
      <c r="BC44" s="4">
        <f t="shared" si="4"/>
        <v>0</v>
      </c>
      <c r="BD44" s="4">
        <f t="shared" si="5"/>
        <v>1643.7168000000001</v>
      </c>
      <c r="BE44" s="4">
        <f t="shared" si="6"/>
        <v>376332.43200000003</v>
      </c>
      <c r="BF44" s="4">
        <f t="shared" si="7"/>
        <v>539.55899999999997</v>
      </c>
      <c r="BG44" s="4">
        <f t="shared" si="8"/>
        <v>61.956800000000001</v>
      </c>
      <c r="BH44" s="4">
        <f t="shared" si="9"/>
        <v>8190.3252999999995</v>
      </c>
    </row>
    <row r="45" spans="1:60" x14ac:dyDescent="0.45">
      <c r="A45" t="s">
        <v>33</v>
      </c>
      <c r="B45" t="s">
        <v>34</v>
      </c>
      <c r="C45" s="1" t="s">
        <v>177</v>
      </c>
      <c r="D45" s="1" t="s">
        <v>42</v>
      </c>
      <c r="E45">
        <v>3.4460000000000002</v>
      </c>
      <c r="F45">
        <v>47.531999999999996</v>
      </c>
      <c r="G45">
        <v>2.1840000000000002</v>
      </c>
      <c r="H45">
        <v>0.93300000000000005</v>
      </c>
      <c r="I45">
        <v>3.0000000000000001E-3</v>
      </c>
      <c r="J45">
        <v>0.217</v>
      </c>
      <c r="K45">
        <v>0.91400000000000003</v>
      </c>
      <c r="L45">
        <v>13.565</v>
      </c>
      <c r="M45">
        <v>2.512</v>
      </c>
      <c r="N45">
        <v>0.24399999999999999</v>
      </c>
      <c r="O45">
        <v>21</v>
      </c>
      <c r="P45">
        <v>42</v>
      </c>
      <c r="Q45">
        <v>9</v>
      </c>
      <c r="R45">
        <v>874</v>
      </c>
      <c r="S45">
        <v>3</v>
      </c>
      <c r="T45">
        <v>8</v>
      </c>
      <c r="U45">
        <v>3</v>
      </c>
      <c r="V45">
        <v>7</v>
      </c>
      <c r="W45">
        <v>4</v>
      </c>
      <c r="X45">
        <v>82</v>
      </c>
      <c r="Y45">
        <v>28</v>
      </c>
      <c r="Z45">
        <v>26</v>
      </c>
      <c r="AA45">
        <v>0</v>
      </c>
      <c r="AB45">
        <v>31</v>
      </c>
      <c r="AC45">
        <v>62</v>
      </c>
      <c r="AD45">
        <v>6</v>
      </c>
      <c r="AE45">
        <v>5</v>
      </c>
      <c r="AF45">
        <v>246</v>
      </c>
      <c r="AG45">
        <v>0</v>
      </c>
      <c r="AH45">
        <v>0</v>
      </c>
      <c r="AI45">
        <v>0</v>
      </c>
      <c r="AJ45">
        <v>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3">
        <f t="shared" si="0"/>
        <v>18635.5232</v>
      </c>
      <c r="AZ45" s="4">
        <f t="shared" si="1"/>
        <v>562.69230000000005</v>
      </c>
      <c r="BA45" s="4">
        <f t="shared" si="2"/>
        <v>18237.955000000002</v>
      </c>
      <c r="BB45" s="4">
        <f t="shared" si="3"/>
        <v>63408.236000000004</v>
      </c>
      <c r="BC45" s="4">
        <f t="shared" si="4"/>
        <v>947.03139999999996</v>
      </c>
      <c r="BD45" s="4">
        <f t="shared" si="5"/>
        <v>7587.6624000000002</v>
      </c>
      <c r="BE45" s="4">
        <f t="shared" si="6"/>
        <v>339711.20399999997</v>
      </c>
      <c r="BF45" s="4">
        <f t="shared" si="7"/>
        <v>1462.8043999999998</v>
      </c>
      <c r="BG45" s="4">
        <f t="shared" si="8"/>
        <v>23.233800000000002</v>
      </c>
      <c r="BH45" s="4">
        <f t="shared" si="9"/>
        <v>15275.551200000002</v>
      </c>
    </row>
    <row r="46" spans="1:60" x14ac:dyDescent="0.45">
      <c r="A46" t="s">
        <v>33</v>
      </c>
      <c r="B46" t="s">
        <v>34</v>
      </c>
      <c r="C46" s="1" t="s">
        <v>178</v>
      </c>
      <c r="D46" s="1" t="s">
        <v>42</v>
      </c>
      <c r="E46">
        <v>0.66400000000000003</v>
      </c>
      <c r="F46">
        <v>52.201000000000001</v>
      </c>
      <c r="G46">
        <v>1.232</v>
      </c>
      <c r="H46">
        <v>0.16800000000000001</v>
      </c>
      <c r="I46">
        <v>8.0000000000000002E-3</v>
      </c>
      <c r="J46">
        <v>3.7999999999999999E-2</v>
      </c>
      <c r="K46">
        <v>0.28899999999999998</v>
      </c>
      <c r="L46">
        <v>5.2770000000000001</v>
      </c>
      <c r="M46">
        <v>1.643</v>
      </c>
      <c r="N46">
        <v>0.10299999999999999</v>
      </c>
      <c r="O46">
        <v>25</v>
      </c>
      <c r="P46">
        <v>23</v>
      </c>
      <c r="Q46">
        <v>3</v>
      </c>
      <c r="R46">
        <v>937</v>
      </c>
      <c r="S46">
        <v>0</v>
      </c>
      <c r="T46">
        <v>5</v>
      </c>
      <c r="U46">
        <v>1</v>
      </c>
      <c r="V46">
        <v>6</v>
      </c>
      <c r="W46">
        <v>1</v>
      </c>
      <c r="X46">
        <v>49</v>
      </c>
      <c r="Y46">
        <v>13</v>
      </c>
      <c r="Z46">
        <v>5</v>
      </c>
      <c r="AA46">
        <v>0</v>
      </c>
      <c r="AB46">
        <v>1</v>
      </c>
      <c r="AC46">
        <v>11</v>
      </c>
      <c r="AD46">
        <v>0</v>
      </c>
      <c r="AE46">
        <v>4</v>
      </c>
      <c r="AF46">
        <v>227</v>
      </c>
      <c r="AG46">
        <v>17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3">
        <f t="shared" si="0"/>
        <v>12188.7598</v>
      </c>
      <c r="AZ46" s="4">
        <f t="shared" si="1"/>
        <v>101.32080000000001</v>
      </c>
      <c r="BA46" s="4">
        <f t="shared" si="2"/>
        <v>3514.2200000000003</v>
      </c>
      <c r="BB46" s="4">
        <f t="shared" si="3"/>
        <v>24666.808800000003</v>
      </c>
      <c r="BC46" s="4">
        <f t="shared" si="4"/>
        <v>165.83959999999999</v>
      </c>
      <c r="BD46" s="4">
        <f t="shared" si="5"/>
        <v>2399.1623999999997</v>
      </c>
      <c r="BE46" s="4">
        <f t="shared" si="6"/>
        <v>373080.54700000002</v>
      </c>
      <c r="BF46" s="4">
        <f t="shared" si="7"/>
        <v>617.49529999999993</v>
      </c>
      <c r="BG46" s="4">
        <f t="shared" si="8"/>
        <v>61.956800000000001</v>
      </c>
      <c r="BH46" s="4">
        <f t="shared" si="9"/>
        <v>8616.9776000000002</v>
      </c>
    </row>
    <row r="47" spans="1:60" x14ac:dyDescent="0.45">
      <c r="A47" t="s">
        <v>33</v>
      </c>
      <c r="B47" t="s">
        <v>34</v>
      </c>
      <c r="C47" s="1" t="s">
        <v>179</v>
      </c>
      <c r="D47" s="1" t="s">
        <v>42</v>
      </c>
      <c r="E47">
        <v>0.79200000000000004</v>
      </c>
      <c r="F47">
        <v>52.027000000000001</v>
      </c>
      <c r="G47">
        <v>1.2270000000000001</v>
      </c>
      <c r="H47">
        <v>0.191</v>
      </c>
      <c r="I47">
        <v>7.0000000000000001E-3</v>
      </c>
      <c r="J47">
        <v>1.9E-2</v>
      </c>
      <c r="K47">
        <v>0.34</v>
      </c>
      <c r="L47">
        <v>5.8129999999999997</v>
      </c>
      <c r="M47">
        <v>1.528</v>
      </c>
      <c r="N47">
        <v>0.11</v>
      </c>
      <c r="O47">
        <v>25</v>
      </c>
      <c r="P47">
        <v>25</v>
      </c>
      <c r="Q47">
        <v>3</v>
      </c>
      <c r="R47">
        <v>899</v>
      </c>
      <c r="S47">
        <v>0</v>
      </c>
      <c r="T47">
        <v>3</v>
      </c>
      <c r="U47">
        <v>1</v>
      </c>
      <c r="V47">
        <v>6</v>
      </c>
      <c r="W47">
        <v>0</v>
      </c>
      <c r="X47">
        <v>50</v>
      </c>
      <c r="Y47">
        <v>14</v>
      </c>
      <c r="Z47">
        <v>2</v>
      </c>
      <c r="AA47">
        <v>0</v>
      </c>
      <c r="AB47">
        <v>0</v>
      </c>
      <c r="AC47">
        <v>16</v>
      </c>
      <c r="AD47">
        <v>0</v>
      </c>
      <c r="AE47">
        <v>0</v>
      </c>
      <c r="AF47">
        <v>334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3">
        <f t="shared" si="0"/>
        <v>11335.620799999999</v>
      </c>
      <c r="AZ47" s="4">
        <f t="shared" si="1"/>
        <v>115.1921</v>
      </c>
      <c r="BA47" s="4">
        <f t="shared" si="2"/>
        <v>4191.6600000000008</v>
      </c>
      <c r="BB47" s="4">
        <f t="shared" si="3"/>
        <v>27172.287199999999</v>
      </c>
      <c r="BC47" s="4">
        <f t="shared" si="4"/>
        <v>82.919799999999995</v>
      </c>
      <c r="BD47" s="4">
        <f t="shared" si="5"/>
        <v>2822.5440000000003</v>
      </c>
      <c r="BE47" s="4">
        <f t="shared" si="6"/>
        <v>371836.96899999998</v>
      </c>
      <c r="BF47" s="4">
        <f t="shared" si="7"/>
        <v>659.4609999999999</v>
      </c>
      <c r="BG47" s="4">
        <f t="shared" si="8"/>
        <v>54.212200000000003</v>
      </c>
      <c r="BH47" s="4">
        <f t="shared" si="9"/>
        <v>8582.0061000000005</v>
      </c>
    </row>
    <row r="48" spans="1:60" x14ac:dyDescent="0.45">
      <c r="A48" t="s">
        <v>33</v>
      </c>
      <c r="B48" t="s">
        <v>34</v>
      </c>
      <c r="C48" s="1" t="s">
        <v>180</v>
      </c>
      <c r="D48" s="1" t="s">
        <v>42</v>
      </c>
      <c r="E48">
        <v>0.45</v>
      </c>
      <c r="F48">
        <v>52.313000000000002</v>
      </c>
      <c r="G48">
        <v>1.129</v>
      </c>
      <c r="H48">
        <v>0.13600000000000001</v>
      </c>
      <c r="I48">
        <v>8.0000000000000002E-3</v>
      </c>
      <c r="J48">
        <v>1.7000000000000001E-2</v>
      </c>
      <c r="K48">
        <v>0.20399999999999999</v>
      </c>
      <c r="L48">
        <v>4.6079999999999997</v>
      </c>
      <c r="M48">
        <v>1.518</v>
      </c>
      <c r="N48">
        <v>9.0999999999999998E-2</v>
      </c>
      <c r="O48">
        <v>25</v>
      </c>
      <c r="P48">
        <v>21</v>
      </c>
      <c r="Q48">
        <v>3</v>
      </c>
      <c r="R48">
        <v>913</v>
      </c>
      <c r="S48">
        <v>0</v>
      </c>
      <c r="T48">
        <v>4</v>
      </c>
      <c r="U48">
        <v>0</v>
      </c>
      <c r="V48">
        <v>5</v>
      </c>
      <c r="W48">
        <v>3</v>
      </c>
      <c r="X48">
        <v>48</v>
      </c>
      <c r="Y48">
        <v>14</v>
      </c>
      <c r="Z48">
        <v>1</v>
      </c>
      <c r="AA48">
        <v>0</v>
      </c>
      <c r="AB48">
        <v>0</v>
      </c>
      <c r="AC48">
        <v>15</v>
      </c>
      <c r="AD48">
        <v>0</v>
      </c>
      <c r="AE48">
        <v>1</v>
      </c>
      <c r="AF48">
        <v>289</v>
      </c>
      <c r="AG48">
        <v>26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3">
        <f t="shared" si="0"/>
        <v>11261.434799999999</v>
      </c>
      <c r="AZ48" s="4">
        <f t="shared" si="1"/>
        <v>82.021600000000007</v>
      </c>
      <c r="BA48" s="4">
        <f t="shared" si="2"/>
        <v>2381.625</v>
      </c>
      <c r="BB48" s="4">
        <f t="shared" si="3"/>
        <v>21539.635200000001</v>
      </c>
      <c r="BC48" s="4">
        <f t="shared" si="4"/>
        <v>74.191400000000002</v>
      </c>
      <c r="BD48" s="4">
        <f t="shared" si="5"/>
        <v>1693.5264</v>
      </c>
      <c r="BE48" s="4">
        <f t="shared" si="6"/>
        <v>373881.011</v>
      </c>
      <c r="BF48" s="4">
        <f t="shared" si="7"/>
        <v>545.55409999999995</v>
      </c>
      <c r="BG48" s="4">
        <f t="shared" si="8"/>
        <v>61.956800000000001</v>
      </c>
      <c r="BH48" s="4">
        <f t="shared" si="9"/>
        <v>7896.564699999999</v>
      </c>
    </row>
    <row r="49" spans="1:60" x14ac:dyDescent="0.45">
      <c r="A49" t="s">
        <v>33</v>
      </c>
      <c r="B49" t="s">
        <v>34</v>
      </c>
      <c r="C49" s="1" t="s">
        <v>181</v>
      </c>
      <c r="D49" s="1" t="s">
        <v>42</v>
      </c>
      <c r="E49">
        <v>1.5289999999999999</v>
      </c>
      <c r="F49">
        <v>50.664999999999999</v>
      </c>
      <c r="G49">
        <v>1.5469999999999999</v>
      </c>
      <c r="H49">
        <v>0.59699999999999998</v>
      </c>
      <c r="I49">
        <v>5.0000000000000001E-3</v>
      </c>
      <c r="J49">
        <v>0.128</v>
      </c>
      <c r="K49">
        <v>0.48099999999999998</v>
      </c>
      <c r="L49">
        <v>8.1259999999999994</v>
      </c>
      <c r="M49">
        <v>2.157</v>
      </c>
      <c r="N49">
        <v>0.154</v>
      </c>
      <c r="O49">
        <v>25</v>
      </c>
      <c r="P49">
        <v>28</v>
      </c>
      <c r="Q49">
        <v>4</v>
      </c>
      <c r="R49">
        <v>889</v>
      </c>
      <c r="S49">
        <v>0</v>
      </c>
      <c r="T49">
        <v>4</v>
      </c>
      <c r="U49">
        <v>1</v>
      </c>
      <c r="V49">
        <v>6</v>
      </c>
      <c r="W49">
        <v>2</v>
      </c>
      <c r="X49">
        <v>61</v>
      </c>
      <c r="Y49">
        <v>18</v>
      </c>
      <c r="Z49">
        <v>11</v>
      </c>
      <c r="AA49">
        <v>0</v>
      </c>
      <c r="AB49">
        <v>11</v>
      </c>
      <c r="AC49">
        <v>22</v>
      </c>
      <c r="AD49">
        <v>0</v>
      </c>
      <c r="AE49">
        <v>1</v>
      </c>
      <c r="AF49">
        <v>235</v>
      </c>
      <c r="AG49">
        <v>15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3">
        <f t="shared" si="0"/>
        <v>16001.920199999999</v>
      </c>
      <c r="AZ49" s="4">
        <f t="shared" si="1"/>
        <v>360.05069999999995</v>
      </c>
      <c r="BA49" s="4">
        <f t="shared" si="2"/>
        <v>8092.2324999999992</v>
      </c>
      <c r="BB49" s="4">
        <f t="shared" si="3"/>
        <v>37984.174399999996</v>
      </c>
      <c r="BC49" s="4">
        <f t="shared" si="4"/>
        <v>558.61759999999992</v>
      </c>
      <c r="BD49" s="4">
        <f t="shared" si="5"/>
        <v>3993.0695999999998</v>
      </c>
      <c r="BE49" s="4">
        <f t="shared" si="6"/>
        <v>362102.755</v>
      </c>
      <c r="BF49" s="4">
        <f t="shared" si="7"/>
        <v>923.24540000000002</v>
      </c>
      <c r="BG49" s="4">
        <f t="shared" si="8"/>
        <v>38.723000000000006</v>
      </c>
      <c r="BH49" s="4">
        <f t="shared" si="9"/>
        <v>10820.1821</v>
      </c>
    </row>
    <row r="50" spans="1:60" x14ac:dyDescent="0.45">
      <c r="A50" t="s">
        <v>33</v>
      </c>
      <c r="B50" t="s">
        <v>34</v>
      </c>
      <c r="C50" s="1" t="s">
        <v>182</v>
      </c>
      <c r="D50" s="1" t="s">
        <v>43</v>
      </c>
      <c r="E50">
        <v>0.752</v>
      </c>
      <c r="F50">
        <v>52.142000000000003</v>
      </c>
      <c r="G50">
        <v>1.32</v>
      </c>
      <c r="H50">
        <v>0.214</v>
      </c>
      <c r="I50">
        <v>6.0000000000000001E-3</v>
      </c>
      <c r="J50">
        <v>6.8000000000000005E-2</v>
      </c>
      <c r="K50">
        <v>0.30399999999999999</v>
      </c>
      <c r="L50">
        <v>5.58</v>
      </c>
      <c r="M50">
        <v>1.82</v>
      </c>
      <c r="N50">
        <v>0.106</v>
      </c>
      <c r="O50">
        <v>26</v>
      </c>
      <c r="P50">
        <v>24</v>
      </c>
      <c r="Q50">
        <v>3</v>
      </c>
      <c r="R50">
        <v>928</v>
      </c>
      <c r="S50">
        <v>0</v>
      </c>
      <c r="T50">
        <v>2</v>
      </c>
      <c r="U50">
        <v>0</v>
      </c>
      <c r="V50">
        <v>5</v>
      </c>
      <c r="W50">
        <v>1</v>
      </c>
      <c r="X50">
        <v>57</v>
      </c>
      <c r="Y50">
        <v>13</v>
      </c>
      <c r="Z50">
        <v>6</v>
      </c>
      <c r="AA50">
        <v>0</v>
      </c>
      <c r="AB50">
        <v>4</v>
      </c>
      <c r="AC50">
        <v>10</v>
      </c>
      <c r="AD50">
        <v>0</v>
      </c>
      <c r="AE50">
        <v>1</v>
      </c>
      <c r="AF50">
        <v>233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3">
        <f t="shared" si="0"/>
        <v>13501.852000000001</v>
      </c>
      <c r="AZ50" s="4">
        <f t="shared" si="1"/>
        <v>129.0634</v>
      </c>
      <c r="BA50" s="4">
        <f t="shared" si="2"/>
        <v>3979.96</v>
      </c>
      <c r="BB50" s="4">
        <f t="shared" si="3"/>
        <v>26083.152000000002</v>
      </c>
      <c r="BC50" s="4">
        <f t="shared" si="4"/>
        <v>296.76560000000001</v>
      </c>
      <c r="BD50" s="4">
        <f t="shared" si="5"/>
        <v>2523.6863999999996</v>
      </c>
      <c r="BE50" s="4">
        <f t="shared" si="6"/>
        <v>372658.87400000007</v>
      </c>
      <c r="BF50" s="4">
        <f t="shared" si="7"/>
        <v>635.48059999999998</v>
      </c>
      <c r="BG50" s="4">
        <f t="shared" si="8"/>
        <v>46.467600000000004</v>
      </c>
      <c r="BH50" s="4">
        <f t="shared" si="9"/>
        <v>9232.4760000000006</v>
      </c>
    </row>
    <row r="51" spans="1:60" x14ac:dyDescent="0.45">
      <c r="A51" t="s">
        <v>33</v>
      </c>
      <c r="B51" t="s">
        <v>34</v>
      </c>
      <c r="C51" s="1" t="s">
        <v>183</v>
      </c>
      <c r="D51" s="1" t="s">
        <v>43</v>
      </c>
      <c r="E51">
        <v>0.46500000000000002</v>
      </c>
      <c r="F51">
        <v>51.817</v>
      </c>
      <c r="G51">
        <v>1.1679999999999999</v>
      </c>
      <c r="H51">
        <v>0.14899999999999999</v>
      </c>
      <c r="I51">
        <v>6.0000000000000001E-3</v>
      </c>
      <c r="J51">
        <v>1.7999999999999999E-2</v>
      </c>
      <c r="K51">
        <v>0.21299999999999999</v>
      </c>
      <c r="L51">
        <v>4.593</v>
      </c>
      <c r="M51">
        <v>1.5209999999999999</v>
      </c>
      <c r="N51">
        <v>0.09</v>
      </c>
      <c r="O51">
        <v>26</v>
      </c>
      <c r="P51">
        <v>21</v>
      </c>
      <c r="Q51">
        <v>3</v>
      </c>
      <c r="R51">
        <v>937</v>
      </c>
      <c r="S51">
        <v>0</v>
      </c>
      <c r="T51">
        <v>0</v>
      </c>
      <c r="U51">
        <v>2</v>
      </c>
      <c r="V51">
        <v>6</v>
      </c>
      <c r="W51">
        <v>2</v>
      </c>
      <c r="X51">
        <v>49</v>
      </c>
      <c r="Y51">
        <v>15</v>
      </c>
      <c r="Z51">
        <v>3</v>
      </c>
      <c r="AA51">
        <v>0</v>
      </c>
      <c r="AB51">
        <v>0</v>
      </c>
      <c r="AC51">
        <v>15</v>
      </c>
      <c r="AD51">
        <v>0</v>
      </c>
      <c r="AE51">
        <v>0</v>
      </c>
      <c r="AF51">
        <v>300</v>
      </c>
      <c r="AG51">
        <v>28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3">
        <f t="shared" si="0"/>
        <v>11283.690599999998</v>
      </c>
      <c r="AZ51" s="4">
        <f t="shared" si="1"/>
        <v>89.861899999999991</v>
      </c>
      <c r="BA51" s="4">
        <f t="shared" si="2"/>
        <v>2461.0125000000003</v>
      </c>
      <c r="BB51" s="4">
        <f t="shared" si="3"/>
        <v>21469.519200000002</v>
      </c>
      <c r="BC51" s="4">
        <f t="shared" si="4"/>
        <v>78.555599999999998</v>
      </c>
      <c r="BD51" s="4">
        <f t="shared" si="5"/>
        <v>1768.2408</v>
      </c>
      <c r="BE51" s="4">
        <f t="shared" si="6"/>
        <v>370336.09900000005</v>
      </c>
      <c r="BF51" s="4">
        <f t="shared" si="7"/>
        <v>539.55899999999997</v>
      </c>
      <c r="BG51" s="4">
        <f t="shared" si="8"/>
        <v>46.467600000000004</v>
      </c>
      <c r="BH51" s="4">
        <f t="shared" si="9"/>
        <v>8169.3423999999995</v>
      </c>
    </row>
    <row r="52" spans="1:60" x14ac:dyDescent="0.45">
      <c r="A52" t="s">
        <v>33</v>
      </c>
      <c r="B52" t="s">
        <v>34</v>
      </c>
      <c r="C52" s="1" t="s">
        <v>184</v>
      </c>
      <c r="D52" s="1" t="s">
        <v>44</v>
      </c>
      <c r="E52">
        <v>1.246</v>
      </c>
      <c r="F52">
        <v>50.179000000000002</v>
      </c>
      <c r="G52">
        <v>1.45</v>
      </c>
      <c r="H52">
        <v>0.38</v>
      </c>
      <c r="I52">
        <v>6.0000000000000001E-3</v>
      </c>
      <c r="J52">
        <v>5.6000000000000001E-2</v>
      </c>
      <c r="K52">
        <v>0.45800000000000002</v>
      </c>
      <c r="L52">
        <v>7.1050000000000004</v>
      </c>
      <c r="M52">
        <v>1.736</v>
      </c>
      <c r="N52">
        <v>0.13100000000000001</v>
      </c>
      <c r="O52">
        <v>25</v>
      </c>
      <c r="P52">
        <v>27</v>
      </c>
      <c r="Q52">
        <v>4</v>
      </c>
      <c r="R52">
        <v>929</v>
      </c>
      <c r="S52">
        <v>0</v>
      </c>
      <c r="T52">
        <v>3</v>
      </c>
      <c r="U52">
        <v>2</v>
      </c>
      <c r="V52">
        <v>6</v>
      </c>
      <c r="W52">
        <v>2</v>
      </c>
      <c r="X52">
        <v>51</v>
      </c>
      <c r="Y52">
        <v>16</v>
      </c>
      <c r="Z52">
        <v>6</v>
      </c>
      <c r="AA52">
        <v>0</v>
      </c>
      <c r="AB52">
        <v>6</v>
      </c>
      <c r="AC52">
        <v>18</v>
      </c>
      <c r="AD52">
        <v>0</v>
      </c>
      <c r="AE52">
        <v>0</v>
      </c>
      <c r="AF52">
        <v>272</v>
      </c>
      <c r="AG52">
        <v>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3">
        <f t="shared" si="0"/>
        <v>12878.6896</v>
      </c>
      <c r="AZ52" s="4">
        <f t="shared" si="1"/>
        <v>229.178</v>
      </c>
      <c r="BA52" s="4">
        <f t="shared" si="2"/>
        <v>6594.4549999999999</v>
      </c>
      <c r="BB52" s="4">
        <f t="shared" si="3"/>
        <v>33211.612000000001</v>
      </c>
      <c r="BC52" s="4">
        <f t="shared" si="4"/>
        <v>244.39519999999999</v>
      </c>
      <c r="BD52" s="4">
        <f t="shared" si="5"/>
        <v>3802.1328000000003</v>
      </c>
      <c r="BE52" s="4">
        <f t="shared" si="6"/>
        <v>358629.31300000002</v>
      </c>
      <c r="BF52" s="4">
        <f t="shared" si="7"/>
        <v>785.35809999999992</v>
      </c>
      <c r="BG52" s="4">
        <f t="shared" si="8"/>
        <v>46.467600000000004</v>
      </c>
      <c r="BH52" s="4">
        <f t="shared" si="9"/>
        <v>10141.735000000001</v>
      </c>
    </row>
    <row r="53" spans="1:60" x14ac:dyDescent="0.45">
      <c r="A53" t="s">
        <v>33</v>
      </c>
      <c r="B53" t="s">
        <v>34</v>
      </c>
      <c r="C53" s="1" t="s">
        <v>185</v>
      </c>
      <c r="D53" s="1" t="s">
        <v>44</v>
      </c>
      <c r="E53">
        <v>2.5609999999999999</v>
      </c>
      <c r="F53">
        <v>48.472000000000001</v>
      </c>
      <c r="G53">
        <v>1.597</v>
      </c>
      <c r="H53">
        <v>0.75700000000000001</v>
      </c>
      <c r="I53">
        <v>1.6E-2</v>
      </c>
      <c r="J53">
        <v>8.5999999999999993E-2</v>
      </c>
      <c r="K53">
        <v>0.66800000000000004</v>
      </c>
      <c r="L53">
        <v>10.513999999999999</v>
      </c>
      <c r="M53">
        <v>1.8680000000000001</v>
      </c>
      <c r="N53">
        <v>0.16800000000000001</v>
      </c>
      <c r="O53">
        <v>22</v>
      </c>
      <c r="P53">
        <v>35</v>
      </c>
      <c r="Q53">
        <v>8</v>
      </c>
      <c r="R53">
        <v>840</v>
      </c>
      <c r="S53">
        <v>0</v>
      </c>
      <c r="T53">
        <v>12</v>
      </c>
      <c r="U53">
        <v>2</v>
      </c>
      <c r="V53">
        <v>6</v>
      </c>
      <c r="W53">
        <v>2</v>
      </c>
      <c r="X53">
        <v>64</v>
      </c>
      <c r="Y53">
        <v>16</v>
      </c>
      <c r="Z53">
        <v>12</v>
      </c>
      <c r="AA53">
        <v>0</v>
      </c>
      <c r="AB53">
        <v>9</v>
      </c>
      <c r="AC53">
        <v>26</v>
      </c>
      <c r="AD53">
        <v>0</v>
      </c>
      <c r="AE53">
        <v>4</v>
      </c>
      <c r="AF53">
        <v>247</v>
      </c>
      <c r="AG53">
        <v>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3">
        <f t="shared" si="0"/>
        <v>13857.944799999999</v>
      </c>
      <c r="AZ53" s="4">
        <f t="shared" si="1"/>
        <v>456.54669999999999</v>
      </c>
      <c r="BA53" s="4">
        <f t="shared" si="2"/>
        <v>13554.092499999999</v>
      </c>
      <c r="BB53" s="4">
        <f t="shared" si="3"/>
        <v>49146.641600000003</v>
      </c>
      <c r="BC53" s="4">
        <f t="shared" si="4"/>
        <v>375.32119999999998</v>
      </c>
      <c r="BD53" s="4">
        <f t="shared" si="5"/>
        <v>5545.4688000000006</v>
      </c>
      <c r="BE53" s="4">
        <f t="shared" si="6"/>
        <v>346429.38399999996</v>
      </c>
      <c r="BF53" s="4">
        <f t="shared" si="7"/>
        <v>1007.1768000000001</v>
      </c>
      <c r="BG53" s="4">
        <f t="shared" si="8"/>
        <v>123.9136</v>
      </c>
      <c r="BH53" s="4">
        <f t="shared" si="9"/>
        <v>11169.897099999998</v>
      </c>
    </row>
    <row r="54" spans="1:60" x14ac:dyDescent="0.45">
      <c r="A54" t="s">
        <v>33</v>
      </c>
      <c r="B54" t="s">
        <v>34</v>
      </c>
      <c r="C54" s="1" t="s">
        <v>186</v>
      </c>
      <c r="D54" s="1" t="s">
        <v>44</v>
      </c>
      <c r="E54">
        <v>0.96599999999999997</v>
      </c>
      <c r="F54">
        <v>51.645000000000003</v>
      </c>
      <c r="G54">
        <v>1.2969999999999999</v>
      </c>
      <c r="H54">
        <v>0.29099999999999998</v>
      </c>
      <c r="I54">
        <v>8.9999999999999993E-3</v>
      </c>
      <c r="J54">
        <v>1.0999999999999999E-2</v>
      </c>
      <c r="K54">
        <v>0.33400000000000002</v>
      </c>
      <c r="L54">
        <v>6.0279999999999996</v>
      </c>
      <c r="M54">
        <v>1.4810000000000001</v>
      </c>
      <c r="N54">
        <v>0.104</v>
      </c>
      <c r="O54">
        <v>24</v>
      </c>
      <c r="P54">
        <v>24</v>
      </c>
      <c r="Q54">
        <v>6</v>
      </c>
      <c r="R54">
        <v>948</v>
      </c>
      <c r="S54">
        <v>4</v>
      </c>
      <c r="T54">
        <v>0</v>
      </c>
      <c r="U54">
        <v>0</v>
      </c>
      <c r="V54">
        <v>5</v>
      </c>
      <c r="W54">
        <v>1</v>
      </c>
      <c r="X54">
        <v>56</v>
      </c>
      <c r="Y54">
        <v>14</v>
      </c>
      <c r="Z54">
        <v>4</v>
      </c>
      <c r="AA54">
        <v>0</v>
      </c>
      <c r="AB54">
        <v>2</v>
      </c>
      <c r="AC54">
        <v>17</v>
      </c>
      <c r="AD54">
        <v>0</v>
      </c>
      <c r="AE54">
        <v>2</v>
      </c>
      <c r="AF54">
        <v>245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3">
        <f t="shared" si="0"/>
        <v>10986.946600000001</v>
      </c>
      <c r="AZ54" s="4">
        <f t="shared" si="1"/>
        <v>175.50209999999996</v>
      </c>
      <c r="BA54" s="4">
        <f t="shared" si="2"/>
        <v>5112.5549999999994</v>
      </c>
      <c r="BB54" s="4">
        <f t="shared" si="3"/>
        <v>28177.283200000002</v>
      </c>
      <c r="BC54" s="4">
        <f t="shared" si="4"/>
        <v>48.006199999999993</v>
      </c>
      <c r="BD54" s="4">
        <f t="shared" si="5"/>
        <v>2772.7344000000003</v>
      </c>
      <c r="BE54" s="4">
        <f t="shared" si="6"/>
        <v>369106.815</v>
      </c>
      <c r="BF54" s="4">
        <f t="shared" si="7"/>
        <v>623.49039999999991</v>
      </c>
      <c r="BG54" s="4">
        <f t="shared" si="8"/>
        <v>69.701399999999992</v>
      </c>
      <c r="BH54" s="4">
        <f t="shared" si="9"/>
        <v>9071.6070999999993</v>
      </c>
    </row>
    <row r="55" spans="1:60" x14ac:dyDescent="0.45">
      <c r="A55" t="s">
        <v>33</v>
      </c>
      <c r="B55" t="s">
        <v>34</v>
      </c>
      <c r="C55" s="1" t="s">
        <v>187</v>
      </c>
      <c r="D55" s="1" t="s">
        <v>44</v>
      </c>
      <c r="E55">
        <v>2.8410000000000002</v>
      </c>
      <c r="F55">
        <v>47.616999999999997</v>
      </c>
      <c r="G55">
        <v>1.8240000000000001</v>
      </c>
      <c r="H55">
        <v>0.79200000000000004</v>
      </c>
      <c r="I55">
        <v>8.9999999999999993E-3</v>
      </c>
      <c r="J55">
        <v>0.22700000000000001</v>
      </c>
      <c r="K55">
        <v>0.874</v>
      </c>
      <c r="L55">
        <v>11.951000000000001</v>
      </c>
      <c r="M55">
        <v>2.589</v>
      </c>
      <c r="N55">
        <v>0.214</v>
      </c>
      <c r="O55">
        <v>22</v>
      </c>
      <c r="P55">
        <v>37</v>
      </c>
      <c r="Q55">
        <v>8</v>
      </c>
      <c r="R55">
        <v>901</v>
      </c>
      <c r="S55">
        <v>0</v>
      </c>
      <c r="T55">
        <v>14</v>
      </c>
      <c r="U55">
        <v>1</v>
      </c>
      <c r="V55">
        <v>6</v>
      </c>
      <c r="W55">
        <v>4</v>
      </c>
      <c r="X55">
        <v>70</v>
      </c>
      <c r="Y55">
        <v>22</v>
      </c>
      <c r="Z55">
        <v>17</v>
      </c>
      <c r="AA55">
        <v>0</v>
      </c>
      <c r="AB55">
        <v>18</v>
      </c>
      <c r="AC55">
        <v>41</v>
      </c>
      <c r="AD55">
        <v>0</v>
      </c>
      <c r="AE55">
        <v>0</v>
      </c>
      <c r="AF55">
        <v>249</v>
      </c>
      <c r="AG55">
        <v>0</v>
      </c>
      <c r="AH55">
        <v>0</v>
      </c>
      <c r="AI55">
        <v>0</v>
      </c>
      <c r="AJ55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3">
        <f t="shared" si="0"/>
        <v>19206.755399999998</v>
      </c>
      <c r="AZ55" s="4">
        <f t="shared" si="1"/>
        <v>477.65519999999998</v>
      </c>
      <c r="BA55" s="4">
        <f t="shared" si="2"/>
        <v>15035.992500000002</v>
      </c>
      <c r="BB55" s="4">
        <f t="shared" si="3"/>
        <v>55863.754400000005</v>
      </c>
      <c r="BC55" s="4">
        <f t="shared" si="4"/>
        <v>990.67340000000002</v>
      </c>
      <c r="BD55" s="4">
        <f t="shared" si="5"/>
        <v>7255.5983999999999</v>
      </c>
      <c r="BE55" s="4">
        <f t="shared" si="6"/>
        <v>340318.69899999996</v>
      </c>
      <c r="BF55" s="4">
        <f t="shared" si="7"/>
        <v>1282.9513999999999</v>
      </c>
      <c r="BG55" s="4">
        <f t="shared" si="8"/>
        <v>69.701399999999992</v>
      </c>
      <c r="BH55" s="4">
        <f t="shared" si="9"/>
        <v>12757.603200000001</v>
      </c>
    </row>
    <row r="56" spans="1:60" x14ac:dyDescent="0.45">
      <c r="A56" t="s">
        <v>33</v>
      </c>
      <c r="B56" t="s">
        <v>34</v>
      </c>
      <c r="C56" s="1" t="s">
        <v>188</v>
      </c>
      <c r="D56" s="1" t="s">
        <v>44</v>
      </c>
      <c r="E56">
        <v>0.69</v>
      </c>
      <c r="F56">
        <v>51.344000000000001</v>
      </c>
      <c r="G56">
        <v>1.1950000000000001</v>
      </c>
      <c r="H56">
        <v>0.22600000000000001</v>
      </c>
      <c r="I56">
        <v>8.9999999999999993E-3</v>
      </c>
      <c r="J56">
        <v>7.0000000000000001E-3</v>
      </c>
      <c r="K56">
        <v>0.26300000000000001</v>
      </c>
      <c r="L56">
        <v>5.2430000000000003</v>
      </c>
      <c r="M56">
        <v>1.456</v>
      </c>
      <c r="N56">
        <v>9.7000000000000003E-2</v>
      </c>
      <c r="O56">
        <v>26</v>
      </c>
      <c r="P56">
        <v>22</v>
      </c>
      <c r="Q56">
        <v>3</v>
      </c>
      <c r="R56">
        <v>1024</v>
      </c>
      <c r="S56">
        <v>0</v>
      </c>
      <c r="T56">
        <v>0</v>
      </c>
      <c r="U56">
        <v>1</v>
      </c>
      <c r="V56">
        <v>6</v>
      </c>
      <c r="W56">
        <v>2</v>
      </c>
      <c r="X56">
        <v>50</v>
      </c>
      <c r="Y56">
        <v>14</v>
      </c>
      <c r="Z56">
        <v>4</v>
      </c>
      <c r="AA56">
        <v>0</v>
      </c>
      <c r="AB56">
        <v>2</v>
      </c>
      <c r="AC56">
        <v>20</v>
      </c>
      <c r="AD56">
        <v>0</v>
      </c>
      <c r="AE56">
        <v>0</v>
      </c>
      <c r="AF56">
        <v>231</v>
      </c>
      <c r="AG56">
        <v>4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3">
        <f t="shared" si="0"/>
        <v>10801.481600000001</v>
      </c>
      <c r="AZ56" s="4">
        <f t="shared" si="1"/>
        <v>136.3006</v>
      </c>
      <c r="BA56" s="4">
        <f t="shared" si="2"/>
        <v>3651.8249999999998</v>
      </c>
      <c r="BB56" s="4">
        <f t="shared" si="3"/>
        <v>24507.879200000003</v>
      </c>
      <c r="BC56" s="4">
        <f t="shared" si="4"/>
        <v>30.549399999999999</v>
      </c>
      <c r="BD56" s="4">
        <f t="shared" si="5"/>
        <v>2183.3208</v>
      </c>
      <c r="BE56" s="4">
        <f t="shared" si="6"/>
        <v>366955.56799999997</v>
      </c>
      <c r="BF56" s="4">
        <f t="shared" si="7"/>
        <v>581.52469999999994</v>
      </c>
      <c r="BG56" s="4">
        <f t="shared" si="8"/>
        <v>69.701399999999992</v>
      </c>
      <c r="BH56" s="4">
        <f t="shared" si="9"/>
        <v>8358.1885000000002</v>
      </c>
    </row>
    <row r="57" spans="1:60" x14ac:dyDescent="0.45">
      <c r="A57" t="s">
        <v>33</v>
      </c>
      <c r="B57" t="s">
        <v>34</v>
      </c>
      <c r="C57" s="1" t="s">
        <v>189</v>
      </c>
      <c r="D57" s="1" t="s">
        <v>44</v>
      </c>
      <c r="E57">
        <v>11.089</v>
      </c>
      <c r="F57">
        <v>25.64</v>
      </c>
      <c r="G57">
        <v>4.5389999999999997</v>
      </c>
      <c r="H57">
        <v>2.1480000000000001</v>
      </c>
      <c r="I57">
        <v>5.0000000000000001E-3</v>
      </c>
      <c r="J57">
        <v>0.45900000000000002</v>
      </c>
      <c r="K57">
        <v>2.5289999999999999</v>
      </c>
      <c r="L57">
        <v>34.183999999999997</v>
      </c>
      <c r="M57">
        <v>2.976</v>
      </c>
      <c r="N57">
        <v>0.63</v>
      </c>
      <c r="O57">
        <v>16</v>
      </c>
      <c r="P57">
        <v>120</v>
      </c>
      <c r="Q57">
        <v>18</v>
      </c>
      <c r="R57">
        <v>481</v>
      </c>
      <c r="S57">
        <v>15</v>
      </c>
      <c r="T57">
        <v>21</v>
      </c>
      <c r="U57">
        <v>10</v>
      </c>
      <c r="V57">
        <v>10</v>
      </c>
      <c r="W57">
        <v>12</v>
      </c>
      <c r="X57">
        <v>141</v>
      </c>
      <c r="Y57">
        <v>62</v>
      </c>
      <c r="Z57">
        <v>64</v>
      </c>
      <c r="AA57">
        <v>11</v>
      </c>
      <c r="AB57">
        <v>84</v>
      </c>
      <c r="AC57">
        <v>208</v>
      </c>
      <c r="AD57">
        <v>100</v>
      </c>
      <c r="AE57">
        <v>31</v>
      </c>
      <c r="AF57">
        <v>969</v>
      </c>
      <c r="AG57">
        <v>26</v>
      </c>
      <c r="AH57">
        <v>1</v>
      </c>
      <c r="AI57">
        <v>0</v>
      </c>
      <c r="AJ57">
        <v>22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3">
        <f t="shared" si="0"/>
        <v>22077.7536</v>
      </c>
      <c r="AZ57" s="4">
        <f t="shared" si="1"/>
        <v>1295.4588000000001</v>
      </c>
      <c r="BA57" s="4">
        <f t="shared" si="2"/>
        <v>58688.532500000001</v>
      </c>
      <c r="BB57" s="4">
        <f t="shared" si="3"/>
        <v>159789.68959999998</v>
      </c>
      <c r="BC57" s="4">
        <f t="shared" si="4"/>
        <v>2003.1677999999999</v>
      </c>
      <c r="BD57" s="4">
        <f t="shared" si="5"/>
        <v>20994.7464</v>
      </c>
      <c r="BE57" s="4">
        <f t="shared" si="6"/>
        <v>183249.08000000002</v>
      </c>
      <c r="BF57" s="4">
        <f t="shared" si="7"/>
        <v>3776.913</v>
      </c>
      <c r="BG57" s="4">
        <f t="shared" si="8"/>
        <v>38.723000000000006</v>
      </c>
      <c r="BH57" s="4">
        <f t="shared" si="9"/>
        <v>31747.127699999997</v>
      </c>
    </row>
    <row r="58" spans="1:60" x14ac:dyDescent="0.45">
      <c r="A58" t="s">
        <v>33</v>
      </c>
      <c r="B58" t="s">
        <v>34</v>
      </c>
      <c r="C58" s="1" t="s">
        <v>190</v>
      </c>
      <c r="D58" s="1" t="s">
        <v>44</v>
      </c>
      <c r="E58">
        <v>0.90700000000000003</v>
      </c>
      <c r="F58">
        <v>51.463999999999999</v>
      </c>
      <c r="G58">
        <v>1.296</v>
      </c>
      <c r="H58">
        <v>0.249</v>
      </c>
      <c r="I58">
        <v>6.0000000000000001E-3</v>
      </c>
      <c r="J58">
        <v>0.04</v>
      </c>
      <c r="K58">
        <v>0.38300000000000001</v>
      </c>
      <c r="L58">
        <v>6.0110000000000001</v>
      </c>
      <c r="M58">
        <v>1.6479999999999999</v>
      </c>
      <c r="N58">
        <v>0.109</v>
      </c>
      <c r="O58">
        <v>25</v>
      </c>
      <c r="P58">
        <v>25</v>
      </c>
      <c r="Q58">
        <v>4</v>
      </c>
      <c r="R58">
        <v>1028</v>
      </c>
      <c r="S58">
        <v>0</v>
      </c>
      <c r="T58">
        <v>3</v>
      </c>
      <c r="U58">
        <v>0</v>
      </c>
      <c r="V58">
        <v>5</v>
      </c>
      <c r="W58">
        <v>2</v>
      </c>
      <c r="X58">
        <v>55</v>
      </c>
      <c r="Y58">
        <v>15</v>
      </c>
      <c r="Z58">
        <v>5</v>
      </c>
      <c r="AA58">
        <v>0</v>
      </c>
      <c r="AB58">
        <v>2</v>
      </c>
      <c r="AC58">
        <v>21</v>
      </c>
      <c r="AD58">
        <v>0</v>
      </c>
      <c r="AE58">
        <v>1</v>
      </c>
      <c r="AF58">
        <v>283</v>
      </c>
      <c r="AG58">
        <v>24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s="3">
        <f t="shared" si="0"/>
        <v>12225.852799999999</v>
      </c>
      <c r="AZ58" s="4">
        <f t="shared" si="1"/>
        <v>150.17189999999999</v>
      </c>
      <c r="BA58" s="4">
        <f t="shared" si="2"/>
        <v>4800.2975000000006</v>
      </c>
      <c r="BB58" s="4">
        <f t="shared" si="3"/>
        <v>28097.818400000004</v>
      </c>
      <c r="BC58" s="4">
        <f t="shared" si="4"/>
        <v>174.56799999999998</v>
      </c>
      <c r="BD58" s="4">
        <f t="shared" si="5"/>
        <v>3179.5128</v>
      </c>
      <c r="BE58" s="4">
        <f t="shared" si="6"/>
        <v>367813.20799999998</v>
      </c>
      <c r="BF58" s="4">
        <f t="shared" si="7"/>
        <v>653.46589999999992</v>
      </c>
      <c r="BG58" s="4">
        <f t="shared" si="8"/>
        <v>46.467600000000004</v>
      </c>
      <c r="BH58" s="4">
        <f t="shared" si="9"/>
        <v>9064.6128000000008</v>
      </c>
    </row>
    <row r="59" spans="1:60" x14ac:dyDescent="0.45">
      <c r="A59" t="s">
        <v>33</v>
      </c>
      <c r="B59" t="s">
        <v>34</v>
      </c>
      <c r="C59" s="1" t="s">
        <v>191</v>
      </c>
      <c r="D59" s="1" t="s">
        <v>44</v>
      </c>
      <c r="E59">
        <v>1.706</v>
      </c>
      <c r="F59">
        <v>49.838000000000001</v>
      </c>
      <c r="G59">
        <v>1.615</v>
      </c>
      <c r="H59">
        <v>0.42899999999999999</v>
      </c>
      <c r="I59">
        <v>2E-3</v>
      </c>
      <c r="J59">
        <v>9.8000000000000004E-2</v>
      </c>
      <c r="K59">
        <v>0.59699999999999998</v>
      </c>
      <c r="L59">
        <v>8.3510000000000009</v>
      </c>
      <c r="M59">
        <v>1.9630000000000001</v>
      </c>
      <c r="N59">
        <v>0.151</v>
      </c>
      <c r="O59">
        <v>24</v>
      </c>
      <c r="P59">
        <v>31</v>
      </c>
      <c r="Q59">
        <v>5</v>
      </c>
      <c r="R59">
        <v>1005</v>
      </c>
      <c r="S59">
        <v>0</v>
      </c>
      <c r="T59">
        <v>7</v>
      </c>
      <c r="U59">
        <v>0</v>
      </c>
      <c r="V59">
        <v>6</v>
      </c>
      <c r="W59">
        <v>2</v>
      </c>
      <c r="X59">
        <v>66</v>
      </c>
      <c r="Y59">
        <v>22</v>
      </c>
      <c r="Z59">
        <v>12</v>
      </c>
      <c r="AA59">
        <v>0</v>
      </c>
      <c r="AB59">
        <v>8</v>
      </c>
      <c r="AC59">
        <v>35</v>
      </c>
      <c r="AD59">
        <v>0</v>
      </c>
      <c r="AE59">
        <v>1</v>
      </c>
      <c r="AF59">
        <v>239</v>
      </c>
      <c r="AG59">
        <v>24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3">
        <f t="shared" si="0"/>
        <v>14562.711799999999</v>
      </c>
      <c r="AZ59" s="4">
        <f t="shared" si="1"/>
        <v>258.72989999999993</v>
      </c>
      <c r="BA59" s="4">
        <f t="shared" si="2"/>
        <v>9029.0049999999992</v>
      </c>
      <c r="BB59" s="4">
        <f t="shared" si="3"/>
        <v>39035.914400000001</v>
      </c>
      <c r="BC59" s="4">
        <f t="shared" si="4"/>
        <v>427.69159999999999</v>
      </c>
      <c r="BD59" s="4">
        <f t="shared" si="5"/>
        <v>4956.0551999999998</v>
      </c>
      <c r="BE59" s="4">
        <f t="shared" si="6"/>
        <v>356192.18600000005</v>
      </c>
      <c r="BF59" s="4">
        <f t="shared" si="7"/>
        <v>905.26009999999985</v>
      </c>
      <c r="BG59" s="4">
        <f t="shared" si="8"/>
        <v>15.4892</v>
      </c>
      <c r="BH59" s="4">
        <f t="shared" si="9"/>
        <v>11295.7945</v>
      </c>
    </row>
    <row r="60" spans="1:60" x14ac:dyDescent="0.45">
      <c r="A60" t="s">
        <v>33</v>
      </c>
      <c r="B60" t="s">
        <v>34</v>
      </c>
      <c r="C60" s="1" t="s">
        <v>192</v>
      </c>
      <c r="D60" s="1" t="s">
        <v>44</v>
      </c>
      <c r="E60">
        <v>0.61799999999999999</v>
      </c>
      <c r="F60">
        <v>50.097999999999999</v>
      </c>
      <c r="G60">
        <v>1.212</v>
      </c>
      <c r="H60">
        <v>0.23899999999999999</v>
      </c>
      <c r="I60">
        <v>4.0000000000000001E-3</v>
      </c>
      <c r="J60">
        <v>2.4E-2</v>
      </c>
      <c r="K60">
        <v>0.28000000000000003</v>
      </c>
      <c r="L60">
        <v>5.1539999999999999</v>
      </c>
      <c r="M60">
        <v>1.5640000000000001</v>
      </c>
      <c r="N60">
        <v>9.7000000000000003E-2</v>
      </c>
      <c r="O60">
        <v>26</v>
      </c>
      <c r="P60">
        <v>22</v>
      </c>
      <c r="Q60">
        <v>2</v>
      </c>
      <c r="R60">
        <v>1022</v>
      </c>
      <c r="S60">
        <v>0</v>
      </c>
      <c r="T60">
        <v>4</v>
      </c>
      <c r="U60">
        <v>2</v>
      </c>
      <c r="V60">
        <v>6</v>
      </c>
      <c r="W60">
        <v>1</v>
      </c>
      <c r="X60">
        <v>50</v>
      </c>
      <c r="Y60">
        <v>14</v>
      </c>
      <c r="Z60">
        <v>3</v>
      </c>
      <c r="AA60">
        <v>0</v>
      </c>
      <c r="AB60">
        <v>0</v>
      </c>
      <c r="AC60">
        <v>20</v>
      </c>
      <c r="AD60">
        <v>0</v>
      </c>
      <c r="AE60">
        <v>1</v>
      </c>
      <c r="AF60">
        <v>251</v>
      </c>
      <c r="AG60">
        <v>34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3">
        <f t="shared" si="0"/>
        <v>11602.690399999999</v>
      </c>
      <c r="AZ60" s="4">
        <f t="shared" si="1"/>
        <v>144.14089999999999</v>
      </c>
      <c r="BA60" s="4">
        <f t="shared" si="2"/>
        <v>3270.7649999999999</v>
      </c>
      <c r="BB60" s="4">
        <f t="shared" si="3"/>
        <v>24091.857600000003</v>
      </c>
      <c r="BC60" s="4">
        <f t="shared" si="4"/>
        <v>104.74080000000001</v>
      </c>
      <c r="BD60" s="4">
        <f t="shared" si="5"/>
        <v>2324.4480000000003</v>
      </c>
      <c r="BE60" s="4">
        <f t="shared" si="6"/>
        <v>358050.40599999996</v>
      </c>
      <c r="BF60" s="4">
        <f t="shared" si="7"/>
        <v>581.52469999999994</v>
      </c>
      <c r="BG60" s="4">
        <f t="shared" si="8"/>
        <v>30.978400000000001</v>
      </c>
      <c r="BH60" s="4">
        <f t="shared" si="9"/>
        <v>8477.0915999999997</v>
      </c>
    </row>
    <row r="61" spans="1:60" x14ac:dyDescent="0.45">
      <c r="A61" t="s">
        <v>33</v>
      </c>
      <c r="B61" t="s">
        <v>34</v>
      </c>
      <c r="C61" s="1" t="s">
        <v>193</v>
      </c>
      <c r="D61" s="1" t="s">
        <v>44</v>
      </c>
      <c r="E61">
        <v>5.8040000000000003</v>
      </c>
      <c r="F61">
        <v>42.292999999999999</v>
      </c>
      <c r="G61">
        <v>2.9870000000000001</v>
      </c>
      <c r="H61">
        <v>1.5049999999999999</v>
      </c>
      <c r="I61">
        <v>4.0000000000000001E-3</v>
      </c>
      <c r="J61">
        <v>0.38800000000000001</v>
      </c>
      <c r="K61">
        <v>1.5620000000000001</v>
      </c>
      <c r="L61">
        <v>20.097000000000001</v>
      </c>
      <c r="M61">
        <v>3.1520000000000001</v>
      </c>
      <c r="N61">
        <v>0.38300000000000001</v>
      </c>
      <c r="O61">
        <v>23</v>
      </c>
      <c r="P61">
        <v>66</v>
      </c>
      <c r="Q61">
        <v>10</v>
      </c>
      <c r="R61">
        <v>888</v>
      </c>
      <c r="S61">
        <v>0</v>
      </c>
      <c r="T61">
        <v>26</v>
      </c>
      <c r="U61">
        <v>6</v>
      </c>
      <c r="V61">
        <v>9</v>
      </c>
      <c r="W61">
        <v>8</v>
      </c>
      <c r="X61">
        <v>106</v>
      </c>
      <c r="Y61">
        <v>32</v>
      </c>
      <c r="Z61">
        <v>31</v>
      </c>
      <c r="AA61">
        <v>0</v>
      </c>
      <c r="AB61">
        <v>63</v>
      </c>
      <c r="AC61">
        <v>79</v>
      </c>
      <c r="AD61">
        <v>33</v>
      </c>
      <c r="AE61">
        <v>13</v>
      </c>
      <c r="AF61">
        <v>247</v>
      </c>
      <c r="AG61">
        <v>11</v>
      </c>
      <c r="AH61">
        <v>0</v>
      </c>
      <c r="AI61">
        <v>0</v>
      </c>
      <c r="AJ61">
        <v>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3">
        <f t="shared" si="0"/>
        <v>23383.427199999998</v>
      </c>
      <c r="AZ61" s="4">
        <f t="shared" si="1"/>
        <v>907.66549999999995</v>
      </c>
      <c r="BA61" s="4">
        <f t="shared" si="2"/>
        <v>30717.67</v>
      </c>
      <c r="BB61" s="4">
        <f t="shared" si="3"/>
        <v>93941.416800000006</v>
      </c>
      <c r="BC61" s="4">
        <f t="shared" si="4"/>
        <v>1693.3096</v>
      </c>
      <c r="BD61" s="4">
        <f t="shared" si="5"/>
        <v>12967.099200000001</v>
      </c>
      <c r="BE61" s="4">
        <f t="shared" si="6"/>
        <v>302268.071</v>
      </c>
      <c r="BF61" s="4">
        <f t="shared" si="7"/>
        <v>2296.1233000000002</v>
      </c>
      <c r="BG61" s="4">
        <f t="shared" si="8"/>
        <v>30.978400000000001</v>
      </c>
      <c r="BH61" s="4">
        <f t="shared" si="9"/>
        <v>20891.974100000003</v>
      </c>
    </row>
    <row r="62" spans="1:60" x14ac:dyDescent="0.45">
      <c r="A62" t="s">
        <v>33</v>
      </c>
      <c r="B62" t="s">
        <v>34</v>
      </c>
      <c r="C62" s="1" t="s">
        <v>194</v>
      </c>
      <c r="D62" s="1" t="s">
        <v>44</v>
      </c>
      <c r="E62">
        <v>1.4410000000000001</v>
      </c>
      <c r="F62">
        <v>50.470999999999997</v>
      </c>
      <c r="G62">
        <v>1.4850000000000001</v>
      </c>
      <c r="H62">
        <v>0.378</v>
      </c>
      <c r="I62">
        <v>5.0000000000000001E-3</v>
      </c>
      <c r="J62">
        <v>0.1</v>
      </c>
      <c r="K62">
        <v>0.53800000000000003</v>
      </c>
      <c r="L62">
        <v>7.6239999999999997</v>
      </c>
      <c r="M62">
        <v>1.9930000000000001</v>
      </c>
      <c r="N62">
        <v>0.13700000000000001</v>
      </c>
      <c r="O62">
        <v>24</v>
      </c>
      <c r="P62">
        <v>29</v>
      </c>
      <c r="Q62">
        <v>5</v>
      </c>
      <c r="R62">
        <v>957</v>
      </c>
      <c r="S62">
        <v>0</v>
      </c>
      <c r="T62">
        <v>4</v>
      </c>
      <c r="U62">
        <v>1</v>
      </c>
      <c r="V62">
        <v>6</v>
      </c>
      <c r="W62">
        <v>2</v>
      </c>
      <c r="X62">
        <v>60</v>
      </c>
      <c r="Y62">
        <v>18</v>
      </c>
      <c r="Z62">
        <v>7</v>
      </c>
      <c r="AA62">
        <v>0</v>
      </c>
      <c r="AB62">
        <v>9</v>
      </c>
      <c r="AC62">
        <v>24</v>
      </c>
      <c r="AD62">
        <v>0</v>
      </c>
      <c r="AE62">
        <v>0</v>
      </c>
      <c r="AF62">
        <v>232</v>
      </c>
      <c r="AG62">
        <v>20</v>
      </c>
      <c r="AH62">
        <v>0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3">
        <f t="shared" si="0"/>
        <v>14785.2698</v>
      </c>
      <c r="AZ62" s="4">
        <f t="shared" si="1"/>
        <v>227.9718</v>
      </c>
      <c r="BA62" s="4">
        <f t="shared" si="2"/>
        <v>7626.4925000000003</v>
      </c>
      <c r="BB62" s="4">
        <f t="shared" si="3"/>
        <v>35637.625599999999</v>
      </c>
      <c r="BC62" s="4">
        <f t="shared" si="4"/>
        <v>436.42</v>
      </c>
      <c r="BD62" s="4">
        <f t="shared" si="5"/>
        <v>4466.2608</v>
      </c>
      <c r="BE62" s="4">
        <f t="shared" si="6"/>
        <v>360716.23699999996</v>
      </c>
      <c r="BF62" s="4">
        <f t="shared" si="7"/>
        <v>821.32870000000014</v>
      </c>
      <c r="BG62" s="4">
        <f t="shared" si="8"/>
        <v>38.723000000000006</v>
      </c>
      <c r="BH62" s="4">
        <f t="shared" si="9"/>
        <v>10386.5355</v>
      </c>
    </row>
    <row r="63" spans="1:60" x14ac:dyDescent="0.45">
      <c r="A63" t="s">
        <v>33</v>
      </c>
      <c r="B63" t="s">
        <v>34</v>
      </c>
      <c r="C63" s="1" t="s">
        <v>195</v>
      </c>
      <c r="D63" s="1" t="s">
        <v>44</v>
      </c>
      <c r="E63">
        <v>2.0129999999999999</v>
      </c>
      <c r="F63">
        <v>48.648000000000003</v>
      </c>
      <c r="G63">
        <v>1.63</v>
      </c>
      <c r="H63">
        <v>0.55900000000000005</v>
      </c>
      <c r="I63">
        <v>2E-3</v>
      </c>
      <c r="J63">
        <v>0.13900000000000001</v>
      </c>
      <c r="K63">
        <v>0.73599999999999999</v>
      </c>
      <c r="L63">
        <v>9.7349999999999994</v>
      </c>
      <c r="M63">
        <v>2.17</v>
      </c>
      <c r="N63">
        <v>0.182</v>
      </c>
      <c r="O63">
        <v>22</v>
      </c>
      <c r="P63">
        <v>34</v>
      </c>
      <c r="Q63">
        <v>8</v>
      </c>
      <c r="R63">
        <v>943</v>
      </c>
      <c r="S63">
        <v>3</v>
      </c>
      <c r="T63">
        <v>1</v>
      </c>
      <c r="U63">
        <v>0</v>
      </c>
      <c r="V63">
        <v>5</v>
      </c>
      <c r="W63">
        <v>3</v>
      </c>
      <c r="X63">
        <v>66</v>
      </c>
      <c r="Y63">
        <v>21</v>
      </c>
      <c r="Z63">
        <v>15</v>
      </c>
      <c r="AA63">
        <v>0</v>
      </c>
      <c r="AB63">
        <v>17</v>
      </c>
      <c r="AC63">
        <v>43</v>
      </c>
      <c r="AD63">
        <v>0</v>
      </c>
      <c r="AE63">
        <v>2</v>
      </c>
      <c r="AF63">
        <v>264</v>
      </c>
      <c r="AG63">
        <v>4</v>
      </c>
      <c r="AH63">
        <v>0</v>
      </c>
      <c r="AI63">
        <v>0</v>
      </c>
      <c r="AJ63">
        <v>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3">
        <f t="shared" si="0"/>
        <v>16098.361999999999</v>
      </c>
      <c r="AZ63" s="4">
        <f t="shared" si="1"/>
        <v>337.13290000000001</v>
      </c>
      <c r="BA63" s="4">
        <f t="shared" si="2"/>
        <v>10653.8025</v>
      </c>
      <c r="BB63" s="4">
        <f t="shared" si="3"/>
        <v>45505.284</v>
      </c>
      <c r="BC63" s="4">
        <f t="shared" si="4"/>
        <v>606.62380000000007</v>
      </c>
      <c r="BD63" s="4">
        <f t="shared" si="5"/>
        <v>6109.9775999999993</v>
      </c>
      <c r="BE63" s="4">
        <f t="shared" si="6"/>
        <v>347687.25600000005</v>
      </c>
      <c r="BF63" s="4">
        <f t="shared" si="7"/>
        <v>1091.1081999999999</v>
      </c>
      <c r="BG63" s="4">
        <f t="shared" si="8"/>
        <v>15.4892</v>
      </c>
      <c r="BH63" s="4">
        <f t="shared" si="9"/>
        <v>11400.709000000001</v>
      </c>
    </row>
    <row r="64" spans="1:60" x14ac:dyDescent="0.45">
      <c r="A64" t="s">
        <v>33</v>
      </c>
      <c r="B64" t="s">
        <v>34</v>
      </c>
      <c r="C64" s="1" t="s">
        <v>196</v>
      </c>
      <c r="D64" s="1" t="s">
        <v>45</v>
      </c>
      <c r="E64">
        <v>1.4419999999999999</v>
      </c>
      <c r="F64">
        <v>50.633000000000003</v>
      </c>
      <c r="G64">
        <v>1.5129999999999999</v>
      </c>
      <c r="H64">
        <v>0.30499999999999999</v>
      </c>
      <c r="I64">
        <v>0</v>
      </c>
      <c r="J64">
        <v>0.10299999999999999</v>
      </c>
      <c r="K64">
        <v>0.59199999999999997</v>
      </c>
      <c r="L64">
        <v>7.9160000000000004</v>
      </c>
      <c r="M64">
        <v>1.9950000000000001</v>
      </c>
      <c r="N64">
        <v>0.14199999999999999</v>
      </c>
      <c r="O64">
        <v>24</v>
      </c>
      <c r="P64">
        <v>28</v>
      </c>
      <c r="Q64">
        <v>6</v>
      </c>
      <c r="R64">
        <v>978</v>
      </c>
      <c r="S64">
        <v>0</v>
      </c>
      <c r="T64">
        <v>4</v>
      </c>
      <c r="U64">
        <v>2</v>
      </c>
      <c r="V64">
        <v>6</v>
      </c>
      <c r="W64">
        <v>1</v>
      </c>
      <c r="X64">
        <v>57</v>
      </c>
      <c r="Y64">
        <v>18</v>
      </c>
      <c r="Z64">
        <v>5</v>
      </c>
      <c r="AA64">
        <v>0</v>
      </c>
      <c r="AB64">
        <v>9</v>
      </c>
      <c r="AC64">
        <v>34</v>
      </c>
      <c r="AD64">
        <v>0</v>
      </c>
      <c r="AE64">
        <v>2</v>
      </c>
      <c r="AF64">
        <v>238</v>
      </c>
      <c r="AG64">
        <v>18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3">
        <f t="shared" si="0"/>
        <v>14800.107</v>
      </c>
      <c r="AZ64" s="4">
        <f t="shared" si="1"/>
        <v>183.94549999999998</v>
      </c>
      <c r="BA64" s="4">
        <f t="shared" si="2"/>
        <v>7631.7849999999999</v>
      </c>
      <c r="BB64" s="4">
        <f t="shared" si="3"/>
        <v>37002.550400000007</v>
      </c>
      <c r="BC64" s="4">
        <f t="shared" si="4"/>
        <v>449.51259999999991</v>
      </c>
      <c r="BD64" s="4">
        <f t="shared" si="5"/>
        <v>4914.5472</v>
      </c>
      <c r="BE64" s="4">
        <f t="shared" si="6"/>
        <v>361874.05099999998</v>
      </c>
      <c r="BF64" s="4">
        <f t="shared" si="7"/>
        <v>851.30419999999981</v>
      </c>
      <c r="BG64" s="4">
        <f t="shared" si="8"/>
        <v>0</v>
      </c>
      <c r="BH64" s="4">
        <f t="shared" si="9"/>
        <v>10582.375899999999</v>
      </c>
    </row>
    <row r="65" spans="1:60" x14ac:dyDescent="0.45">
      <c r="A65" t="s">
        <v>33</v>
      </c>
      <c r="B65" t="s">
        <v>34</v>
      </c>
      <c r="C65" s="1" t="s">
        <v>197</v>
      </c>
      <c r="D65" s="1" t="s">
        <v>45</v>
      </c>
      <c r="E65">
        <v>0.46600000000000003</v>
      </c>
      <c r="F65">
        <v>52.43</v>
      </c>
      <c r="G65">
        <v>1.163</v>
      </c>
      <c r="H65">
        <v>0.107</v>
      </c>
      <c r="I65">
        <v>5.0000000000000001E-3</v>
      </c>
      <c r="J65">
        <v>0</v>
      </c>
      <c r="K65">
        <v>0.24199999999999999</v>
      </c>
      <c r="L65">
        <v>4.66</v>
      </c>
      <c r="M65">
        <v>1.3819999999999999</v>
      </c>
      <c r="N65">
        <v>0.09</v>
      </c>
      <c r="O65">
        <v>28</v>
      </c>
      <c r="P65">
        <v>22</v>
      </c>
      <c r="Q65">
        <v>1</v>
      </c>
      <c r="R65">
        <v>990</v>
      </c>
      <c r="S65">
        <v>0</v>
      </c>
      <c r="T65">
        <v>9</v>
      </c>
      <c r="U65">
        <v>2</v>
      </c>
      <c r="V65">
        <v>6</v>
      </c>
      <c r="W65">
        <v>1</v>
      </c>
      <c r="X65">
        <v>48</v>
      </c>
      <c r="Y65">
        <v>13</v>
      </c>
      <c r="Z65">
        <v>2</v>
      </c>
      <c r="AA65">
        <v>0</v>
      </c>
      <c r="AB65">
        <v>4</v>
      </c>
      <c r="AC65">
        <v>19</v>
      </c>
      <c r="AD65">
        <v>0</v>
      </c>
      <c r="AE65">
        <v>3</v>
      </c>
      <c r="AF65">
        <v>320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3">
        <f t="shared" si="0"/>
        <v>10252.5052</v>
      </c>
      <c r="AZ65" s="4">
        <f t="shared" si="1"/>
        <v>64.531700000000001</v>
      </c>
      <c r="BA65" s="4">
        <f t="shared" si="2"/>
        <v>2466.3049999999998</v>
      </c>
      <c r="BB65" s="4">
        <f t="shared" si="3"/>
        <v>21782.704000000002</v>
      </c>
      <c r="BC65" s="4">
        <f t="shared" si="4"/>
        <v>0</v>
      </c>
      <c r="BD65" s="4">
        <f t="shared" si="5"/>
        <v>2008.9872</v>
      </c>
      <c r="BE65" s="4">
        <f t="shared" si="6"/>
        <v>374717.21</v>
      </c>
      <c r="BF65" s="4">
        <f t="shared" si="7"/>
        <v>539.55899999999997</v>
      </c>
      <c r="BG65" s="4">
        <f t="shared" si="8"/>
        <v>38.723000000000006</v>
      </c>
      <c r="BH65" s="4">
        <f t="shared" si="9"/>
        <v>8134.3708999999999</v>
      </c>
    </row>
    <row r="66" spans="1:60" x14ac:dyDescent="0.45">
      <c r="A66" t="s">
        <v>33</v>
      </c>
      <c r="B66" t="s">
        <v>34</v>
      </c>
      <c r="C66" s="1" t="s">
        <v>198</v>
      </c>
      <c r="D66" s="1" t="s">
        <v>45</v>
      </c>
      <c r="E66">
        <v>1.0740000000000001</v>
      </c>
      <c r="F66">
        <v>51.331000000000003</v>
      </c>
      <c r="G66">
        <v>1.407</v>
      </c>
      <c r="H66">
        <v>0.26300000000000001</v>
      </c>
      <c r="I66">
        <v>4.0000000000000001E-3</v>
      </c>
      <c r="J66">
        <v>0.13100000000000001</v>
      </c>
      <c r="K66">
        <v>0.47</v>
      </c>
      <c r="L66">
        <v>6.9130000000000003</v>
      </c>
      <c r="M66">
        <v>2.17</v>
      </c>
      <c r="N66">
        <v>0.13</v>
      </c>
      <c r="O66">
        <v>25</v>
      </c>
      <c r="P66">
        <v>26</v>
      </c>
      <c r="Q66">
        <v>4</v>
      </c>
      <c r="R66">
        <v>904</v>
      </c>
      <c r="S66">
        <v>0</v>
      </c>
      <c r="T66">
        <v>3</v>
      </c>
      <c r="U66">
        <v>2</v>
      </c>
      <c r="V66">
        <v>6</v>
      </c>
      <c r="W66">
        <v>3</v>
      </c>
      <c r="X66">
        <v>58</v>
      </c>
      <c r="Y66">
        <v>17</v>
      </c>
      <c r="Z66">
        <v>9</v>
      </c>
      <c r="AA66">
        <v>0</v>
      </c>
      <c r="AB66">
        <v>9</v>
      </c>
      <c r="AC66">
        <v>23</v>
      </c>
      <c r="AD66">
        <v>0</v>
      </c>
      <c r="AE66">
        <v>2</v>
      </c>
      <c r="AF66">
        <v>285</v>
      </c>
      <c r="AG66">
        <v>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3">
        <f t="shared" si="0"/>
        <v>16098.361999999999</v>
      </c>
      <c r="AZ66" s="4">
        <f t="shared" si="1"/>
        <v>158.61529999999999</v>
      </c>
      <c r="BA66" s="4">
        <f t="shared" si="2"/>
        <v>5684.1450000000004</v>
      </c>
      <c r="BB66" s="4">
        <f t="shared" si="3"/>
        <v>32314.127200000003</v>
      </c>
      <c r="BC66" s="4">
        <f t="shared" si="4"/>
        <v>571.71019999999999</v>
      </c>
      <c r="BD66" s="4">
        <f t="shared" si="5"/>
        <v>3901.752</v>
      </c>
      <c r="BE66" s="4">
        <f t="shared" si="6"/>
        <v>366862.65700000001</v>
      </c>
      <c r="BF66" s="4">
        <f t="shared" si="7"/>
        <v>779.36300000000006</v>
      </c>
      <c r="BG66" s="4">
        <f t="shared" si="8"/>
        <v>30.978400000000001</v>
      </c>
      <c r="BH66" s="4">
        <f t="shared" si="9"/>
        <v>9840.9800999999989</v>
      </c>
    </row>
    <row r="67" spans="1:60" x14ac:dyDescent="0.45">
      <c r="A67" t="s">
        <v>33</v>
      </c>
      <c r="B67" t="s">
        <v>34</v>
      </c>
      <c r="C67" s="1" t="s">
        <v>199</v>
      </c>
      <c r="D67" s="1" t="s">
        <v>45</v>
      </c>
      <c r="E67">
        <v>1.0820000000000001</v>
      </c>
      <c r="F67">
        <v>51.41</v>
      </c>
      <c r="G67">
        <v>1.367</v>
      </c>
      <c r="H67">
        <v>0.26600000000000001</v>
      </c>
      <c r="I67">
        <v>5.0000000000000001E-3</v>
      </c>
      <c r="J67">
        <v>5.3999999999999999E-2</v>
      </c>
      <c r="K67">
        <v>0.45200000000000001</v>
      </c>
      <c r="L67">
        <v>6.7309999999999999</v>
      </c>
      <c r="M67">
        <v>1.728</v>
      </c>
      <c r="N67">
        <v>0.122</v>
      </c>
      <c r="O67">
        <v>25</v>
      </c>
      <c r="P67">
        <v>26</v>
      </c>
      <c r="Q67">
        <v>5</v>
      </c>
      <c r="R67">
        <v>885</v>
      </c>
      <c r="S67">
        <v>0</v>
      </c>
      <c r="T67">
        <v>7</v>
      </c>
      <c r="U67">
        <v>2</v>
      </c>
      <c r="V67">
        <v>6</v>
      </c>
      <c r="W67">
        <v>3</v>
      </c>
      <c r="X67">
        <v>53</v>
      </c>
      <c r="Y67">
        <v>18</v>
      </c>
      <c r="Z67">
        <v>5</v>
      </c>
      <c r="AA67">
        <v>0</v>
      </c>
      <c r="AB67">
        <v>3</v>
      </c>
      <c r="AC67">
        <v>23</v>
      </c>
      <c r="AD67">
        <v>0</v>
      </c>
      <c r="AE67">
        <v>0</v>
      </c>
      <c r="AF67">
        <v>249</v>
      </c>
      <c r="AG67">
        <v>2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3">
        <f t="shared" ref="AY67:AY79" si="10">M67*0.74186*10000</f>
        <v>12819.340799999998</v>
      </c>
      <c r="AZ67" s="4">
        <f t="shared" ref="AZ67:AZ79" si="11">H67*0.6031*1000</f>
        <v>160.4246</v>
      </c>
      <c r="BA67" s="4">
        <f t="shared" ref="BA67:BA79" si="12">E67*0.52925*10000</f>
        <v>5726.4849999999997</v>
      </c>
      <c r="BB67" s="4">
        <f t="shared" ref="BB67:BB79" si="13">L67*0.46744*10000</f>
        <v>31463.386400000003</v>
      </c>
      <c r="BC67" s="4">
        <f t="shared" ref="BC67:BC79" si="14">J67*0.43642*10000</f>
        <v>235.66679999999999</v>
      </c>
      <c r="BD67" s="4">
        <f t="shared" ref="BD67:BD79" si="15">K67*0.83016*10000</f>
        <v>3752.3232000000003</v>
      </c>
      <c r="BE67" s="4">
        <f t="shared" ref="BE67:BE79" si="16">F67*0.7147*10000</f>
        <v>367427.26999999996</v>
      </c>
      <c r="BF67" s="4">
        <f t="shared" ref="BF67:BF79" si="17">N67*0.59951*10000</f>
        <v>731.40219999999988</v>
      </c>
      <c r="BG67" s="4">
        <f t="shared" ref="BG67:BG79" si="18">I67*0.77446*10000</f>
        <v>38.723000000000006</v>
      </c>
      <c r="BH67" s="4">
        <f t="shared" ref="BH67:BH79" si="19">G67*0.69943*10000</f>
        <v>9561.2080999999998</v>
      </c>
    </row>
    <row r="68" spans="1:60" x14ac:dyDescent="0.45">
      <c r="A68" t="s">
        <v>33</v>
      </c>
      <c r="B68" t="s">
        <v>34</v>
      </c>
      <c r="C68" s="1" t="s">
        <v>200</v>
      </c>
      <c r="D68" s="1" t="s">
        <v>45</v>
      </c>
      <c r="E68">
        <v>1.0229999999999999</v>
      </c>
      <c r="F68">
        <v>51.104999999999997</v>
      </c>
      <c r="G68">
        <v>1.2549999999999999</v>
      </c>
      <c r="H68">
        <v>0.253</v>
      </c>
      <c r="I68">
        <v>7.0000000000000001E-3</v>
      </c>
      <c r="J68">
        <v>5.8999999999999997E-2</v>
      </c>
      <c r="K68">
        <v>0.45600000000000002</v>
      </c>
      <c r="L68">
        <v>6.6390000000000002</v>
      </c>
      <c r="M68">
        <v>1.7549999999999999</v>
      </c>
      <c r="N68">
        <v>0.11899999999999999</v>
      </c>
      <c r="O68">
        <v>25</v>
      </c>
      <c r="P68">
        <v>26</v>
      </c>
      <c r="Q68">
        <v>3</v>
      </c>
      <c r="R68">
        <v>906</v>
      </c>
      <c r="S68">
        <v>0</v>
      </c>
      <c r="T68">
        <v>10</v>
      </c>
      <c r="U68">
        <v>1</v>
      </c>
      <c r="V68">
        <v>6</v>
      </c>
      <c r="W68">
        <v>2</v>
      </c>
      <c r="X68">
        <v>50</v>
      </c>
      <c r="Y68">
        <v>16</v>
      </c>
      <c r="Z68">
        <v>2</v>
      </c>
      <c r="AA68">
        <v>0</v>
      </c>
      <c r="AB68">
        <v>4</v>
      </c>
      <c r="AC68">
        <v>18</v>
      </c>
      <c r="AD68">
        <v>0</v>
      </c>
      <c r="AE68">
        <v>1</v>
      </c>
      <c r="AF68">
        <v>287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3">
        <f t="shared" si="10"/>
        <v>13019.642999999998</v>
      </c>
      <c r="AZ68" s="4">
        <f t="shared" si="11"/>
        <v>152.58430000000001</v>
      </c>
      <c r="BA68" s="4">
        <f t="shared" si="12"/>
        <v>5414.2275</v>
      </c>
      <c r="BB68" s="4">
        <f t="shared" si="13"/>
        <v>31033.341600000003</v>
      </c>
      <c r="BC68" s="4">
        <f t="shared" si="14"/>
        <v>257.48779999999994</v>
      </c>
      <c r="BD68" s="4">
        <f t="shared" si="15"/>
        <v>3785.5295999999998</v>
      </c>
      <c r="BE68" s="4">
        <f t="shared" si="16"/>
        <v>365247.435</v>
      </c>
      <c r="BF68" s="4">
        <f t="shared" si="17"/>
        <v>713.41689999999994</v>
      </c>
      <c r="BG68" s="4">
        <f t="shared" si="18"/>
        <v>54.212200000000003</v>
      </c>
      <c r="BH68" s="4">
        <f t="shared" si="19"/>
        <v>8777.8464999999997</v>
      </c>
    </row>
    <row r="69" spans="1:60" x14ac:dyDescent="0.45">
      <c r="A69" t="s">
        <v>33</v>
      </c>
      <c r="B69" t="s">
        <v>34</v>
      </c>
      <c r="C69" s="1" t="s">
        <v>201</v>
      </c>
      <c r="D69" s="1" t="s">
        <v>45</v>
      </c>
      <c r="E69">
        <v>0.73199999999999998</v>
      </c>
      <c r="F69">
        <v>51.935000000000002</v>
      </c>
      <c r="G69">
        <v>1.2509999999999999</v>
      </c>
      <c r="H69">
        <v>0.19500000000000001</v>
      </c>
      <c r="I69">
        <v>8.9999999999999993E-3</v>
      </c>
      <c r="J69">
        <v>0.04</v>
      </c>
      <c r="K69">
        <v>0.33100000000000002</v>
      </c>
      <c r="L69">
        <v>5.5979999999999999</v>
      </c>
      <c r="M69">
        <v>1.65</v>
      </c>
      <c r="N69">
        <v>0.106</v>
      </c>
      <c r="O69">
        <v>26</v>
      </c>
      <c r="P69">
        <v>23</v>
      </c>
      <c r="Q69">
        <v>3</v>
      </c>
      <c r="R69">
        <v>950</v>
      </c>
      <c r="S69">
        <v>0</v>
      </c>
      <c r="T69">
        <v>8</v>
      </c>
      <c r="U69">
        <v>1</v>
      </c>
      <c r="V69">
        <v>6</v>
      </c>
      <c r="W69">
        <v>1</v>
      </c>
      <c r="X69">
        <v>51</v>
      </c>
      <c r="Y69">
        <v>14</v>
      </c>
      <c r="Z69">
        <v>4</v>
      </c>
      <c r="AA69">
        <v>0</v>
      </c>
      <c r="AB69">
        <v>2</v>
      </c>
      <c r="AC69">
        <v>11</v>
      </c>
      <c r="AD69">
        <v>0</v>
      </c>
      <c r="AE69">
        <v>1</v>
      </c>
      <c r="AF69">
        <v>337</v>
      </c>
      <c r="AG69">
        <v>14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3">
        <f t="shared" si="10"/>
        <v>12240.689999999999</v>
      </c>
      <c r="AZ69" s="4">
        <f t="shared" si="11"/>
        <v>117.6045</v>
      </c>
      <c r="BA69" s="4">
        <f t="shared" si="12"/>
        <v>3874.11</v>
      </c>
      <c r="BB69" s="4">
        <f t="shared" si="13"/>
        <v>26167.2912</v>
      </c>
      <c r="BC69" s="4">
        <f t="shared" si="14"/>
        <v>174.56799999999998</v>
      </c>
      <c r="BD69" s="4">
        <f t="shared" si="15"/>
        <v>2747.8296</v>
      </c>
      <c r="BE69" s="4">
        <f t="shared" si="16"/>
        <v>371179.44500000001</v>
      </c>
      <c r="BF69" s="4">
        <f t="shared" si="17"/>
        <v>635.48059999999998</v>
      </c>
      <c r="BG69" s="4">
        <f t="shared" si="18"/>
        <v>69.701399999999992</v>
      </c>
      <c r="BH69" s="4">
        <f t="shared" si="19"/>
        <v>8749.8693000000003</v>
      </c>
    </row>
    <row r="70" spans="1:60" x14ac:dyDescent="0.45">
      <c r="A70" t="s">
        <v>33</v>
      </c>
      <c r="B70" t="s">
        <v>34</v>
      </c>
      <c r="C70" s="1" t="s">
        <v>202</v>
      </c>
      <c r="D70" s="1" t="s">
        <v>45</v>
      </c>
      <c r="E70">
        <v>1.944</v>
      </c>
      <c r="F70">
        <v>49.249000000000002</v>
      </c>
      <c r="G70">
        <v>1.5680000000000001</v>
      </c>
      <c r="H70">
        <v>0.503</v>
      </c>
      <c r="I70">
        <v>4.0000000000000001E-3</v>
      </c>
      <c r="J70">
        <v>0.18099999999999999</v>
      </c>
      <c r="K70">
        <v>0.64900000000000002</v>
      </c>
      <c r="L70">
        <v>10.018000000000001</v>
      </c>
      <c r="M70">
        <v>2.395</v>
      </c>
      <c r="N70">
        <v>0.18</v>
      </c>
      <c r="O70">
        <v>24</v>
      </c>
      <c r="P70">
        <v>33</v>
      </c>
      <c r="Q70">
        <v>5</v>
      </c>
      <c r="R70">
        <v>858</v>
      </c>
      <c r="S70">
        <v>0</v>
      </c>
      <c r="T70">
        <v>10</v>
      </c>
      <c r="U70">
        <v>0</v>
      </c>
      <c r="V70">
        <v>5</v>
      </c>
      <c r="W70">
        <v>2</v>
      </c>
      <c r="X70">
        <v>60</v>
      </c>
      <c r="Y70">
        <v>19</v>
      </c>
      <c r="Z70">
        <v>8</v>
      </c>
      <c r="AA70">
        <v>0</v>
      </c>
      <c r="AB70">
        <v>13</v>
      </c>
      <c r="AC70">
        <v>38</v>
      </c>
      <c r="AD70">
        <v>15</v>
      </c>
      <c r="AE70">
        <v>8</v>
      </c>
      <c r="AF70">
        <v>319</v>
      </c>
      <c r="AG70">
        <v>0</v>
      </c>
      <c r="AH70">
        <v>0</v>
      </c>
      <c r="AI70">
        <v>0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3">
        <f t="shared" si="10"/>
        <v>17767.546999999999</v>
      </c>
      <c r="AZ70" s="4">
        <f t="shared" si="11"/>
        <v>303.35930000000002</v>
      </c>
      <c r="BA70" s="4">
        <f t="shared" si="12"/>
        <v>10288.619999999999</v>
      </c>
      <c r="BB70" s="4">
        <f t="shared" si="13"/>
        <v>46828.139200000012</v>
      </c>
      <c r="BC70" s="4">
        <f t="shared" si="14"/>
        <v>789.92019999999991</v>
      </c>
      <c r="BD70" s="4">
        <f t="shared" si="15"/>
        <v>5387.7384000000002</v>
      </c>
      <c r="BE70" s="4">
        <f t="shared" si="16"/>
        <v>351982.603</v>
      </c>
      <c r="BF70" s="4">
        <f t="shared" si="17"/>
        <v>1079.1179999999999</v>
      </c>
      <c r="BG70" s="4">
        <f t="shared" si="18"/>
        <v>30.978400000000001</v>
      </c>
      <c r="BH70" s="4">
        <f t="shared" si="19"/>
        <v>10967.062400000001</v>
      </c>
    </row>
    <row r="71" spans="1:60" x14ac:dyDescent="0.45">
      <c r="A71" t="s">
        <v>33</v>
      </c>
      <c r="B71" t="s">
        <v>34</v>
      </c>
      <c r="C71" s="1" t="s">
        <v>203</v>
      </c>
      <c r="D71" s="1" t="s">
        <v>45</v>
      </c>
      <c r="E71">
        <v>0.70499999999999996</v>
      </c>
      <c r="F71">
        <v>52.087000000000003</v>
      </c>
      <c r="G71">
        <v>1.1879999999999999</v>
      </c>
      <c r="H71">
        <v>0.17899999999999999</v>
      </c>
      <c r="I71">
        <v>6.0000000000000001E-3</v>
      </c>
      <c r="J71">
        <v>5.1999999999999998E-2</v>
      </c>
      <c r="K71">
        <v>0.317</v>
      </c>
      <c r="L71">
        <v>5.516</v>
      </c>
      <c r="M71">
        <v>1.7230000000000001</v>
      </c>
      <c r="N71">
        <v>0.10299999999999999</v>
      </c>
      <c r="O71">
        <v>26</v>
      </c>
      <c r="P71">
        <v>24</v>
      </c>
      <c r="Q71">
        <v>3</v>
      </c>
      <c r="R71">
        <v>927</v>
      </c>
      <c r="S71">
        <v>0</v>
      </c>
      <c r="T71">
        <v>7</v>
      </c>
      <c r="U71">
        <v>2</v>
      </c>
      <c r="V71">
        <v>6</v>
      </c>
      <c r="W71">
        <v>0</v>
      </c>
      <c r="X71">
        <v>50</v>
      </c>
      <c r="Y71">
        <v>15</v>
      </c>
      <c r="Z71">
        <v>4</v>
      </c>
      <c r="AA71">
        <v>0</v>
      </c>
      <c r="AB71">
        <v>0</v>
      </c>
      <c r="AC71">
        <v>18</v>
      </c>
      <c r="AD71">
        <v>10</v>
      </c>
      <c r="AE71">
        <v>7</v>
      </c>
      <c r="AF71">
        <v>282</v>
      </c>
      <c r="AG71">
        <v>21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3">
        <f t="shared" si="10"/>
        <v>12782.247799999999</v>
      </c>
      <c r="AZ71" s="4">
        <f t="shared" si="11"/>
        <v>107.95489999999999</v>
      </c>
      <c r="BA71" s="4">
        <f t="shared" si="12"/>
        <v>3731.2124999999996</v>
      </c>
      <c r="BB71" s="4">
        <f t="shared" si="13"/>
        <v>25783.990400000002</v>
      </c>
      <c r="BC71" s="4">
        <f t="shared" si="14"/>
        <v>226.93839999999997</v>
      </c>
      <c r="BD71" s="4">
        <f t="shared" si="15"/>
        <v>2631.6071999999999</v>
      </c>
      <c r="BE71" s="4">
        <f t="shared" si="16"/>
        <v>372265.78899999999</v>
      </c>
      <c r="BF71" s="4">
        <f t="shared" si="17"/>
        <v>617.49529999999993</v>
      </c>
      <c r="BG71" s="4">
        <f t="shared" si="18"/>
        <v>46.467600000000004</v>
      </c>
      <c r="BH71" s="4">
        <f t="shared" si="19"/>
        <v>8309.2284</v>
      </c>
    </row>
    <row r="72" spans="1:60" x14ac:dyDescent="0.45">
      <c r="A72" t="s">
        <v>33</v>
      </c>
      <c r="B72" t="s">
        <v>34</v>
      </c>
      <c r="C72" s="1" t="s">
        <v>204</v>
      </c>
      <c r="D72" s="1" t="s">
        <v>45</v>
      </c>
      <c r="E72">
        <v>1.0740000000000001</v>
      </c>
      <c r="F72">
        <v>51.637</v>
      </c>
      <c r="G72">
        <v>1.2969999999999999</v>
      </c>
      <c r="H72">
        <v>0.26600000000000001</v>
      </c>
      <c r="I72">
        <v>3.0000000000000001E-3</v>
      </c>
      <c r="J72">
        <v>0.06</v>
      </c>
      <c r="K72">
        <v>0.41699999999999998</v>
      </c>
      <c r="L72">
        <v>6.7460000000000004</v>
      </c>
      <c r="M72">
        <v>1.762</v>
      </c>
      <c r="N72">
        <v>0.115</v>
      </c>
      <c r="O72">
        <v>26</v>
      </c>
      <c r="P72">
        <v>25</v>
      </c>
      <c r="Q72">
        <v>4</v>
      </c>
      <c r="R72">
        <v>847</v>
      </c>
      <c r="S72">
        <v>0</v>
      </c>
      <c r="T72">
        <v>7</v>
      </c>
      <c r="U72">
        <v>0</v>
      </c>
      <c r="V72">
        <v>6</v>
      </c>
      <c r="W72">
        <v>2</v>
      </c>
      <c r="X72">
        <v>52</v>
      </c>
      <c r="Y72">
        <v>16</v>
      </c>
      <c r="Z72">
        <v>5</v>
      </c>
      <c r="AA72">
        <v>0</v>
      </c>
      <c r="AB72">
        <v>9</v>
      </c>
      <c r="AC72">
        <v>23</v>
      </c>
      <c r="AD72">
        <v>0</v>
      </c>
      <c r="AE72">
        <v>0</v>
      </c>
      <c r="AF72">
        <v>284</v>
      </c>
      <c r="AG72">
        <v>16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3">
        <f t="shared" si="10"/>
        <v>13071.573199999999</v>
      </c>
      <c r="AZ72" s="4">
        <f t="shared" si="11"/>
        <v>160.4246</v>
      </c>
      <c r="BA72" s="4">
        <f t="shared" si="12"/>
        <v>5684.1450000000004</v>
      </c>
      <c r="BB72" s="4">
        <f t="shared" si="13"/>
        <v>31533.502400000005</v>
      </c>
      <c r="BC72" s="4">
        <f t="shared" si="14"/>
        <v>261.85199999999998</v>
      </c>
      <c r="BD72" s="4">
        <f t="shared" si="15"/>
        <v>3461.7671999999998</v>
      </c>
      <c r="BE72" s="4">
        <f t="shared" si="16"/>
        <v>369049.63899999997</v>
      </c>
      <c r="BF72" s="4">
        <f t="shared" si="17"/>
        <v>689.43649999999991</v>
      </c>
      <c r="BG72" s="4">
        <f t="shared" si="18"/>
        <v>23.233800000000002</v>
      </c>
      <c r="BH72" s="4">
        <f t="shared" si="19"/>
        <v>9071.6070999999993</v>
      </c>
    </row>
    <row r="73" spans="1:60" x14ac:dyDescent="0.45">
      <c r="A73" t="s">
        <v>33</v>
      </c>
      <c r="B73" t="s">
        <v>34</v>
      </c>
      <c r="C73" s="1" t="s">
        <v>205</v>
      </c>
      <c r="D73" s="1" t="s">
        <v>45</v>
      </c>
      <c r="E73">
        <v>0.63300000000000001</v>
      </c>
      <c r="F73">
        <v>52.381</v>
      </c>
      <c r="G73">
        <v>1.2130000000000001</v>
      </c>
      <c r="H73">
        <v>0.161</v>
      </c>
      <c r="I73">
        <v>7.0000000000000001E-3</v>
      </c>
      <c r="J73">
        <v>2.8000000000000001E-2</v>
      </c>
      <c r="K73">
        <v>0.29399999999999998</v>
      </c>
      <c r="L73">
        <v>5.3339999999999996</v>
      </c>
      <c r="M73">
        <v>1.5820000000000001</v>
      </c>
      <c r="N73">
        <v>0.10199999999999999</v>
      </c>
      <c r="O73">
        <v>26</v>
      </c>
      <c r="P73">
        <v>25</v>
      </c>
      <c r="Q73">
        <v>3</v>
      </c>
      <c r="R73">
        <v>961</v>
      </c>
      <c r="S73">
        <v>0</v>
      </c>
      <c r="T73">
        <v>5</v>
      </c>
      <c r="U73">
        <v>3</v>
      </c>
      <c r="V73">
        <v>6</v>
      </c>
      <c r="W73">
        <v>2</v>
      </c>
      <c r="X73">
        <v>53</v>
      </c>
      <c r="Y73">
        <v>13</v>
      </c>
      <c r="Z73">
        <v>5</v>
      </c>
      <c r="AA73">
        <v>0</v>
      </c>
      <c r="AB73">
        <v>2</v>
      </c>
      <c r="AC73">
        <v>15</v>
      </c>
      <c r="AD73">
        <v>0</v>
      </c>
      <c r="AE73">
        <v>0</v>
      </c>
      <c r="AF73">
        <v>305</v>
      </c>
      <c r="AG73">
        <v>13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3">
        <f t="shared" si="10"/>
        <v>11736.225199999999</v>
      </c>
      <c r="AZ73" s="4">
        <f t="shared" si="11"/>
        <v>97.099099999999993</v>
      </c>
      <c r="BA73" s="4">
        <f t="shared" si="12"/>
        <v>3350.1524999999997</v>
      </c>
      <c r="BB73" s="4">
        <f t="shared" si="13"/>
        <v>24933.249599999999</v>
      </c>
      <c r="BC73" s="4">
        <f t="shared" si="14"/>
        <v>122.19759999999999</v>
      </c>
      <c r="BD73" s="4">
        <f t="shared" si="15"/>
        <v>2440.6704</v>
      </c>
      <c r="BE73" s="4">
        <f t="shared" si="16"/>
        <v>374367.00700000004</v>
      </c>
      <c r="BF73" s="4">
        <f t="shared" si="17"/>
        <v>611.50019999999995</v>
      </c>
      <c r="BG73" s="4">
        <f t="shared" si="18"/>
        <v>54.212200000000003</v>
      </c>
      <c r="BH73" s="4">
        <f t="shared" si="19"/>
        <v>8484.0859</v>
      </c>
    </row>
    <row r="74" spans="1:60" x14ac:dyDescent="0.45">
      <c r="A74" t="s">
        <v>33</v>
      </c>
      <c r="B74" t="s">
        <v>34</v>
      </c>
      <c r="C74" s="1" t="s">
        <v>206</v>
      </c>
      <c r="D74" s="1" t="s">
        <v>45</v>
      </c>
      <c r="E74">
        <v>0.94399999999999995</v>
      </c>
      <c r="F74">
        <v>50.767000000000003</v>
      </c>
      <c r="G74">
        <v>1.2250000000000001</v>
      </c>
      <c r="H74">
        <v>0.23899999999999999</v>
      </c>
      <c r="I74">
        <v>6.0000000000000001E-3</v>
      </c>
      <c r="J74">
        <v>3.9E-2</v>
      </c>
      <c r="K74">
        <v>0.371</v>
      </c>
      <c r="L74">
        <v>6.1470000000000002</v>
      </c>
      <c r="M74">
        <v>1.64</v>
      </c>
      <c r="N74">
        <v>0.109</v>
      </c>
      <c r="O74">
        <v>25</v>
      </c>
      <c r="P74">
        <v>25</v>
      </c>
      <c r="Q74">
        <v>3</v>
      </c>
      <c r="R74">
        <v>879</v>
      </c>
      <c r="S74">
        <v>0</v>
      </c>
      <c r="T74">
        <v>8</v>
      </c>
      <c r="U74">
        <v>3</v>
      </c>
      <c r="V74">
        <v>6</v>
      </c>
      <c r="W74">
        <v>3</v>
      </c>
      <c r="X74">
        <v>53</v>
      </c>
      <c r="Y74">
        <v>15</v>
      </c>
      <c r="Z74">
        <v>3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259</v>
      </c>
      <c r="AG74">
        <v>23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3">
        <f t="shared" si="10"/>
        <v>12166.503999999997</v>
      </c>
      <c r="AZ74" s="4">
        <f t="shared" si="11"/>
        <v>144.14089999999999</v>
      </c>
      <c r="BA74" s="4">
        <f t="shared" si="12"/>
        <v>4996.12</v>
      </c>
      <c r="BB74" s="4">
        <f t="shared" si="13"/>
        <v>28733.536800000002</v>
      </c>
      <c r="BC74" s="4">
        <f t="shared" si="14"/>
        <v>170.20379999999997</v>
      </c>
      <c r="BD74" s="4">
        <f t="shared" si="15"/>
        <v>3079.8935999999999</v>
      </c>
      <c r="BE74" s="4">
        <f t="shared" si="16"/>
        <v>362831.74900000001</v>
      </c>
      <c r="BF74" s="4">
        <f t="shared" si="17"/>
        <v>653.46589999999992</v>
      </c>
      <c r="BG74" s="4">
        <f t="shared" si="18"/>
        <v>46.467600000000004</v>
      </c>
      <c r="BH74" s="4">
        <f t="shared" si="19"/>
        <v>8568.0174999999999</v>
      </c>
    </row>
    <row r="75" spans="1:60" x14ac:dyDescent="0.45">
      <c r="A75" t="s">
        <v>33</v>
      </c>
      <c r="B75" t="s">
        <v>34</v>
      </c>
      <c r="C75" s="1" t="s">
        <v>207</v>
      </c>
      <c r="D75" s="1" t="s">
        <v>45</v>
      </c>
      <c r="E75">
        <v>0.67800000000000005</v>
      </c>
      <c r="F75">
        <v>51.988</v>
      </c>
      <c r="G75">
        <v>1.2110000000000001</v>
      </c>
      <c r="H75">
        <v>0.17399999999999999</v>
      </c>
      <c r="I75">
        <v>8.0000000000000002E-3</v>
      </c>
      <c r="J75">
        <v>5.8999999999999997E-2</v>
      </c>
      <c r="K75">
        <v>0.311</v>
      </c>
      <c r="L75">
        <v>5.4930000000000003</v>
      </c>
      <c r="M75">
        <v>1.766</v>
      </c>
      <c r="N75">
        <v>0.1</v>
      </c>
      <c r="O75">
        <v>26</v>
      </c>
      <c r="P75">
        <v>23</v>
      </c>
      <c r="Q75">
        <v>2</v>
      </c>
      <c r="R75">
        <v>944</v>
      </c>
      <c r="S75">
        <v>0</v>
      </c>
      <c r="T75">
        <v>3</v>
      </c>
      <c r="U75">
        <v>0</v>
      </c>
      <c r="V75">
        <v>5</v>
      </c>
      <c r="W75">
        <v>2</v>
      </c>
      <c r="X75">
        <v>50</v>
      </c>
      <c r="Y75">
        <v>14</v>
      </c>
      <c r="Z75">
        <v>1</v>
      </c>
      <c r="AA75">
        <v>0</v>
      </c>
      <c r="AB75">
        <v>0</v>
      </c>
      <c r="AC75">
        <v>15</v>
      </c>
      <c r="AD75">
        <v>0</v>
      </c>
      <c r="AE75">
        <v>0</v>
      </c>
      <c r="AF75">
        <v>233</v>
      </c>
      <c r="AG75">
        <v>14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s="3">
        <f t="shared" si="10"/>
        <v>13101.247599999999</v>
      </c>
      <c r="AZ75" s="4">
        <f t="shared" si="11"/>
        <v>104.93939999999999</v>
      </c>
      <c r="BA75" s="4">
        <f t="shared" si="12"/>
        <v>3588.3150000000001</v>
      </c>
      <c r="BB75" s="4">
        <f t="shared" si="13"/>
        <v>25676.479200000002</v>
      </c>
      <c r="BC75" s="4">
        <f t="shared" si="14"/>
        <v>257.48779999999994</v>
      </c>
      <c r="BD75" s="4">
        <f t="shared" si="15"/>
        <v>2581.7975999999999</v>
      </c>
      <c r="BE75" s="4">
        <f t="shared" si="16"/>
        <v>371558.23599999998</v>
      </c>
      <c r="BF75" s="4">
        <f t="shared" si="17"/>
        <v>599.51</v>
      </c>
      <c r="BG75" s="4">
        <f t="shared" si="18"/>
        <v>61.956800000000001</v>
      </c>
      <c r="BH75" s="4">
        <f t="shared" si="19"/>
        <v>8470.0972999999994</v>
      </c>
    </row>
    <row r="76" spans="1:60" x14ac:dyDescent="0.45">
      <c r="A76" t="s">
        <v>33</v>
      </c>
      <c r="B76" t="s">
        <v>34</v>
      </c>
      <c r="C76" s="1" t="s">
        <v>208</v>
      </c>
      <c r="D76" s="1" t="s">
        <v>45</v>
      </c>
      <c r="E76">
        <v>1.2210000000000001</v>
      </c>
      <c r="F76">
        <v>51.448</v>
      </c>
      <c r="G76">
        <v>1.321</v>
      </c>
      <c r="H76">
        <v>0.26600000000000001</v>
      </c>
      <c r="I76">
        <v>7.0000000000000001E-3</v>
      </c>
      <c r="J76">
        <v>5.6000000000000001E-2</v>
      </c>
      <c r="K76">
        <v>0.48799999999999999</v>
      </c>
      <c r="L76">
        <v>7.2409999999999997</v>
      </c>
      <c r="M76">
        <v>1.7350000000000001</v>
      </c>
      <c r="N76">
        <v>0.127</v>
      </c>
      <c r="O76">
        <v>25</v>
      </c>
      <c r="P76">
        <v>28</v>
      </c>
      <c r="Q76">
        <v>4</v>
      </c>
      <c r="R76">
        <v>851</v>
      </c>
      <c r="S76">
        <v>0</v>
      </c>
      <c r="T76">
        <v>6</v>
      </c>
      <c r="U76">
        <v>0</v>
      </c>
      <c r="V76">
        <v>6</v>
      </c>
      <c r="W76">
        <v>2</v>
      </c>
      <c r="X76">
        <v>54</v>
      </c>
      <c r="Y76">
        <v>14</v>
      </c>
      <c r="Z76">
        <v>4</v>
      </c>
      <c r="AA76">
        <v>0</v>
      </c>
      <c r="AB76">
        <v>9</v>
      </c>
      <c r="AC76">
        <v>26</v>
      </c>
      <c r="AD76">
        <v>0</v>
      </c>
      <c r="AE76">
        <v>0</v>
      </c>
      <c r="AF76">
        <v>258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s="3">
        <f t="shared" si="10"/>
        <v>12871.270999999999</v>
      </c>
      <c r="AZ76" s="4">
        <f t="shared" si="11"/>
        <v>160.4246</v>
      </c>
      <c r="BA76" s="4">
        <f t="shared" si="12"/>
        <v>6462.1424999999999</v>
      </c>
      <c r="BB76" s="4">
        <f t="shared" si="13"/>
        <v>33847.330399999999</v>
      </c>
      <c r="BC76" s="4">
        <f t="shared" si="14"/>
        <v>244.39519999999999</v>
      </c>
      <c r="BD76" s="4">
        <f t="shared" si="15"/>
        <v>4051.1808000000001</v>
      </c>
      <c r="BE76" s="4">
        <f t="shared" si="16"/>
        <v>367698.85600000003</v>
      </c>
      <c r="BF76" s="4">
        <f t="shared" si="17"/>
        <v>761.37769999999989</v>
      </c>
      <c r="BG76" s="4">
        <f t="shared" si="18"/>
        <v>54.212200000000003</v>
      </c>
      <c r="BH76" s="4">
        <f t="shared" si="19"/>
        <v>9239.4703000000009</v>
      </c>
    </row>
    <row r="77" spans="1:60" x14ac:dyDescent="0.45">
      <c r="A77" t="s">
        <v>33</v>
      </c>
      <c r="B77" t="s">
        <v>34</v>
      </c>
      <c r="C77" s="1" t="s">
        <v>209</v>
      </c>
      <c r="D77" s="1" t="s">
        <v>45</v>
      </c>
      <c r="E77">
        <v>2.77</v>
      </c>
      <c r="F77">
        <v>47.923999999999999</v>
      </c>
      <c r="G77">
        <v>1.831</v>
      </c>
      <c r="H77">
        <v>0.70799999999999996</v>
      </c>
      <c r="I77">
        <v>4.0000000000000001E-3</v>
      </c>
      <c r="J77">
        <v>0.13200000000000001</v>
      </c>
      <c r="K77">
        <v>0.75</v>
      </c>
      <c r="L77">
        <v>11.952</v>
      </c>
      <c r="M77">
        <v>2.09</v>
      </c>
      <c r="N77">
        <v>0.222</v>
      </c>
      <c r="O77">
        <v>22</v>
      </c>
      <c r="P77">
        <v>45</v>
      </c>
      <c r="Q77">
        <v>8</v>
      </c>
      <c r="R77">
        <v>765</v>
      </c>
      <c r="S77">
        <v>0</v>
      </c>
      <c r="T77">
        <v>9</v>
      </c>
      <c r="U77">
        <v>3</v>
      </c>
      <c r="V77">
        <v>7</v>
      </c>
      <c r="W77">
        <v>4</v>
      </c>
      <c r="X77">
        <v>68</v>
      </c>
      <c r="Y77">
        <v>18</v>
      </c>
      <c r="Z77">
        <v>12</v>
      </c>
      <c r="AA77">
        <v>0</v>
      </c>
      <c r="AB77">
        <v>15</v>
      </c>
      <c r="AC77">
        <v>46</v>
      </c>
      <c r="AD77">
        <v>0</v>
      </c>
      <c r="AE77">
        <v>0</v>
      </c>
      <c r="AF77">
        <v>331</v>
      </c>
      <c r="AG77">
        <v>17</v>
      </c>
      <c r="AH77">
        <v>0</v>
      </c>
      <c r="AI77">
        <v>0</v>
      </c>
      <c r="AJ77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3">
        <f t="shared" si="10"/>
        <v>15504.873999999998</v>
      </c>
      <c r="AZ77" s="4">
        <f t="shared" si="11"/>
        <v>426.99479999999994</v>
      </c>
      <c r="BA77" s="4">
        <f t="shared" si="12"/>
        <v>14660.225</v>
      </c>
      <c r="BB77" s="4">
        <f t="shared" si="13"/>
        <v>55868.428800000002</v>
      </c>
      <c r="BC77" s="4">
        <f t="shared" si="14"/>
        <v>576.07440000000008</v>
      </c>
      <c r="BD77" s="4">
        <f t="shared" si="15"/>
        <v>6226.2</v>
      </c>
      <c r="BE77" s="4">
        <f t="shared" si="16"/>
        <v>342512.82799999998</v>
      </c>
      <c r="BF77" s="4">
        <f t="shared" si="17"/>
        <v>1330.9122000000002</v>
      </c>
      <c r="BG77" s="4">
        <f t="shared" si="18"/>
        <v>30.978400000000001</v>
      </c>
      <c r="BH77" s="4">
        <f t="shared" si="19"/>
        <v>12806.5633</v>
      </c>
    </row>
    <row r="78" spans="1:60" x14ac:dyDescent="0.45">
      <c r="A78" t="s">
        <v>33</v>
      </c>
      <c r="B78" t="s">
        <v>34</v>
      </c>
      <c r="C78" s="1" t="s">
        <v>210</v>
      </c>
      <c r="D78" s="1" t="s">
        <v>45</v>
      </c>
      <c r="E78">
        <v>0.49299999999999999</v>
      </c>
      <c r="F78">
        <v>52.322000000000003</v>
      </c>
      <c r="G78">
        <v>1.1359999999999999</v>
      </c>
      <c r="H78">
        <v>0.14299999999999999</v>
      </c>
      <c r="I78">
        <v>1.4E-2</v>
      </c>
      <c r="J78">
        <v>0</v>
      </c>
      <c r="K78">
        <v>0.24299999999999999</v>
      </c>
      <c r="L78">
        <v>4.7949999999999999</v>
      </c>
      <c r="M78">
        <v>1.38</v>
      </c>
      <c r="N78">
        <v>8.8999999999999996E-2</v>
      </c>
      <c r="O78">
        <v>25</v>
      </c>
      <c r="P78">
        <v>22</v>
      </c>
      <c r="Q78">
        <v>3</v>
      </c>
      <c r="R78">
        <v>970</v>
      </c>
      <c r="S78">
        <v>0</v>
      </c>
      <c r="T78">
        <v>4</v>
      </c>
      <c r="U78">
        <v>0</v>
      </c>
      <c r="V78">
        <v>5</v>
      </c>
      <c r="W78">
        <v>0</v>
      </c>
      <c r="X78">
        <v>50</v>
      </c>
      <c r="Y78">
        <v>14</v>
      </c>
      <c r="Z78">
        <v>1</v>
      </c>
      <c r="AA78">
        <v>0</v>
      </c>
      <c r="AB78">
        <v>0</v>
      </c>
      <c r="AC78">
        <v>5</v>
      </c>
      <c r="AD78">
        <v>0</v>
      </c>
      <c r="AE78">
        <v>0</v>
      </c>
      <c r="AF78">
        <v>217</v>
      </c>
      <c r="AG78">
        <v>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s="3">
        <f t="shared" si="10"/>
        <v>10237.668</v>
      </c>
      <c r="AZ78" s="4">
        <f t="shared" si="11"/>
        <v>86.243299999999991</v>
      </c>
      <c r="BA78" s="4">
        <f t="shared" si="12"/>
        <v>2609.2025000000003</v>
      </c>
      <c r="BB78" s="4">
        <f t="shared" si="13"/>
        <v>22413.748</v>
      </c>
      <c r="BC78" s="4">
        <f t="shared" si="14"/>
        <v>0</v>
      </c>
      <c r="BD78" s="4">
        <f t="shared" si="15"/>
        <v>2017.2888</v>
      </c>
      <c r="BE78" s="4">
        <f t="shared" si="16"/>
        <v>373945.33400000003</v>
      </c>
      <c r="BF78" s="4">
        <f t="shared" si="17"/>
        <v>533.56389999999999</v>
      </c>
      <c r="BG78" s="4">
        <f t="shared" si="18"/>
        <v>108.42440000000001</v>
      </c>
      <c r="BH78" s="4">
        <f t="shared" si="19"/>
        <v>7945.5247999999992</v>
      </c>
    </row>
    <row r="79" spans="1:60" x14ac:dyDescent="0.45">
      <c r="A79" t="s">
        <v>33</v>
      </c>
      <c r="B79" t="s">
        <v>34</v>
      </c>
      <c r="C79" s="1" t="s">
        <v>211</v>
      </c>
      <c r="D79" s="1" t="s">
        <v>45</v>
      </c>
      <c r="E79">
        <v>0.47099999999999997</v>
      </c>
      <c r="F79">
        <v>51.609000000000002</v>
      </c>
      <c r="G79">
        <v>1.127</v>
      </c>
      <c r="H79">
        <v>0.156</v>
      </c>
      <c r="I79">
        <v>1.7000000000000001E-2</v>
      </c>
      <c r="J79">
        <v>0</v>
      </c>
      <c r="K79">
        <v>0.22500000000000001</v>
      </c>
      <c r="L79">
        <v>4.7530000000000001</v>
      </c>
      <c r="M79">
        <v>1.335</v>
      </c>
      <c r="N79">
        <v>8.6999999999999994E-2</v>
      </c>
      <c r="O79">
        <v>26</v>
      </c>
      <c r="P79">
        <v>21</v>
      </c>
      <c r="Q79">
        <v>3</v>
      </c>
      <c r="R79">
        <v>992</v>
      </c>
      <c r="S79">
        <v>0</v>
      </c>
      <c r="T79">
        <v>0</v>
      </c>
      <c r="U79">
        <v>0</v>
      </c>
      <c r="V79">
        <v>5</v>
      </c>
      <c r="W79">
        <v>1</v>
      </c>
      <c r="X79">
        <v>50</v>
      </c>
      <c r="Y79">
        <v>14</v>
      </c>
      <c r="Z79">
        <v>0</v>
      </c>
      <c r="AA79">
        <v>0</v>
      </c>
      <c r="AB79">
        <v>1</v>
      </c>
      <c r="AC79">
        <v>9</v>
      </c>
      <c r="AD79">
        <v>0</v>
      </c>
      <c r="AE79">
        <v>0</v>
      </c>
      <c r="AF79">
        <v>249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s="3">
        <f t="shared" si="10"/>
        <v>9903.8310000000001</v>
      </c>
      <c r="AZ79" s="4">
        <f t="shared" si="11"/>
        <v>94.08359999999999</v>
      </c>
      <c r="BA79" s="4">
        <f t="shared" si="12"/>
        <v>2492.7674999999999</v>
      </c>
      <c r="BB79" s="4">
        <f t="shared" si="13"/>
        <v>22217.423200000001</v>
      </c>
      <c r="BC79" s="4">
        <f t="shared" si="14"/>
        <v>0</v>
      </c>
      <c r="BD79" s="4">
        <f t="shared" si="15"/>
        <v>1867.8600000000001</v>
      </c>
      <c r="BE79" s="4">
        <f t="shared" si="16"/>
        <v>368849.52300000004</v>
      </c>
      <c r="BF79" s="4">
        <f t="shared" si="17"/>
        <v>521.57369999999992</v>
      </c>
      <c r="BG79" s="4">
        <f t="shared" si="18"/>
        <v>131.65820000000002</v>
      </c>
      <c r="BH79" s="4">
        <f t="shared" si="19"/>
        <v>7882.5760999999993</v>
      </c>
    </row>
    <row r="80" spans="1:60" x14ac:dyDescent="0.45">
      <c r="A80" t="s">
        <v>46</v>
      </c>
      <c r="B80" t="s">
        <v>34</v>
      </c>
      <c r="C80" s="1" t="s">
        <v>47</v>
      </c>
      <c r="D80" s="1" t="s">
        <v>133</v>
      </c>
      <c r="E80">
        <v>12.013</v>
      </c>
      <c r="F80">
        <v>3.0129999999999999</v>
      </c>
      <c r="G80">
        <v>10.28</v>
      </c>
      <c r="H80">
        <v>0.77200000000000002</v>
      </c>
      <c r="I80">
        <v>3.4000000000000002E-2</v>
      </c>
      <c r="J80">
        <v>0.19900000000000001</v>
      </c>
      <c r="K80">
        <v>3.0339999999999998</v>
      </c>
      <c r="L80">
        <v>63.054000000000002</v>
      </c>
      <c r="M80">
        <v>0</v>
      </c>
      <c r="N80">
        <v>0.44500000000000001</v>
      </c>
      <c r="O80">
        <v>12</v>
      </c>
      <c r="P80">
        <v>140</v>
      </c>
      <c r="Q80">
        <v>32</v>
      </c>
      <c r="R80">
        <v>66</v>
      </c>
      <c r="S80">
        <v>4</v>
      </c>
      <c r="T80">
        <v>126</v>
      </c>
      <c r="U80">
        <v>18</v>
      </c>
      <c r="V80">
        <v>14</v>
      </c>
      <c r="W80">
        <v>21</v>
      </c>
      <c r="X80">
        <v>150</v>
      </c>
      <c r="Y80">
        <v>99</v>
      </c>
      <c r="Z80">
        <v>43</v>
      </c>
      <c r="AA80">
        <v>0</v>
      </c>
      <c r="AB80">
        <v>71</v>
      </c>
      <c r="AC80">
        <v>141</v>
      </c>
      <c r="AD80">
        <v>81</v>
      </c>
      <c r="AE80">
        <v>64</v>
      </c>
      <c r="AF80">
        <v>444</v>
      </c>
      <c r="AG80">
        <v>23</v>
      </c>
      <c r="AH80">
        <v>0</v>
      </c>
      <c r="AI80">
        <v>0</v>
      </c>
      <c r="AJ80">
        <v>0</v>
      </c>
      <c r="AK80">
        <v>0</v>
      </c>
      <c r="AL80">
        <v>4</v>
      </c>
      <c r="AM80">
        <v>13</v>
      </c>
      <c r="AN80">
        <v>6</v>
      </c>
      <c r="AO80">
        <v>0</v>
      </c>
      <c r="AP80">
        <v>4</v>
      </c>
      <c r="AQ80">
        <v>1</v>
      </c>
      <c r="AR80">
        <v>4</v>
      </c>
      <c r="AS80">
        <v>1</v>
      </c>
      <c r="AT80">
        <v>3</v>
      </c>
      <c r="AU80">
        <v>0</v>
      </c>
      <c r="AV80">
        <v>3</v>
      </c>
      <c r="AW80">
        <v>0</v>
      </c>
      <c r="AX80">
        <v>6.9989999999999997</v>
      </c>
      <c r="AY80">
        <v>0</v>
      </c>
      <c r="AZ80">
        <v>465.59319999999997</v>
      </c>
      <c r="BA80">
        <v>8679.6999999999989</v>
      </c>
      <c r="BB80">
        <v>448634.64</v>
      </c>
      <c r="BC80">
        <v>619.22250000000008</v>
      </c>
      <c r="BD80">
        <v>3276.0574999999999</v>
      </c>
      <c r="BE80">
        <v>27573.924999999999</v>
      </c>
      <c r="BF80">
        <v>619.22250000000008</v>
      </c>
      <c r="BG80">
        <v>137.60499999999999</v>
      </c>
      <c r="BH80">
        <v>8404.49</v>
      </c>
    </row>
    <row r="81" spans="1:60" x14ac:dyDescent="0.45">
      <c r="A81" t="s">
        <v>46</v>
      </c>
      <c r="B81" t="s">
        <v>34</v>
      </c>
      <c r="C81" s="1" t="s">
        <v>48</v>
      </c>
      <c r="D81" s="1" t="s">
        <v>133</v>
      </c>
      <c r="E81">
        <v>1.64</v>
      </c>
      <c r="F81">
        <v>5.21</v>
      </c>
      <c r="G81">
        <v>1.5880000000000001</v>
      </c>
      <c r="H81">
        <v>0.28699999999999998</v>
      </c>
      <c r="I81">
        <v>2.5999999999999999E-2</v>
      </c>
      <c r="J81">
        <v>0.11700000000000001</v>
      </c>
      <c r="K81">
        <v>0.61899999999999999</v>
      </c>
      <c r="L81">
        <v>84.768000000000001</v>
      </c>
      <c r="M81">
        <v>0</v>
      </c>
      <c r="N81">
        <v>0.11700000000000001</v>
      </c>
      <c r="O81">
        <v>5</v>
      </c>
      <c r="P81">
        <v>187</v>
      </c>
      <c r="Q81">
        <v>14</v>
      </c>
      <c r="R81">
        <v>74</v>
      </c>
      <c r="S81">
        <v>3</v>
      </c>
      <c r="T81">
        <v>101</v>
      </c>
      <c r="U81">
        <v>17</v>
      </c>
      <c r="V81">
        <v>5</v>
      </c>
      <c r="W81">
        <v>4</v>
      </c>
      <c r="X81">
        <v>20</v>
      </c>
      <c r="Y81">
        <v>6</v>
      </c>
      <c r="Z81">
        <v>12</v>
      </c>
      <c r="AA81">
        <v>12</v>
      </c>
      <c r="AB81">
        <v>25</v>
      </c>
      <c r="AC81">
        <v>15</v>
      </c>
      <c r="AD81">
        <v>0</v>
      </c>
      <c r="AE81">
        <v>43</v>
      </c>
      <c r="AF81">
        <v>114</v>
      </c>
      <c r="AG81">
        <v>36</v>
      </c>
      <c r="AH81">
        <v>19</v>
      </c>
      <c r="AI81">
        <v>0</v>
      </c>
      <c r="AJ81">
        <v>0</v>
      </c>
      <c r="AK81">
        <v>7</v>
      </c>
      <c r="AL81">
        <v>2</v>
      </c>
      <c r="AM81">
        <v>8</v>
      </c>
      <c r="AN81">
        <v>0</v>
      </c>
      <c r="AO81">
        <v>0</v>
      </c>
      <c r="AP81">
        <v>5</v>
      </c>
      <c r="AQ81">
        <v>2</v>
      </c>
      <c r="AR81">
        <v>8</v>
      </c>
      <c r="AS81">
        <v>1</v>
      </c>
      <c r="AT81">
        <v>4</v>
      </c>
      <c r="AU81">
        <v>0</v>
      </c>
      <c r="AV81">
        <v>3</v>
      </c>
      <c r="AW81">
        <v>0</v>
      </c>
      <c r="AX81">
        <v>5.5519999999999996</v>
      </c>
      <c r="AY81">
        <v>0</v>
      </c>
      <c r="AZ81">
        <v>173.08969999999999</v>
      </c>
      <c r="BA81">
        <v>830.92250000000001</v>
      </c>
      <c r="BB81">
        <v>36396.522499999999</v>
      </c>
      <c r="BC81">
        <v>534.54250000000002</v>
      </c>
      <c r="BD81">
        <v>1339.0025000000001</v>
      </c>
      <c r="BE81">
        <v>253214.37</v>
      </c>
      <c r="BF81">
        <v>95.264999999999986</v>
      </c>
      <c r="BG81">
        <v>328.13500000000005</v>
      </c>
      <c r="BH81">
        <v>7451.8399999999992</v>
      </c>
    </row>
    <row r="82" spans="1:60" x14ac:dyDescent="0.45">
      <c r="A82" t="s">
        <v>46</v>
      </c>
      <c r="B82" t="s">
        <v>34</v>
      </c>
      <c r="C82" s="1" t="s">
        <v>49</v>
      </c>
      <c r="D82" s="1" t="s">
        <v>133</v>
      </c>
      <c r="E82">
        <v>0.157</v>
      </c>
      <c r="F82">
        <v>47.844000000000001</v>
      </c>
      <c r="G82">
        <v>1.4079999999999999</v>
      </c>
      <c r="H82">
        <v>2.4289999999999998</v>
      </c>
      <c r="I82">
        <v>6.2E-2</v>
      </c>
      <c r="J82">
        <v>0.10100000000000001</v>
      </c>
      <c r="K82">
        <v>0.253</v>
      </c>
      <c r="L82">
        <v>6.8769999999999998</v>
      </c>
      <c r="M82">
        <v>0</v>
      </c>
      <c r="N82">
        <v>1.7999999999999999E-2</v>
      </c>
      <c r="O82">
        <v>3</v>
      </c>
      <c r="P82">
        <v>54</v>
      </c>
      <c r="Q82">
        <v>13</v>
      </c>
      <c r="R82">
        <v>459</v>
      </c>
      <c r="S82">
        <v>5</v>
      </c>
      <c r="T82">
        <v>125</v>
      </c>
      <c r="U82">
        <v>22</v>
      </c>
      <c r="V82">
        <v>7</v>
      </c>
      <c r="W82">
        <v>3</v>
      </c>
      <c r="X82">
        <v>38</v>
      </c>
      <c r="Y82">
        <v>0</v>
      </c>
      <c r="Z82">
        <v>0</v>
      </c>
      <c r="AA82">
        <v>27</v>
      </c>
      <c r="AB82">
        <v>11</v>
      </c>
      <c r="AC82">
        <v>14</v>
      </c>
      <c r="AD82">
        <v>0</v>
      </c>
      <c r="AE82">
        <v>26</v>
      </c>
      <c r="AF82">
        <v>8</v>
      </c>
      <c r="AG82">
        <v>27</v>
      </c>
      <c r="AH82">
        <v>9</v>
      </c>
      <c r="AI82">
        <v>0</v>
      </c>
      <c r="AJ82">
        <v>0</v>
      </c>
      <c r="AK82">
        <v>11</v>
      </c>
      <c r="AL82">
        <v>6</v>
      </c>
      <c r="AM82">
        <v>15</v>
      </c>
      <c r="AN82">
        <v>10</v>
      </c>
      <c r="AO82">
        <v>0</v>
      </c>
      <c r="AP82">
        <v>2</v>
      </c>
      <c r="AQ82">
        <v>2</v>
      </c>
      <c r="AR82">
        <v>12</v>
      </c>
      <c r="AS82">
        <v>3</v>
      </c>
      <c r="AT82">
        <v>5</v>
      </c>
      <c r="AU82">
        <v>1</v>
      </c>
      <c r="AV82">
        <v>4</v>
      </c>
      <c r="AW82">
        <v>1</v>
      </c>
      <c r="AX82">
        <v>40.759</v>
      </c>
      <c r="AY82">
        <v>0</v>
      </c>
      <c r="AZ82">
        <v>1464.9298999999999</v>
      </c>
      <c r="BA82">
        <v>6721.4750000000004</v>
      </c>
      <c r="BB82">
        <v>71681.62000000001</v>
      </c>
      <c r="BC82">
        <v>942.06499999999994</v>
      </c>
      <c r="BD82">
        <v>2963.8</v>
      </c>
      <c r="BE82">
        <v>235960.82000000004</v>
      </c>
      <c r="BF82">
        <v>365.1825</v>
      </c>
      <c r="BG82">
        <v>259.33250000000004</v>
      </c>
      <c r="BH82">
        <v>5086.0924999999997</v>
      </c>
    </row>
    <row r="83" spans="1:60" x14ac:dyDescent="0.45">
      <c r="A83" t="s">
        <v>46</v>
      </c>
      <c r="B83" t="s">
        <v>34</v>
      </c>
      <c r="C83" s="1" t="s">
        <v>50</v>
      </c>
      <c r="D83" s="1" t="s">
        <v>133</v>
      </c>
      <c r="E83">
        <v>1.27</v>
      </c>
      <c r="F83">
        <v>44.584000000000003</v>
      </c>
      <c r="G83">
        <v>0.96099999999999997</v>
      </c>
      <c r="H83">
        <v>1.357</v>
      </c>
      <c r="I83">
        <v>4.9000000000000002E-2</v>
      </c>
      <c r="J83">
        <v>0.17799999999999999</v>
      </c>
      <c r="K83">
        <v>0.56000000000000005</v>
      </c>
      <c r="L83">
        <v>13.544</v>
      </c>
      <c r="M83">
        <v>0</v>
      </c>
      <c r="N83">
        <v>6.9000000000000006E-2</v>
      </c>
      <c r="O83">
        <v>4</v>
      </c>
      <c r="P83">
        <v>92</v>
      </c>
      <c r="Q83">
        <v>17</v>
      </c>
      <c r="R83">
        <v>328</v>
      </c>
      <c r="S83">
        <v>5</v>
      </c>
      <c r="T83">
        <v>134</v>
      </c>
      <c r="U83">
        <v>23</v>
      </c>
      <c r="V83">
        <v>8</v>
      </c>
      <c r="W83">
        <v>4</v>
      </c>
      <c r="X83">
        <v>29</v>
      </c>
      <c r="Y83">
        <v>8</v>
      </c>
      <c r="Z83">
        <v>1</v>
      </c>
      <c r="AA83">
        <v>30</v>
      </c>
      <c r="AB83">
        <v>17</v>
      </c>
      <c r="AC83">
        <v>20</v>
      </c>
      <c r="AD83">
        <v>0</v>
      </c>
      <c r="AE83">
        <v>88</v>
      </c>
      <c r="AF83">
        <v>0</v>
      </c>
      <c r="AG83">
        <v>28</v>
      </c>
      <c r="AH83">
        <v>13</v>
      </c>
      <c r="AI83">
        <v>0</v>
      </c>
      <c r="AJ83">
        <v>0</v>
      </c>
      <c r="AK83">
        <v>11</v>
      </c>
      <c r="AL83">
        <v>6</v>
      </c>
      <c r="AM83">
        <v>14</v>
      </c>
      <c r="AN83">
        <v>4</v>
      </c>
      <c r="AO83">
        <v>0</v>
      </c>
      <c r="AP83">
        <v>3</v>
      </c>
      <c r="AQ83">
        <v>2</v>
      </c>
      <c r="AR83">
        <v>11</v>
      </c>
      <c r="AS83">
        <v>2</v>
      </c>
      <c r="AT83">
        <v>5</v>
      </c>
      <c r="AU83">
        <v>0</v>
      </c>
      <c r="AV83">
        <v>4</v>
      </c>
      <c r="AW83">
        <v>1</v>
      </c>
      <c r="AX83">
        <v>37.338000000000001</v>
      </c>
      <c r="AY83">
        <v>0</v>
      </c>
      <c r="AZ83">
        <v>818.40669999999989</v>
      </c>
      <c r="BA83">
        <v>10622.047500000001</v>
      </c>
      <c r="BB83">
        <v>62652.614999999991</v>
      </c>
      <c r="BC83">
        <v>1053.2075</v>
      </c>
      <c r="BD83">
        <v>3831.77</v>
      </c>
      <c r="BE83">
        <v>234627.11</v>
      </c>
      <c r="BF83">
        <v>375.76749999999998</v>
      </c>
      <c r="BG83">
        <v>195.82249999999999</v>
      </c>
      <c r="BH83">
        <v>12193.919999999998</v>
      </c>
    </row>
    <row r="84" spans="1:60" x14ac:dyDescent="0.45">
      <c r="A84" t="s">
        <v>46</v>
      </c>
      <c r="B84" t="s">
        <v>34</v>
      </c>
      <c r="C84" s="1" t="s">
        <v>51</v>
      </c>
      <c r="D84" s="1" t="s">
        <v>133</v>
      </c>
      <c r="E84">
        <v>2.0070000000000001</v>
      </c>
      <c r="F84">
        <v>44.332000000000001</v>
      </c>
      <c r="G84">
        <v>2.3039999999999998</v>
      </c>
      <c r="H84">
        <v>0.88800000000000001</v>
      </c>
      <c r="I84">
        <v>3.6999999999999998E-2</v>
      </c>
      <c r="J84">
        <v>0.19900000000000001</v>
      </c>
      <c r="K84">
        <v>0.72399999999999998</v>
      </c>
      <c r="L84">
        <v>11.837999999999999</v>
      </c>
      <c r="M84">
        <v>0</v>
      </c>
      <c r="N84">
        <v>7.0999999999999994E-2</v>
      </c>
      <c r="O84">
        <v>4</v>
      </c>
      <c r="P84">
        <v>54</v>
      </c>
      <c r="Q84">
        <v>17</v>
      </c>
      <c r="R84">
        <v>276</v>
      </c>
      <c r="S84">
        <v>5</v>
      </c>
      <c r="T84">
        <v>135</v>
      </c>
      <c r="U84">
        <v>23</v>
      </c>
      <c r="V84">
        <v>8</v>
      </c>
      <c r="W84">
        <v>6</v>
      </c>
      <c r="X84">
        <v>9</v>
      </c>
      <c r="Y84">
        <v>4</v>
      </c>
      <c r="Z84">
        <v>6</v>
      </c>
      <c r="AA84">
        <v>24</v>
      </c>
      <c r="AB84">
        <v>17</v>
      </c>
      <c r="AC84">
        <v>27</v>
      </c>
      <c r="AD84">
        <v>0</v>
      </c>
      <c r="AE84">
        <v>16</v>
      </c>
      <c r="AF84">
        <v>36</v>
      </c>
      <c r="AG84">
        <v>41</v>
      </c>
      <c r="AH84">
        <v>11</v>
      </c>
      <c r="AI84">
        <v>0</v>
      </c>
      <c r="AJ84">
        <v>0</v>
      </c>
      <c r="AK84">
        <v>11</v>
      </c>
      <c r="AL84">
        <v>6</v>
      </c>
      <c r="AM84">
        <v>14</v>
      </c>
      <c r="AN84">
        <v>0</v>
      </c>
      <c r="AO84">
        <v>0</v>
      </c>
      <c r="AP84">
        <v>5</v>
      </c>
      <c r="AQ84">
        <v>2</v>
      </c>
      <c r="AR84">
        <v>11</v>
      </c>
      <c r="AS84">
        <v>2</v>
      </c>
      <c r="AT84">
        <v>5</v>
      </c>
      <c r="AU84">
        <v>0</v>
      </c>
      <c r="AV84">
        <v>4</v>
      </c>
      <c r="AW84">
        <v>0</v>
      </c>
      <c r="AX84">
        <v>37.521999999999998</v>
      </c>
      <c r="AY84">
        <v>0</v>
      </c>
      <c r="AZ84">
        <v>535.55279999999993</v>
      </c>
      <c r="BA84">
        <v>1434.2675000000002</v>
      </c>
      <c r="BB84">
        <v>32321.297500000001</v>
      </c>
      <c r="BC84">
        <v>613.93000000000006</v>
      </c>
      <c r="BD84">
        <v>1428.9750000000001</v>
      </c>
      <c r="BE84">
        <v>269324.74</v>
      </c>
      <c r="BF84">
        <v>100.5575</v>
      </c>
      <c r="BG84">
        <v>185.23750000000001</v>
      </c>
      <c r="BH84">
        <v>3429.5400000000004</v>
      </c>
    </row>
    <row r="85" spans="1:60" x14ac:dyDescent="0.45">
      <c r="A85" t="s">
        <v>46</v>
      </c>
      <c r="B85" t="s">
        <v>34</v>
      </c>
      <c r="C85" s="1" t="s">
        <v>52</v>
      </c>
      <c r="D85" s="1" t="s">
        <v>133</v>
      </c>
      <c r="E85">
        <v>0.27100000000000002</v>
      </c>
      <c r="F85">
        <v>50.887999999999998</v>
      </c>
      <c r="G85">
        <v>0.64800000000000002</v>
      </c>
      <c r="H85">
        <v>0.76400000000000001</v>
      </c>
      <c r="I85">
        <v>3.5000000000000003E-2</v>
      </c>
      <c r="J85">
        <v>0.11600000000000001</v>
      </c>
      <c r="K85">
        <v>0.27</v>
      </c>
      <c r="L85">
        <v>6.1070000000000002</v>
      </c>
      <c r="M85">
        <v>0</v>
      </c>
      <c r="N85">
        <v>1.9E-2</v>
      </c>
      <c r="O85">
        <v>1</v>
      </c>
      <c r="P85">
        <v>44</v>
      </c>
      <c r="Q85">
        <v>14</v>
      </c>
      <c r="R85">
        <v>382</v>
      </c>
      <c r="S85">
        <v>5</v>
      </c>
      <c r="T85">
        <v>135</v>
      </c>
      <c r="U85">
        <v>24</v>
      </c>
      <c r="V85">
        <v>4</v>
      </c>
      <c r="W85">
        <v>4</v>
      </c>
      <c r="X85">
        <v>32</v>
      </c>
      <c r="Y85">
        <v>3</v>
      </c>
      <c r="Z85">
        <v>0</v>
      </c>
      <c r="AA85">
        <v>28</v>
      </c>
      <c r="AB85">
        <v>7</v>
      </c>
      <c r="AC85">
        <v>32</v>
      </c>
      <c r="AD85">
        <v>0</v>
      </c>
      <c r="AE85">
        <v>18</v>
      </c>
      <c r="AF85">
        <v>5</v>
      </c>
      <c r="AG85">
        <v>19</v>
      </c>
      <c r="AH85">
        <v>11</v>
      </c>
      <c r="AI85">
        <v>0</v>
      </c>
      <c r="AJ85">
        <v>0</v>
      </c>
      <c r="AK85">
        <v>10</v>
      </c>
      <c r="AL85">
        <v>6</v>
      </c>
      <c r="AM85">
        <v>18</v>
      </c>
      <c r="AN85">
        <v>0</v>
      </c>
      <c r="AO85">
        <v>0</v>
      </c>
      <c r="AP85">
        <v>4</v>
      </c>
      <c r="AQ85">
        <v>3</v>
      </c>
      <c r="AR85">
        <v>12</v>
      </c>
      <c r="AS85">
        <v>2</v>
      </c>
      <c r="AT85">
        <v>5</v>
      </c>
      <c r="AU85">
        <v>1</v>
      </c>
      <c r="AV85">
        <v>4</v>
      </c>
      <c r="AW85">
        <v>0</v>
      </c>
      <c r="AX85">
        <v>40.798000000000002</v>
      </c>
      <c r="AY85">
        <v>0</v>
      </c>
      <c r="AZ85">
        <v>460.76839999999999</v>
      </c>
      <c r="BA85">
        <v>0</v>
      </c>
      <c r="BB85">
        <v>19778.072500000002</v>
      </c>
      <c r="BC85">
        <v>735.65750000000014</v>
      </c>
      <c r="BD85">
        <v>867.97</v>
      </c>
      <c r="BE85">
        <v>276586.05</v>
      </c>
      <c r="BF85">
        <v>5.2924999999999995</v>
      </c>
      <c r="BG85">
        <v>190.52999999999997</v>
      </c>
      <c r="BH85">
        <v>4371.6049999999996</v>
      </c>
    </row>
    <row r="86" spans="1:60" x14ac:dyDescent="0.45">
      <c r="A86" t="s">
        <v>46</v>
      </c>
      <c r="B86" t="s">
        <v>34</v>
      </c>
      <c r="C86" s="1" t="s">
        <v>53</v>
      </c>
      <c r="D86" s="1" t="s">
        <v>133</v>
      </c>
      <c r="E86">
        <v>0</v>
      </c>
      <c r="F86">
        <v>52.26</v>
      </c>
      <c r="G86">
        <v>0.82599999999999996</v>
      </c>
      <c r="H86">
        <v>0.82499999999999996</v>
      </c>
      <c r="I86">
        <v>3.5999999999999997E-2</v>
      </c>
      <c r="J86">
        <v>0.13900000000000001</v>
      </c>
      <c r="K86">
        <v>0.16400000000000001</v>
      </c>
      <c r="L86">
        <v>3.7370000000000001</v>
      </c>
      <c r="M86">
        <v>0</v>
      </c>
      <c r="N86">
        <v>1E-3</v>
      </c>
      <c r="O86">
        <v>1</v>
      </c>
      <c r="P86">
        <v>41</v>
      </c>
      <c r="Q86">
        <v>13</v>
      </c>
      <c r="R86">
        <v>407</v>
      </c>
      <c r="S86">
        <v>5</v>
      </c>
      <c r="T86">
        <v>134</v>
      </c>
      <c r="U86">
        <v>24</v>
      </c>
      <c r="V86">
        <v>7</v>
      </c>
      <c r="W86">
        <v>5</v>
      </c>
      <c r="X86">
        <v>2</v>
      </c>
      <c r="Y86">
        <v>0</v>
      </c>
      <c r="Z86">
        <v>0</v>
      </c>
      <c r="AA86">
        <v>30</v>
      </c>
      <c r="AB86">
        <v>14</v>
      </c>
      <c r="AC86">
        <v>7</v>
      </c>
      <c r="AD86">
        <v>0</v>
      </c>
      <c r="AE86">
        <v>53</v>
      </c>
      <c r="AF86">
        <v>0</v>
      </c>
      <c r="AG86">
        <v>38</v>
      </c>
      <c r="AH86">
        <v>21</v>
      </c>
      <c r="AI86">
        <v>0</v>
      </c>
      <c r="AJ86">
        <v>0</v>
      </c>
      <c r="AK86">
        <v>11</v>
      </c>
      <c r="AL86">
        <v>6</v>
      </c>
      <c r="AM86">
        <v>10</v>
      </c>
      <c r="AN86">
        <v>8</v>
      </c>
      <c r="AO86">
        <v>0</v>
      </c>
      <c r="AP86">
        <v>3</v>
      </c>
      <c r="AQ86">
        <v>3</v>
      </c>
      <c r="AR86">
        <v>12</v>
      </c>
      <c r="AS86">
        <v>2</v>
      </c>
      <c r="AT86">
        <v>5</v>
      </c>
      <c r="AU86">
        <v>1</v>
      </c>
      <c r="AV86">
        <v>4</v>
      </c>
      <c r="AW86">
        <v>1</v>
      </c>
      <c r="AX86">
        <v>41.924999999999997</v>
      </c>
      <c r="AY86">
        <v>0</v>
      </c>
      <c r="AZ86">
        <v>497.55749999999995</v>
      </c>
      <c r="BA86">
        <v>15.8775</v>
      </c>
      <c r="BB86">
        <v>20746.600000000002</v>
      </c>
      <c r="BC86">
        <v>598.05250000000001</v>
      </c>
      <c r="BD86">
        <v>1032.0374999999999</v>
      </c>
      <c r="BE86">
        <v>273643.42</v>
      </c>
      <c r="BF86">
        <v>26.462500000000002</v>
      </c>
      <c r="BG86">
        <v>201.11500000000001</v>
      </c>
      <c r="BH86">
        <v>8870.23</v>
      </c>
    </row>
    <row r="87" spans="1:60" x14ac:dyDescent="0.45">
      <c r="A87" t="s">
        <v>46</v>
      </c>
      <c r="B87" t="s">
        <v>34</v>
      </c>
      <c r="C87" s="1" t="s">
        <v>54</v>
      </c>
      <c r="D87" s="1" t="s">
        <v>133</v>
      </c>
      <c r="E87">
        <v>3.0000000000000001E-3</v>
      </c>
      <c r="F87">
        <v>51.704000000000001</v>
      </c>
      <c r="G87">
        <v>1.6759999999999999</v>
      </c>
      <c r="H87">
        <v>0.77300000000000002</v>
      </c>
      <c r="I87">
        <v>3.7999999999999999E-2</v>
      </c>
      <c r="J87">
        <v>0.113</v>
      </c>
      <c r="K87">
        <v>0.19500000000000001</v>
      </c>
      <c r="L87">
        <v>3.92</v>
      </c>
      <c r="M87">
        <v>0</v>
      </c>
      <c r="N87">
        <v>5.0000000000000001E-3</v>
      </c>
      <c r="O87">
        <v>2</v>
      </c>
      <c r="P87">
        <v>45</v>
      </c>
      <c r="Q87">
        <v>13</v>
      </c>
      <c r="R87">
        <v>414</v>
      </c>
      <c r="S87">
        <v>5</v>
      </c>
      <c r="T87">
        <v>133</v>
      </c>
      <c r="U87">
        <v>24</v>
      </c>
      <c r="V87">
        <v>8</v>
      </c>
      <c r="W87">
        <v>5</v>
      </c>
      <c r="X87">
        <v>6</v>
      </c>
      <c r="Y87">
        <v>4</v>
      </c>
      <c r="Z87">
        <v>0</v>
      </c>
      <c r="AA87">
        <v>25</v>
      </c>
      <c r="AB87">
        <v>6</v>
      </c>
      <c r="AC87">
        <v>18</v>
      </c>
      <c r="AD87">
        <v>0</v>
      </c>
      <c r="AE87">
        <v>69</v>
      </c>
      <c r="AF87">
        <v>0</v>
      </c>
      <c r="AG87">
        <v>42</v>
      </c>
      <c r="AH87">
        <v>13</v>
      </c>
      <c r="AI87">
        <v>0</v>
      </c>
      <c r="AJ87">
        <v>0</v>
      </c>
      <c r="AK87">
        <v>11</v>
      </c>
      <c r="AL87">
        <v>7</v>
      </c>
      <c r="AM87">
        <v>15</v>
      </c>
      <c r="AN87">
        <v>25</v>
      </c>
      <c r="AO87">
        <v>0</v>
      </c>
      <c r="AP87">
        <v>2</v>
      </c>
      <c r="AQ87">
        <v>2</v>
      </c>
      <c r="AR87">
        <v>12</v>
      </c>
      <c r="AS87">
        <v>2</v>
      </c>
      <c r="AT87">
        <v>5</v>
      </c>
      <c r="AU87">
        <v>1</v>
      </c>
      <c r="AV87">
        <v>4</v>
      </c>
      <c r="AW87">
        <v>1</v>
      </c>
      <c r="AX87">
        <v>41.481999999999999</v>
      </c>
      <c r="AY87">
        <v>0</v>
      </c>
      <c r="AZ87">
        <v>466.19630000000001</v>
      </c>
      <c r="BA87">
        <v>0</v>
      </c>
      <c r="BB87">
        <v>28955.267500000002</v>
      </c>
      <c r="BC87">
        <v>746.24249999999984</v>
      </c>
      <c r="BD87">
        <v>973.81999999999994</v>
      </c>
      <c r="BE87">
        <v>271230.03999999998</v>
      </c>
      <c r="BF87">
        <v>42.339999999999996</v>
      </c>
      <c r="BG87">
        <v>222.28500000000003</v>
      </c>
      <c r="BH87">
        <v>5218.4050000000007</v>
      </c>
    </row>
    <row r="88" spans="1:60" x14ac:dyDescent="0.45">
      <c r="A88" t="s">
        <v>46</v>
      </c>
      <c r="B88" t="s">
        <v>34</v>
      </c>
      <c r="C88" s="1" t="s">
        <v>55</v>
      </c>
      <c r="D88" s="1" t="s">
        <v>133</v>
      </c>
      <c r="E88">
        <v>0</v>
      </c>
      <c r="F88">
        <v>51.247999999999998</v>
      </c>
      <c r="G88">
        <v>0.98599999999999999</v>
      </c>
      <c r="H88">
        <v>0.63</v>
      </c>
      <c r="I88">
        <v>4.2000000000000003E-2</v>
      </c>
      <c r="J88">
        <v>0.14099999999999999</v>
      </c>
      <c r="K88">
        <v>0.184</v>
      </c>
      <c r="L88">
        <v>5.4710000000000001</v>
      </c>
      <c r="M88">
        <v>0</v>
      </c>
      <c r="N88">
        <v>8.0000000000000002E-3</v>
      </c>
      <c r="O88">
        <v>2</v>
      </c>
      <c r="P88">
        <v>47</v>
      </c>
      <c r="Q88">
        <v>12</v>
      </c>
      <c r="R88">
        <v>414</v>
      </c>
      <c r="S88">
        <v>5</v>
      </c>
      <c r="T88">
        <v>115</v>
      </c>
      <c r="U88">
        <v>20</v>
      </c>
      <c r="V88">
        <v>9</v>
      </c>
      <c r="W88">
        <v>2</v>
      </c>
      <c r="X88">
        <v>6</v>
      </c>
      <c r="Y88">
        <v>8</v>
      </c>
      <c r="Z88">
        <v>13</v>
      </c>
      <c r="AA88">
        <v>33</v>
      </c>
      <c r="AB88">
        <v>27</v>
      </c>
      <c r="AC88">
        <v>18</v>
      </c>
      <c r="AD88">
        <v>0</v>
      </c>
      <c r="AE88">
        <v>17</v>
      </c>
      <c r="AF88">
        <v>20</v>
      </c>
      <c r="AG88">
        <v>32</v>
      </c>
      <c r="AH88">
        <v>12</v>
      </c>
      <c r="AI88">
        <v>0</v>
      </c>
      <c r="AJ88">
        <v>0</v>
      </c>
      <c r="AK88">
        <v>10</v>
      </c>
      <c r="AL88">
        <v>6</v>
      </c>
      <c r="AM88">
        <v>11</v>
      </c>
      <c r="AN88">
        <v>12</v>
      </c>
      <c r="AO88">
        <v>0</v>
      </c>
      <c r="AP88">
        <v>6</v>
      </c>
      <c r="AQ88">
        <v>2</v>
      </c>
      <c r="AR88">
        <v>12</v>
      </c>
      <c r="AS88">
        <v>3</v>
      </c>
      <c r="AT88">
        <v>5</v>
      </c>
      <c r="AU88">
        <v>1</v>
      </c>
      <c r="AV88">
        <v>4</v>
      </c>
      <c r="AW88">
        <v>1</v>
      </c>
      <c r="AX88">
        <v>41.203000000000003</v>
      </c>
      <c r="AY88">
        <v>0</v>
      </c>
      <c r="AZ88">
        <v>379.95299999999997</v>
      </c>
      <c r="BA88">
        <v>0</v>
      </c>
      <c r="BB88">
        <v>14607.3</v>
      </c>
      <c r="BC88">
        <v>523.9575000000001</v>
      </c>
      <c r="BD88">
        <v>788.58249999999987</v>
      </c>
      <c r="BE88">
        <v>282593.03750000003</v>
      </c>
      <c r="BF88">
        <v>26.462500000000002</v>
      </c>
      <c r="BG88">
        <v>206.4075</v>
      </c>
      <c r="BH88">
        <v>2090.5374999999999</v>
      </c>
    </row>
    <row r="89" spans="1:60" x14ac:dyDescent="0.45">
      <c r="A89" t="s">
        <v>46</v>
      </c>
      <c r="B89" t="s">
        <v>34</v>
      </c>
      <c r="C89" s="1" t="s">
        <v>56</v>
      </c>
      <c r="D89" s="1" t="s">
        <v>133</v>
      </c>
      <c r="E89">
        <v>0</v>
      </c>
      <c r="F89">
        <v>53.395000000000003</v>
      </c>
      <c r="G89">
        <v>0.39500000000000002</v>
      </c>
      <c r="H89">
        <v>0.73</v>
      </c>
      <c r="I89">
        <v>3.9E-2</v>
      </c>
      <c r="J89">
        <v>9.9000000000000005E-2</v>
      </c>
      <c r="K89">
        <v>0.14899999999999999</v>
      </c>
      <c r="L89">
        <v>2.76</v>
      </c>
      <c r="M89">
        <v>0</v>
      </c>
      <c r="N89">
        <v>5.0000000000000001E-3</v>
      </c>
      <c r="O89">
        <v>3</v>
      </c>
      <c r="P89">
        <v>32</v>
      </c>
      <c r="Q89">
        <v>14</v>
      </c>
      <c r="R89">
        <v>275</v>
      </c>
      <c r="S89">
        <v>5</v>
      </c>
      <c r="T89">
        <v>135</v>
      </c>
      <c r="U89">
        <v>24</v>
      </c>
      <c r="V89">
        <v>2</v>
      </c>
      <c r="W89">
        <v>5</v>
      </c>
      <c r="X89">
        <v>3</v>
      </c>
      <c r="Y89">
        <v>6</v>
      </c>
      <c r="Z89">
        <v>0</v>
      </c>
      <c r="AA89">
        <v>24</v>
      </c>
      <c r="AB89">
        <v>10</v>
      </c>
      <c r="AC89">
        <v>21</v>
      </c>
      <c r="AD89">
        <v>0</v>
      </c>
      <c r="AE89">
        <v>27</v>
      </c>
      <c r="AF89">
        <v>0</v>
      </c>
      <c r="AG89">
        <v>6</v>
      </c>
      <c r="AH89">
        <v>11</v>
      </c>
      <c r="AI89">
        <v>0</v>
      </c>
      <c r="AJ89">
        <v>0</v>
      </c>
      <c r="AK89">
        <v>11</v>
      </c>
      <c r="AL89">
        <v>6</v>
      </c>
      <c r="AM89">
        <v>12</v>
      </c>
      <c r="AN89">
        <v>13</v>
      </c>
      <c r="AO89">
        <v>0</v>
      </c>
      <c r="AP89">
        <v>1</v>
      </c>
      <c r="AQ89">
        <v>3</v>
      </c>
      <c r="AR89">
        <v>12</v>
      </c>
      <c r="AS89">
        <v>2</v>
      </c>
      <c r="AT89">
        <v>5</v>
      </c>
      <c r="AU89">
        <v>1</v>
      </c>
      <c r="AV89">
        <v>4</v>
      </c>
      <c r="AW89">
        <v>0</v>
      </c>
      <c r="AX89">
        <v>42.360999999999997</v>
      </c>
      <c r="AY89">
        <v>0</v>
      </c>
      <c r="AZ89">
        <v>440.26299999999998</v>
      </c>
      <c r="BA89">
        <v>2376.3325</v>
      </c>
      <c r="BB89">
        <v>475393.52</v>
      </c>
      <c r="BC89">
        <v>714.48750000000007</v>
      </c>
      <c r="BD89">
        <v>1550.7024999999999</v>
      </c>
      <c r="BE89">
        <v>14427.355</v>
      </c>
      <c r="BF89">
        <v>127.02</v>
      </c>
      <c r="BG89">
        <v>222.28500000000003</v>
      </c>
      <c r="BH89">
        <v>13379.44</v>
      </c>
    </row>
    <row r="90" spans="1:60" x14ac:dyDescent="0.45">
      <c r="A90" t="s">
        <v>46</v>
      </c>
      <c r="B90" t="s">
        <v>34</v>
      </c>
      <c r="C90" s="1" t="s">
        <v>57</v>
      </c>
      <c r="D90" s="1" t="s">
        <v>133</v>
      </c>
      <c r="E90">
        <v>0.44900000000000001</v>
      </c>
      <c r="F90">
        <v>2.726</v>
      </c>
      <c r="G90">
        <v>2.528</v>
      </c>
      <c r="H90">
        <v>0.27900000000000003</v>
      </c>
      <c r="I90">
        <v>4.2000000000000003E-2</v>
      </c>
      <c r="J90">
        <v>0.13500000000000001</v>
      </c>
      <c r="K90">
        <v>0.29299999999999998</v>
      </c>
      <c r="L90">
        <v>89.823999999999998</v>
      </c>
      <c r="M90">
        <v>0</v>
      </c>
      <c r="N90">
        <v>2.4E-2</v>
      </c>
      <c r="O90">
        <v>3</v>
      </c>
      <c r="P90">
        <v>11</v>
      </c>
      <c r="Q90">
        <v>10</v>
      </c>
      <c r="R90">
        <v>49</v>
      </c>
      <c r="S90">
        <v>3</v>
      </c>
      <c r="T90">
        <v>100</v>
      </c>
      <c r="U90">
        <v>17</v>
      </c>
      <c r="V90">
        <v>6</v>
      </c>
      <c r="W90">
        <v>5</v>
      </c>
      <c r="X90">
        <v>241</v>
      </c>
      <c r="Y90">
        <v>32</v>
      </c>
      <c r="Z90">
        <v>44</v>
      </c>
      <c r="AA90">
        <v>33</v>
      </c>
      <c r="AB90">
        <v>19</v>
      </c>
      <c r="AC90">
        <v>50</v>
      </c>
      <c r="AD90">
        <v>0</v>
      </c>
      <c r="AE90">
        <v>33</v>
      </c>
      <c r="AF90">
        <v>245</v>
      </c>
      <c r="AG90">
        <v>0</v>
      </c>
      <c r="AH90">
        <v>1</v>
      </c>
      <c r="AI90">
        <v>0</v>
      </c>
      <c r="AJ90">
        <v>0</v>
      </c>
      <c r="AK90">
        <v>3</v>
      </c>
      <c r="AL90">
        <v>3</v>
      </c>
      <c r="AM90">
        <v>16</v>
      </c>
      <c r="AN90">
        <v>3</v>
      </c>
      <c r="AO90">
        <v>0</v>
      </c>
      <c r="AP90">
        <v>4</v>
      </c>
      <c r="AQ90">
        <v>2</v>
      </c>
      <c r="AR90">
        <v>8</v>
      </c>
      <c r="AS90">
        <v>1</v>
      </c>
      <c r="AT90">
        <v>3</v>
      </c>
      <c r="AU90">
        <v>0</v>
      </c>
      <c r="AV90">
        <v>3</v>
      </c>
      <c r="AW90">
        <v>0</v>
      </c>
      <c r="AX90">
        <v>3.6040000000000001</v>
      </c>
      <c r="AY90">
        <v>0</v>
      </c>
      <c r="AZ90">
        <v>168.26489999999998</v>
      </c>
      <c r="BA90">
        <v>10.584999999999999</v>
      </c>
      <c r="BB90">
        <v>20386.71</v>
      </c>
      <c r="BC90">
        <v>306.96500000000003</v>
      </c>
      <c r="BD90">
        <v>973.81999999999994</v>
      </c>
      <c r="BE90">
        <v>276215.57499999995</v>
      </c>
      <c r="BF90">
        <v>47.632499999999993</v>
      </c>
      <c r="BG90">
        <v>216.99250000000001</v>
      </c>
      <c r="BH90">
        <v>3297.2275</v>
      </c>
    </row>
    <row r="91" spans="1:60" x14ac:dyDescent="0.45">
      <c r="A91" t="s">
        <v>46</v>
      </c>
      <c r="B91" t="s">
        <v>34</v>
      </c>
      <c r="C91" s="1" t="s">
        <v>58</v>
      </c>
      <c r="D91" s="1" t="s">
        <v>133</v>
      </c>
      <c r="E91">
        <v>2E-3</v>
      </c>
      <c r="F91">
        <v>52.19</v>
      </c>
      <c r="G91">
        <v>0.623</v>
      </c>
      <c r="H91">
        <v>0.85</v>
      </c>
      <c r="I91">
        <v>4.1000000000000002E-2</v>
      </c>
      <c r="J91">
        <v>5.8000000000000003E-2</v>
      </c>
      <c r="K91">
        <v>0.184</v>
      </c>
      <c r="L91">
        <v>3.8519999999999999</v>
      </c>
      <c r="M91">
        <v>0</v>
      </c>
      <c r="N91">
        <v>8.9999999999999993E-3</v>
      </c>
      <c r="O91">
        <v>4</v>
      </c>
      <c r="P91">
        <v>27</v>
      </c>
      <c r="Q91">
        <v>13</v>
      </c>
      <c r="R91">
        <v>216</v>
      </c>
      <c r="S91">
        <v>5</v>
      </c>
      <c r="T91">
        <v>133</v>
      </c>
      <c r="U91">
        <v>23</v>
      </c>
      <c r="V91">
        <v>8</v>
      </c>
      <c r="W91">
        <v>6</v>
      </c>
      <c r="X91">
        <v>6</v>
      </c>
      <c r="Y91">
        <v>0</v>
      </c>
      <c r="Z91">
        <v>0</v>
      </c>
      <c r="AA91">
        <v>34</v>
      </c>
      <c r="AB91">
        <v>9</v>
      </c>
      <c r="AC91">
        <v>28</v>
      </c>
      <c r="AD91">
        <v>0</v>
      </c>
      <c r="AE91">
        <v>74</v>
      </c>
      <c r="AF91">
        <v>0</v>
      </c>
      <c r="AG91">
        <v>31</v>
      </c>
      <c r="AH91">
        <v>15</v>
      </c>
      <c r="AI91">
        <v>0</v>
      </c>
      <c r="AJ91">
        <v>0</v>
      </c>
      <c r="AK91">
        <v>11</v>
      </c>
      <c r="AL91">
        <v>6</v>
      </c>
      <c r="AM91">
        <v>11</v>
      </c>
      <c r="AN91">
        <v>1</v>
      </c>
      <c r="AO91">
        <v>0</v>
      </c>
      <c r="AP91">
        <v>6</v>
      </c>
      <c r="AQ91">
        <v>3</v>
      </c>
      <c r="AR91">
        <v>12</v>
      </c>
      <c r="AS91">
        <v>2</v>
      </c>
      <c r="AT91">
        <v>5</v>
      </c>
      <c r="AU91">
        <v>1</v>
      </c>
      <c r="AV91">
        <v>4</v>
      </c>
      <c r="AW91">
        <v>1</v>
      </c>
      <c r="AX91">
        <v>42.122</v>
      </c>
      <c r="AY91">
        <v>0</v>
      </c>
      <c r="AZ91">
        <v>512.63499999999999</v>
      </c>
      <c r="BA91">
        <v>0</v>
      </c>
      <c r="BB91">
        <v>8288.0550000000003</v>
      </c>
      <c r="BC91">
        <v>322.84250000000003</v>
      </c>
      <c r="BD91">
        <v>201.11500000000001</v>
      </c>
      <c r="BE91">
        <v>285757.95250000001</v>
      </c>
      <c r="BF91">
        <v>0</v>
      </c>
      <c r="BG91">
        <v>169.35999999999999</v>
      </c>
      <c r="BH91">
        <v>2646.25</v>
      </c>
    </row>
    <row r="92" spans="1:60" x14ac:dyDescent="0.45">
      <c r="A92" t="s">
        <v>46</v>
      </c>
      <c r="B92" t="s">
        <v>34</v>
      </c>
      <c r="C92" s="1" t="s">
        <v>59</v>
      </c>
      <c r="D92" s="1" t="s">
        <v>133</v>
      </c>
      <c r="E92">
        <v>0</v>
      </c>
      <c r="F92">
        <v>53.993000000000002</v>
      </c>
      <c r="G92">
        <v>0.5</v>
      </c>
      <c r="H92">
        <v>0.64900000000000002</v>
      </c>
      <c r="I92">
        <v>3.2000000000000001E-2</v>
      </c>
      <c r="J92">
        <v>6.0999999999999999E-2</v>
      </c>
      <c r="K92">
        <v>3.7999999999999999E-2</v>
      </c>
      <c r="L92">
        <v>1.5660000000000001</v>
      </c>
      <c r="M92">
        <v>0</v>
      </c>
      <c r="N92">
        <v>0</v>
      </c>
      <c r="O92">
        <v>2</v>
      </c>
      <c r="P92">
        <v>32</v>
      </c>
      <c r="Q92">
        <v>12</v>
      </c>
      <c r="R92">
        <v>313</v>
      </c>
      <c r="S92">
        <v>5</v>
      </c>
      <c r="T92">
        <v>132</v>
      </c>
      <c r="U92">
        <v>23</v>
      </c>
      <c r="V92">
        <v>8</v>
      </c>
      <c r="W92">
        <v>4</v>
      </c>
      <c r="X92">
        <v>1</v>
      </c>
      <c r="Y92">
        <v>0</v>
      </c>
      <c r="Z92">
        <v>0</v>
      </c>
      <c r="AA92">
        <v>32</v>
      </c>
      <c r="AB92">
        <v>11</v>
      </c>
      <c r="AC92">
        <v>26</v>
      </c>
      <c r="AD92">
        <v>0</v>
      </c>
      <c r="AE92">
        <v>32</v>
      </c>
      <c r="AF92">
        <v>0</v>
      </c>
      <c r="AG92">
        <v>20</v>
      </c>
      <c r="AH92">
        <v>4</v>
      </c>
      <c r="AI92">
        <v>0</v>
      </c>
      <c r="AJ92">
        <v>0</v>
      </c>
      <c r="AK92">
        <v>11</v>
      </c>
      <c r="AL92">
        <v>6</v>
      </c>
      <c r="AM92">
        <v>16</v>
      </c>
      <c r="AN92">
        <v>15</v>
      </c>
      <c r="AO92">
        <v>0</v>
      </c>
      <c r="AP92">
        <v>4</v>
      </c>
      <c r="AQ92">
        <v>3</v>
      </c>
      <c r="AR92">
        <v>12</v>
      </c>
      <c r="AS92">
        <v>3</v>
      </c>
      <c r="AT92">
        <v>5</v>
      </c>
      <c r="AU92">
        <v>1</v>
      </c>
      <c r="AV92">
        <v>4</v>
      </c>
      <c r="AW92">
        <v>1</v>
      </c>
      <c r="AX92">
        <v>43.088000000000001</v>
      </c>
      <c r="AY92">
        <v>0</v>
      </c>
      <c r="AZ92">
        <v>391.4119</v>
      </c>
      <c r="BA92">
        <v>0</v>
      </c>
      <c r="BB92">
        <v>20937.13</v>
      </c>
      <c r="BC92">
        <v>4519.7950000000001</v>
      </c>
      <c r="BD92">
        <v>820.33749999999998</v>
      </c>
      <c r="BE92">
        <v>276453.73749999999</v>
      </c>
      <c r="BF92">
        <v>0</v>
      </c>
      <c r="BG92">
        <v>190.52999999999997</v>
      </c>
      <c r="BH92">
        <v>4551.55</v>
      </c>
    </row>
    <row r="93" spans="1:60" x14ac:dyDescent="0.45">
      <c r="A93" t="s">
        <v>46</v>
      </c>
      <c r="B93" t="s">
        <v>34</v>
      </c>
      <c r="C93" s="1" t="s">
        <v>60</v>
      </c>
      <c r="D93" s="1" t="s">
        <v>133</v>
      </c>
      <c r="E93">
        <v>0</v>
      </c>
      <c r="F93">
        <v>52.234999999999999</v>
      </c>
      <c r="G93">
        <v>0.86</v>
      </c>
      <c r="H93">
        <v>0.71499999999999997</v>
      </c>
      <c r="I93">
        <v>3.5999999999999997E-2</v>
      </c>
      <c r="J93">
        <v>0.85399999999999998</v>
      </c>
      <c r="K93">
        <v>0.155</v>
      </c>
      <c r="L93">
        <v>3.956</v>
      </c>
      <c r="M93">
        <v>0</v>
      </c>
      <c r="N93">
        <v>0</v>
      </c>
      <c r="O93">
        <v>3</v>
      </c>
      <c r="P93">
        <v>48</v>
      </c>
      <c r="Q93">
        <v>18</v>
      </c>
      <c r="R93">
        <v>225</v>
      </c>
      <c r="S93">
        <v>5</v>
      </c>
      <c r="T93">
        <v>131</v>
      </c>
      <c r="U93">
        <v>23</v>
      </c>
      <c r="V93">
        <v>8</v>
      </c>
      <c r="W93">
        <v>5</v>
      </c>
      <c r="X93">
        <v>8</v>
      </c>
      <c r="Y93">
        <v>0</v>
      </c>
      <c r="Z93">
        <v>0</v>
      </c>
      <c r="AA93">
        <v>32</v>
      </c>
      <c r="AB93">
        <v>16</v>
      </c>
      <c r="AC93">
        <v>29</v>
      </c>
      <c r="AD93">
        <v>0</v>
      </c>
      <c r="AE93">
        <v>69</v>
      </c>
      <c r="AF93">
        <v>0</v>
      </c>
      <c r="AG93">
        <v>25</v>
      </c>
      <c r="AH93">
        <v>12</v>
      </c>
      <c r="AI93">
        <v>0</v>
      </c>
      <c r="AJ93">
        <v>0</v>
      </c>
      <c r="AK93">
        <v>11</v>
      </c>
      <c r="AL93">
        <v>6</v>
      </c>
      <c r="AM93">
        <v>12</v>
      </c>
      <c r="AN93">
        <v>6</v>
      </c>
      <c r="AO93">
        <v>0</v>
      </c>
      <c r="AP93">
        <v>5</v>
      </c>
      <c r="AQ93">
        <v>3</v>
      </c>
      <c r="AR93">
        <v>12</v>
      </c>
      <c r="AS93">
        <v>2</v>
      </c>
      <c r="AT93">
        <v>5</v>
      </c>
      <c r="AU93">
        <v>1</v>
      </c>
      <c r="AV93">
        <v>4</v>
      </c>
      <c r="AW93">
        <v>1</v>
      </c>
      <c r="AX93">
        <v>41.115000000000002</v>
      </c>
      <c r="AY93">
        <v>0</v>
      </c>
      <c r="AZ93">
        <v>431.21649999999994</v>
      </c>
      <c r="BA93">
        <v>0</v>
      </c>
      <c r="BB93">
        <v>28621.84</v>
      </c>
      <c r="BC93">
        <v>1455.4375</v>
      </c>
      <c r="BD93">
        <v>688.02499999999998</v>
      </c>
      <c r="BE93">
        <v>272547.8725</v>
      </c>
      <c r="BF93">
        <v>0</v>
      </c>
      <c r="BG93">
        <v>195.82249999999999</v>
      </c>
      <c r="BH93">
        <v>3217.84</v>
      </c>
    </row>
    <row r="94" spans="1:60" x14ac:dyDescent="0.45">
      <c r="A94" t="s">
        <v>46</v>
      </c>
      <c r="B94" t="s">
        <v>34</v>
      </c>
      <c r="C94" s="1" t="s">
        <v>61</v>
      </c>
      <c r="D94" s="1" t="s">
        <v>133</v>
      </c>
      <c r="E94">
        <v>0</v>
      </c>
      <c r="F94">
        <v>51.497</v>
      </c>
      <c r="G94">
        <v>0.60799999999999998</v>
      </c>
      <c r="H94">
        <v>0.67400000000000004</v>
      </c>
      <c r="I94">
        <v>3.6999999999999998E-2</v>
      </c>
      <c r="J94">
        <v>0.27500000000000002</v>
      </c>
      <c r="K94">
        <v>0.13</v>
      </c>
      <c r="L94">
        <v>5.4080000000000004</v>
      </c>
      <c r="M94">
        <v>0</v>
      </c>
      <c r="N94">
        <v>0</v>
      </c>
      <c r="O94">
        <v>1</v>
      </c>
      <c r="P94">
        <v>34</v>
      </c>
      <c r="Q94">
        <v>14</v>
      </c>
      <c r="R94">
        <v>272</v>
      </c>
      <c r="S94">
        <v>5</v>
      </c>
      <c r="T94">
        <v>128</v>
      </c>
      <c r="U94">
        <v>23</v>
      </c>
      <c r="V94">
        <v>5</v>
      </c>
      <c r="W94">
        <v>3</v>
      </c>
      <c r="X94">
        <v>7</v>
      </c>
      <c r="Y94">
        <v>0</v>
      </c>
      <c r="Z94">
        <v>0</v>
      </c>
      <c r="AA94">
        <v>29</v>
      </c>
      <c r="AB94">
        <v>14</v>
      </c>
      <c r="AC94">
        <v>28</v>
      </c>
      <c r="AD94">
        <v>0</v>
      </c>
      <c r="AE94">
        <v>57</v>
      </c>
      <c r="AF94">
        <v>0</v>
      </c>
      <c r="AG94">
        <v>20</v>
      </c>
      <c r="AH94">
        <v>4</v>
      </c>
      <c r="AI94">
        <v>0</v>
      </c>
      <c r="AJ94">
        <v>0</v>
      </c>
      <c r="AK94">
        <v>10</v>
      </c>
      <c r="AL94">
        <v>6</v>
      </c>
      <c r="AM94">
        <v>18</v>
      </c>
      <c r="AN94">
        <v>8</v>
      </c>
      <c r="AO94">
        <v>0</v>
      </c>
      <c r="AP94">
        <v>4</v>
      </c>
      <c r="AQ94">
        <v>3</v>
      </c>
      <c r="AR94">
        <v>12</v>
      </c>
      <c r="AS94">
        <v>2</v>
      </c>
      <c r="AT94">
        <v>5</v>
      </c>
      <c r="AU94">
        <v>1</v>
      </c>
      <c r="AV94">
        <v>4</v>
      </c>
      <c r="AW94">
        <v>1</v>
      </c>
      <c r="AX94">
        <v>41.298999999999999</v>
      </c>
      <c r="AY94">
        <v>0</v>
      </c>
      <c r="AZ94">
        <v>406.48939999999999</v>
      </c>
      <c r="BA94">
        <v>0</v>
      </c>
      <c r="BB94">
        <v>35062.8125</v>
      </c>
      <c r="BC94">
        <v>259.33250000000004</v>
      </c>
      <c r="BD94">
        <v>640.39249999999993</v>
      </c>
      <c r="BE94">
        <v>265297.14750000002</v>
      </c>
      <c r="BF94">
        <v>10.584999999999999</v>
      </c>
      <c r="BG94">
        <v>169.35999999999999</v>
      </c>
      <c r="BH94">
        <v>3958.79</v>
      </c>
    </row>
    <row r="95" spans="1:60" x14ac:dyDescent="0.45">
      <c r="A95" t="s">
        <v>46</v>
      </c>
      <c r="B95" t="s">
        <v>34</v>
      </c>
      <c r="C95" s="1" t="s">
        <v>62</v>
      </c>
      <c r="D95" s="1" t="s">
        <v>133</v>
      </c>
      <c r="E95">
        <v>0</v>
      </c>
      <c r="F95">
        <v>50.127000000000002</v>
      </c>
      <c r="G95">
        <v>0.748</v>
      </c>
      <c r="H95">
        <v>1.1559999999999999</v>
      </c>
      <c r="I95">
        <v>3.2000000000000001E-2</v>
      </c>
      <c r="J95">
        <v>4.9000000000000002E-2</v>
      </c>
      <c r="K95">
        <v>0.121</v>
      </c>
      <c r="L95">
        <v>6.625</v>
      </c>
      <c r="M95">
        <v>0</v>
      </c>
      <c r="N95">
        <v>2E-3</v>
      </c>
      <c r="O95">
        <v>2</v>
      </c>
      <c r="P95">
        <v>40</v>
      </c>
      <c r="Q95">
        <v>13</v>
      </c>
      <c r="R95">
        <v>413</v>
      </c>
      <c r="S95">
        <v>5</v>
      </c>
      <c r="T95">
        <v>128</v>
      </c>
      <c r="U95">
        <v>23</v>
      </c>
      <c r="V95">
        <v>6</v>
      </c>
      <c r="W95">
        <v>4</v>
      </c>
      <c r="X95">
        <v>1</v>
      </c>
      <c r="Y95">
        <v>4</v>
      </c>
      <c r="Z95">
        <v>0</v>
      </c>
      <c r="AA95">
        <v>32</v>
      </c>
      <c r="AB95">
        <v>10</v>
      </c>
      <c r="AC95">
        <v>5</v>
      </c>
      <c r="AD95">
        <v>0</v>
      </c>
      <c r="AE95">
        <v>67</v>
      </c>
      <c r="AF95">
        <v>0</v>
      </c>
      <c r="AG95">
        <v>7</v>
      </c>
      <c r="AH95">
        <v>8</v>
      </c>
      <c r="AI95">
        <v>0</v>
      </c>
      <c r="AJ95">
        <v>0</v>
      </c>
      <c r="AK95">
        <v>11</v>
      </c>
      <c r="AL95">
        <v>6</v>
      </c>
      <c r="AM95">
        <v>13</v>
      </c>
      <c r="AN95">
        <v>2</v>
      </c>
      <c r="AO95">
        <v>0</v>
      </c>
      <c r="AP95">
        <v>5</v>
      </c>
      <c r="AQ95">
        <v>2</v>
      </c>
      <c r="AR95">
        <v>12</v>
      </c>
      <c r="AS95">
        <v>2</v>
      </c>
      <c r="AT95">
        <v>5</v>
      </c>
      <c r="AU95">
        <v>1</v>
      </c>
      <c r="AV95">
        <v>4</v>
      </c>
      <c r="AW95">
        <v>1</v>
      </c>
      <c r="AX95">
        <v>41.057000000000002</v>
      </c>
      <c r="AY95">
        <v>0</v>
      </c>
      <c r="AZ95">
        <v>697.18359999999996</v>
      </c>
      <c r="BA95">
        <v>0</v>
      </c>
      <c r="BB95">
        <v>19185.3125</v>
      </c>
      <c r="BC95">
        <v>333.42749999999995</v>
      </c>
      <c r="BD95">
        <v>571.59</v>
      </c>
      <c r="BE95">
        <v>278872.40999999997</v>
      </c>
      <c r="BF95">
        <v>0</v>
      </c>
      <c r="BG95">
        <v>169.35999999999999</v>
      </c>
      <c r="BH95">
        <v>3672.9949999999994</v>
      </c>
    </row>
    <row r="96" spans="1:60" x14ac:dyDescent="0.45">
      <c r="A96" t="s">
        <v>46</v>
      </c>
      <c r="B96" t="s">
        <v>34</v>
      </c>
      <c r="C96" s="1" t="s">
        <v>63</v>
      </c>
      <c r="D96" s="1" t="s">
        <v>133</v>
      </c>
      <c r="E96">
        <v>0</v>
      </c>
      <c r="F96">
        <v>52.692</v>
      </c>
      <c r="G96">
        <v>0.69399999999999995</v>
      </c>
      <c r="H96">
        <v>0.69599999999999995</v>
      </c>
      <c r="I96">
        <v>3.2000000000000001E-2</v>
      </c>
      <c r="J96">
        <v>6.3E-2</v>
      </c>
      <c r="K96">
        <v>0.108</v>
      </c>
      <c r="L96">
        <v>3.625</v>
      </c>
      <c r="M96">
        <v>0</v>
      </c>
      <c r="N96">
        <v>0</v>
      </c>
      <c r="O96">
        <v>0</v>
      </c>
      <c r="P96">
        <v>47</v>
      </c>
      <c r="Q96">
        <v>13</v>
      </c>
      <c r="R96">
        <v>481</v>
      </c>
      <c r="S96">
        <v>5</v>
      </c>
      <c r="T96">
        <v>128</v>
      </c>
      <c r="U96">
        <v>23</v>
      </c>
      <c r="V96">
        <v>6</v>
      </c>
      <c r="W96">
        <v>6</v>
      </c>
      <c r="X96">
        <v>7</v>
      </c>
      <c r="Y96">
        <v>3</v>
      </c>
      <c r="Z96">
        <v>4</v>
      </c>
      <c r="AA96">
        <v>29</v>
      </c>
      <c r="AB96">
        <v>19</v>
      </c>
      <c r="AC96">
        <v>32</v>
      </c>
      <c r="AD96">
        <v>0</v>
      </c>
      <c r="AE96">
        <v>26</v>
      </c>
      <c r="AF96">
        <v>0</v>
      </c>
      <c r="AG96">
        <v>15</v>
      </c>
      <c r="AH96">
        <v>15</v>
      </c>
      <c r="AI96">
        <v>0</v>
      </c>
      <c r="AJ96">
        <v>0</v>
      </c>
      <c r="AK96">
        <v>11</v>
      </c>
      <c r="AL96">
        <v>6</v>
      </c>
      <c r="AM96">
        <v>17</v>
      </c>
      <c r="AN96">
        <v>9</v>
      </c>
      <c r="AO96">
        <v>0</v>
      </c>
      <c r="AP96">
        <v>5</v>
      </c>
      <c r="AQ96">
        <v>3</v>
      </c>
      <c r="AR96">
        <v>12</v>
      </c>
      <c r="AS96">
        <v>2</v>
      </c>
      <c r="AT96">
        <v>5</v>
      </c>
      <c r="AU96">
        <v>1</v>
      </c>
      <c r="AV96">
        <v>4</v>
      </c>
      <c r="AW96">
        <v>1</v>
      </c>
      <c r="AX96">
        <v>41.997</v>
      </c>
      <c r="AY96">
        <v>0</v>
      </c>
      <c r="AZ96">
        <v>419.75759999999997</v>
      </c>
      <c r="BA96">
        <v>0</v>
      </c>
      <c r="BB96">
        <v>19910.384999999998</v>
      </c>
      <c r="BC96">
        <v>248.7475</v>
      </c>
      <c r="BD96">
        <v>598.05250000000001</v>
      </c>
      <c r="BE96">
        <v>278713.63500000001</v>
      </c>
      <c r="BF96">
        <v>0</v>
      </c>
      <c r="BG96">
        <v>169.35999999999999</v>
      </c>
      <c r="BH96">
        <v>3487.7575000000002</v>
      </c>
    </row>
    <row r="97" spans="1:60" x14ac:dyDescent="0.45">
      <c r="A97" t="s">
        <v>46</v>
      </c>
      <c r="B97" t="s">
        <v>34</v>
      </c>
      <c r="C97" s="1" t="s">
        <v>64</v>
      </c>
      <c r="D97" s="1" t="s">
        <v>133</v>
      </c>
      <c r="E97">
        <v>0</v>
      </c>
      <c r="F97">
        <v>52.661999999999999</v>
      </c>
      <c r="G97">
        <v>0.65900000000000003</v>
      </c>
      <c r="H97">
        <v>0.57399999999999995</v>
      </c>
      <c r="I97">
        <v>3.2000000000000001E-2</v>
      </c>
      <c r="J97">
        <v>4.7E-2</v>
      </c>
      <c r="K97">
        <v>0.113</v>
      </c>
      <c r="L97">
        <v>3.762</v>
      </c>
      <c r="M97">
        <v>0</v>
      </c>
      <c r="N97">
        <v>0</v>
      </c>
      <c r="O97">
        <v>4</v>
      </c>
      <c r="P97">
        <v>34</v>
      </c>
      <c r="Q97">
        <v>12</v>
      </c>
      <c r="R97">
        <v>325</v>
      </c>
      <c r="S97">
        <v>5</v>
      </c>
      <c r="T97">
        <v>132</v>
      </c>
      <c r="U97">
        <v>23</v>
      </c>
      <c r="V97">
        <v>7</v>
      </c>
      <c r="W97">
        <v>3</v>
      </c>
      <c r="X97">
        <v>4</v>
      </c>
      <c r="Y97">
        <v>5</v>
      </c>
      <c r="Z97">
        <v>0</v>
      </c>
      <c r="AA97">
        <v>32</v>
      </c>
      <c r="AB97">
        <v>10</v>
      </c>
      <c r="AC97">
        <v>14</v>
      </c>
      <c r="AD97">
        <v>0</v>
      </c>
      <c r="AE97">
        <v>26</v>
      </c>
      <c r="AF97">
        <v>0</v>
      </c>
      <c r="AG97">
        <v>21</v>
      </c>
      <c r="AH97">
        <v>5</v>
      </c>
      <c r="AI97">
        <v>0</v>
      </c>
      <c r="AJ97">
        <v>0</v>
      </c>
      <c r="AK97">
        <v>11</v>
      </c>
      <c r="AL97">
        <v>6</v>
      </c>
      <c r="AM97">
        <v>9</v>
      </c>
      <c r="AN97">
        <v>4</v>
      </c>
      <c r="AO97">
        <v>0</v>
      </c>
      <c r="AP97">
        <v>5</v>
      </c>
      <c r="AQ97">
        <v>3</v>
      </c>
      <c r="AR97">
        <v>12</v>
      </c>
      <c r="AS97">
        <v>3</v>
      </c>
      <c r="AT97">
        <v>5</v>
      </c>
      <c r="AU97">
        <v>1</v>
      </c>
      <c r="AV97">
        <v>4</v>
      </c>
      <c r="AW97">
        <v>1</v>
      </c>
      <c r="AX97">
        <v>42.079000000000001</v>
      </c>
      <c r="AY97">
        <v>0</v>
      </c>
      <c r="AZ97">
        <v>346.17939999999999</v>
      </c>
      <c r="BA97">
        <v>1794.1575</v>
      </c>
      <c r="BB97">
        <v>48055.899999999994</v>
      </c>
      <c r="BC97">
        <v>1106.1324999999999</v>
      </c>
      <c r="BD97">
        <v>1360.1725000000001</v>
      </c>
      <c r="BE97">
        <v>259861.75</v>
      </c>
      <c r="BF97">
        <v>169.35999999999999</v>
      </c>
      <c r="BG97">
        <v>153.48250000000002</v>
      </c>
      <c r="BH97">
        <v>4779.1274999999996</v>
      </c>
    </row>
    <row r="98" spans="1:60" x14ac:dyDescent="0.45">
      <c r="A98" t="s">
        <v>46</v>
      </c>
      <c r="B98" t="s">
        <v>34</v>
      </c>
      <c r="C98" s="1" t="s">
        <v>65</v>
      </c>
      <c r="D98" s="1" t="s">
        <v>133</v>
      </c>
      <c r="E98">
        <v>0.33900000000000002</v>
      </c>
      <c r="F98">
        <v>49.1</v>
      </c>
      <c r="G98">
        <v>0.90300000000000002</v>
      </c>
      <c r="H98">
        <v>0.74199999999999999</v>
      </c>
      <c r="I98">
        <v>2.9000000000000001E-2</v>
      </c>
      <c r="J98">
        <v>0.20899999999999999</v>
      </c>
      <c r="K98">
        <v>0.25700000000000001</v>
      </c>
      <c r="L98">
        <v>9.08</v>
      </c>
      <c r="M98">
        <v>0</v>
      </c>
      <c r="N98">
        <v>3.2000000000000001E-2</v>
      </c>
      <c r="O98">
        <v>2</v>
      </c>
      <c r="P98">
        <v>68</v>
      </c>
      <c r="Q98">
        <v>13</v>
      </c>
      <c r="R98">
        <v>303</v>
      </c>
      <c r="S98">
        <v>5</v>
      </c>
      <c r="T98">
        <v>133</v>
      </c>
      <c r="U98">
        <v>23</v>
      </c>
      <c r="V98">
        <v>8</v>
      </c>
      <c r="W98">
        <v>4</v>
      </c>
      <c r="X98">
        <v>5</v>
      </c>
      <c r="Y98">
        <v>0</v>
      </c>
      <c r="Z98">
        <v>0</v>
      </c>
      <c r="AA98">
        <v>27</v>
      </c>
      <c r="AB98">
        <v>11</v>
      </c>
      <c r="AC98">
        <v>25</v>
      </c>
      <c r="AD98">
        <v>0</v>
      </c>
      <c r="AE98">
        <v>62</v>
      </c>
      <c r="AF98">
        <v>0</v>
      </c>
      <c r="AG98">
        <v>15</v>
      </c>
      <c r="AH98">
        <v>17</v>
      </c>
      <c r="AI98">
        <v>0</v>
      </c>
      <c r="AJ98">
        <v>0</v>
      </c>
      <c r="AK98">
        <v>11</v>
      </c>
      <c r="AL98">
        <v>6</v>
      </c>
      <c r="AM98">
        <v>11</v>
      </c>
      <c r="AN98">
        <v>12</v>
      </c>
      <c r="AO98">
        <v>0</v>
      </c>
      <c r="AP98">
        <v>3</v>
      </c>
      <c r="AQ98">
        <v>2</v>
      </c>
      <c r="AR98">
        <v>12</v>
      </c>
      <c r="AS98">
        <v>3</v>
      </c>
      <c r="AT98">
        <v>5</v>
      </c>
      <c r="AU98">
        <v>1</v>
      </c>
      <c r="AV98">
        <v>4</v>
      </c>
      <c r="AW98">
        <v>1</v>
      </c>
      <c r="AX98">
        <v>39.231000000000002</v>
      </c>
      <c r="AY98">
        <v>0</v>
      </c>
      <c r="AZ98">
        <v>447.50019999999995</v>
      </c>
      <c r="BA98">
        <v>0</v>
      </c>
      <c r="BB98">
        <v>20063.8675</v>
      </c>
      <c r="BC98">
        <v>513.37250000000006</v>
      </c>
      <c r="BD98">
        <v>804.46</v>
      </c>
      <c r="BE98">
        <v>276628.39</v>
      </c>
      <c r="BF98">
        <v>21.169999999999998</v>
      </c>
      <c r="BG98">
        <v>185.23750000000001</v>
      </c>
      <c r="BH98">
        <v>6636.7950000000001</v>
      </c>
    </row>
    <row r="99" spans="1:60" x14ac:dyDescent="0.45">
      <c r="A99" t="s">
        <v>46</v>
      </c>
      <c r="B99" t="s">
        <v>34</v>
      </c>
      <c r="C99" s="1" t="s">
        <v>66</v>
      </c>
      <c r="D99" s="1" t="s">
        <v>133</v>
      </c>
      <c r="E99">
        <v>0</v>
      </c>
      <c r="F99">
        <v>52.268000000000001</v>
      </c>
      <c r="G99">
        <v>1.254</v>
      </c>
      <c r="H99">
        <v>0.68100000000000005</v>
      </c>
      <c r="I99">
        <v>3.5000000000000003E-2</v>
      </c>
      <c r="J99">
        <v>9.7000000000000003E-2</v>
      </c>
      <c r="K99">
        <v>0.152</v>
      </c>
      <c r="L99">
        <v>3.7909999999999999</v>
      </c>
      <c r="M99">
        <v>0</v>
      </c>
      <c r="N99">
        <v>4.0000000000000001E-3</v>
      </c>
      <c r="O99">
        <v>2</v>
      </c>
      <c r="P99">
        <v>29</v>
      </c>
      <c r="Q99">
        <v>13</v>
      </c>
      <c r="R99">
        <v>256</v>
      </c>
      <c r="S99">
        <v>5</v>
      </c>
      <c r="T99">
        <v>133</v>
      </c>
      <c r="U99">
        <v>24</v>
      </c>
      <c r="V99">
        <v>5</v>
      </c>
      <c r="W99">
        <v>5</v>
      </c>
      <c r="X99">
        <v>39</v>
      </c>
      <c r="Y99">
        <v>0</v>
      </c>
      <c r="Z99">
        <v>8</v>
      </c>
      <c r="AA99">
        <v>31</v>
      </c>
      <c r="AB99">
        <v>13</v>
      </c>
      <c r="AC99">
        <v>19</v>
      </c>
      <c r="AD99">
        <v>0</v>
      </c>
      <c r="AE99">
        <v>19</v>
      </c>
      <c r="AF99">
        <v>27</v>
      </c>
      <c r="AG99">
        <v>22</v>
      </c>
      <c r="AH99">
        <v>9</v>
      </c>
      <c r="AI99">
        <v>0</v>
      </c>
      <c r="AJ99">
        <v>0</v>
      </c>
      <c r="AK99">
        <v>11</v>
      </c>
      <c r="AL99">
        <v>6</v>
      </c>
      <c r="AM99">
        <v>14</v>
      </c>
      <c r="AN99">
        <v>11</v>
      </c>
      <c r="AO99">
        <v>0</v>
      </c>
      <c r="AP99">
        <v>6</v>
      </c>
      <c r="AQ99">
        <v>3</v>
      </c>
      <c r="AR99">
        <v>12</v>
      </c>
      <c r="AS99">
        <v>2</v>
      </c>
      <c r="AT99">
        <v>5</v>
      </c>
      <c r="AU99">
        <v>1</v>
      </c>
      <c r="AV99">
        <v>4</v>
      </c>
      <c r="AW99">
        <v>1</v>
      </c>
      <c r="AX99">
        <v>41.643999999999998</v>
      </c>
      <c r="AY99">
        <v>0</v>
      </c>
      <c r="AZ99">
        <v>410.71109999999999</v>
      </c>
      <c r="BA99">
        <v>513.37250000000006</v>
      </c>
      <c r="BB99">
        <v>24027.949999999997</v>
      </c>
      <c r="BC99">
        <v>243.45499999999998</v>
      </c>
      <c r="BD99">
        <v>915.60249999999996</v>
      </c>
      <c r="BE99">
        <v>273717.51500000001</v>
      </c>
      <c r="BF99">
        <v>63.51</v>
      </c>
      <c r="BG99">
        <v>153.48250000000002</v>
      </c>
      <c r="BH99">
        <v>4218.1225000000004</v>
      </c>
    </row>
    <row r="100" spans="1:60" x14ac:dyDescent="0.45">
      <c r="A100" t="s">
        <v>46</v>
      </c>
      <c r="B100" t="s">
        <v>34</v>
      </c>
      <c r="C100" s="1" t="s">
        <v>67</v>
      </c>
      <c r="D100" s="1" t="s">
        <v>133</v>
      </c>
      <c r="E100">
        <v>9.7000000000000003E-2</v>
      </c>
      <c r="F100">
        <v>51.718000000000004</v>
      </c>
      <c r="G100">
        <v>0.79700000000000004</v>
      </c>
      <c r="H100">
        <v>0.72299999999999998</v>
      </c>
      <c r="I100">
        <v>2.9000000000000001E-2</v>
      </c>
      <c r="J100">
        <v>4.5999999999999999E-2</v>
      </c>
      <c r="K100">
        <v>0.17299999999999999</v>
      </c>
      <c r="L100">
        <v>4.54</v>
      </c>
      <c r="M100">
        <v>0</v>
      </c>
      <c r="N100">
        <v>1.2E-2</v>
      </c>
      <c r="O100">
        <v>1</v>
      </c>
      <c r="P100">
        <v>44</v>
      </c>
      <c r="Q100">
        <v>13</v>
      </c>
      <c r="R100">
        <v>434</v>
      </c>
      <c r="S100">
        <v>5</v>
      </c>
      <c r="T100">
        <v>133</v>
      </c>
      <c r="U100">
        <v>24</v>
      </c>
      <c r="V100">
        <v>10</v>
      </c>
      <c r="W100">
        <v>3</v>
      </c>
      <c r="X100">
        <v>21</v>
      </c>
      <c r="Y100">
        <v>3</v>
      </c>
      <c r="Z100">
        <v>0</v>
      </c>
      <c r="AA100">
        <v>36</v>
      </c>
      <c r="AB100">
        <v>15</v>
      </c>
      <c r="AC100">
        <v>16</v>
      </c>
      <c r="AD100">
        <v>0</v>
      </c>
      <c r="AE100">
        <v>0</v>
      </c>
      <c r="AF100">
        <v>0</v>
      </c>
      <c r="AG100">
        <v>24</v>
      </c>
      <c r="AH100">
        <v>16</v>
      </c>
      <c r="AI100">
        <v>0</v>
      </c>
      <c r="AJ100">
        <v>0</v>
      </c>
      <c r="AK100">
        <v>11</v>
      </c>
      <c r="AL100">
        <v>6</v>
      </c>
      <c r="AM100">
        <v>19</v>
      </c>
      <c r="AN100">
        <v>13</v>
      </c>
      <c r="AO100">
        <v>0</v>
      </c>
      <c r="AP100">
        <v>4</v>
      </c>
      <c r="AQ100">
        <v>3</v>
      </c>
      <c r="AR100">
        <v>12</v>
      </c>
      <c r="AS100">
        <v>2</v>
      </c>
      <c r="AT100">
        <v>5</v>
      </c>
      <c r="AU100">
        <v>1</v>
      </c>
      <c r="AV100">
        <v>4</v>
      </c>
      <c r="AW100">
        <v>1</v>
      </c>
      <c r="AX100">
        <v>41.777999999999999</v>
      </c>
      <c r="AY100">
        <v>0</v>
      </c>
      <c r="AZ100">
        <v>436.04129999999998</v>
      </c>
      <c r="BA100">
        <v>788.58249999999987</v>
      </c>
      <c r="BB100">
        <v>31029.927500000002</v>
      </c>
      <c r="BC100">
        <v>344.01249999999999</v>
      </c>
      <c r="BD100">
        <v>1090.2549999999999</v>
      </c>
      <c r="BE100">
        <v>271182.40749999997</v>
      </c>
      <c r="BF100">
        <v>63.51</v>
      </c>
      <c r="BG100">
        <v>169.35999999999999</v>
      </c>
      <c r="BH100">
        <v>4175.7825000000003</v>
      </c>
    </row>
    <row r="101" spans="1:60" x14ac:dyDescent="0.45">
      <c r="A101" t="s">
        <v>46</v>
      </c>
      <c r="B101" t="s">
        <v>34</v>
      </c>
      <c r="C101" s="1" t="s">
        <v>68</v>
      </c>
      <c r="D101" s="1" t="s">
        <v>133</v>
      </c>
      <c r="E101">
        <v>0.14899999999999999</v>
      </c>
      <c r="F101">
        <v>51.238999999999997</v>
      </c>
      <c r="G101">
        <v>0.78900000000000003</v>
      </c>
      <c r="H101">
        <v>0.57499999999999996</v>
      </c>
      <c r="I101">
        <v>3.2000000000000001E-2</v>
      </c>
      <c r="J101">
        <v>6.5000000000000002E-2</v>
      </c>
      <c r="K101">
        <v>0.20599999999999999</v>
      </c>
      <c r="L101">
        <v>5.8630000000000004</v>
      </c>
      <c r="M101">
        <v>0</v>
      </c>
      <c r="N101">
        <v>1.2E-2</v>
      </c>
      <c r="O101">
        <v>4</v>
      </c>
      <c r="P101">
        <v>43</v>
      </c>
      <c r="Q101">
        <v>13</v>
      </c>
      <c r="R101">
        <v>410</v>
      </c>
      <c r="S101">
        <v>5</v>
      </c>
      <c r="T101">
        <v>132</v>
      </c>
      <c r="U101">
        <v>23</v>
      </c>
      <c r="V101">
        <v>16</v>
      </c>
      <c r="W101">
        <v>6</v>
      </c>
      <c r="X101">
        <v>8</v>
      </c>
      <c r="Y101">
        <v>1</v>
      </c>
      <c r="Z101">
        <v>0</v>
      </c>
      <c r="AA101">
        <v>28</v>
      </c>
      <c r="AB101">
        <v>19</v>
      </c>
      <c r="AC101">
        <v>23</v>
      </c>
      <c r="AD101">
        <v>0</v>
      </c>
      <c r="AE101">
        <v>23</v>
      </c>
      <c r="AF101">
        <v>0</v>
      </c>
      <c r="AG101">
        <v>26</v>
      </c>
      <c r="AH101">
        <v>6</v>
      </c>
      <c r="AI101">
        <v>0</v>
      </c>
      <c r="AJ101">
        <v>0</v>
      </c>
      <c r="AK101">
        <v>10</v>
      </c>
      <c r="AL101">
        <v>6</v>
      </c>
      <c r="AM101">
        <v>13</v>
      </c>
      <c r="AN101">
        <v>5</v>
      </c>
      <c r="AO101">
        <v>0</v>
      </c>
      <c r="AP101">
        <v>5</v>
      </c>
      <c r="AQ101">
        <v>3</v>
      </c>
      <c r="AR101">
        <v>12</v>
      </c>
      <c r="AS101">
        <v>2</v>
      </c>
      <c r="AT101">
        <v>5</v>
      </c>
      <c r="AU101">
        <v>1</v>
      </c>
      <c r="AV101">
        <v>4</v>
      </c>
      <c r="AW101">
        <v>1</v>
      </c>
      <c r="AX101">
        <v>40.984999999999999</v>
      </c>
      <c r="AY101">
        <v>0</v>
      </c>
      <c r="AZ101">
        <v>346.78249999999991</v>
      </c>
      <c r="BA101">
        <v>2355.1624999999999</v>
      </c>
      <c r="BB101">
        <v>35057.519999999997</v>
      </c>
      <c r="BC101">
        <v>693.3175</v>
      </c>
      <c r="BD101">
        <v>1534.825</v>
      </c>
      <c r="BE101">
        <v>267609.96999999997</v>
      </c>
      <c r="BF101">
        <v>211.70000000000002</v>
      </c>
      <c r="BG101">
        <v>158.77500000000001</v>
      </c>
      <c r="BH101">
        <v>3244.3024999999998</v>
      </c>
    </row>
    <row r="102" spans="1:60" x14ac:dyDescent="0.45">
      <c r="A102" t="s">
        <v>46</v>
      </c>
      <c r="B102" t="s">
        <v>34</v>
      </c>
      <c r="C102" s="1" t="s">
        <v>69</v>
      </c>
      <c r="D102" s="1" t="s">
        <v>133</v>
      </c>
      <c r="E102">
        <v>0.44500000000000001</v>
      </c>
      <c r="F102">
        <v>50.564</v>
      </c>
      <c r="G102">
        <v>0.61299999999999999</v>
      </c>
      <c r="H102">
        <v>0.75600000000000001</v>
      </c>
      <c r="I102">
        <v>0.03</v>
      </c>
      <c r="J102">
        <v>0.13100000000000001</v>
      </c>
      <c r="K102">
        <v>0.28999999999999998</v>
      </c>
      <c r="L102">
        <v>6.6239999999999997</v>
      </c>
      <c r="M102">
        <v>0</v>
      </c>
      <c r="N102">
        <v>0.04</v>
      </c>
      <c r="O102">
        <v>0</v>
      </c>
      <c r="P102">
        <v>52</v>
      </c>
      <c r="Q102">
        <v>5</v>
      </c>
      <c r="R102">
        <v>332</v>
      </c>
      <c r="S102">
        <v>0</v>
      </c>
      <c r="T102">
        <v>725</v>
      </c>
      <c r="U102">
        <v>0</v>
      </c>
      <c r="V102">
        <v>14</v>
      </c>
      <c r="W102">
        <v>0</v>
      </c>
      <c r="X102">
        <v>2</v>
      </c>
      <c r="Y102">
        <v>7</v>
      </c>
      <c r="Z102">
        <v>0</v>
      </c>
      <c r="AA102">
        <v>0</v>
      </c>
      <c r="AB102">
        <v>14</v>
      </c>
      <c r="AC102">
        <v>22</v>
      </c>
      <c r="AD102">
        <v>15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40.387999999999998</v>
      </c>
      <c r="AY102">
        <v>0</v>
      </c>
      <c r="AZ102">
        <v>455.9436</v>
      </c>
      <c r="BA102">
        <v>0</v>
      </c>
      <c r="BB102">
        <v>20788.939999999999</v>
      </c>
      <c r="BC102">
        <v>407.52249999999998</v>
      </c>
      <c r="BD102">
        <v>746.24249999999984</v>
      </c>
      <c r="BE102">
        <v>278226.72499999998</v>
      </c>
      <c r="BF102">
        <v>52.925000000000004</v>
      </c>
      <c r="BG102">
        <v>164.06750000000002</v>
      </c>
      <c r="BH102">
        <v>3477.1725000000001</v>
      </c>
    </row>
    <row r="103" spans="1:60" x14ac:dyDescent="0.45">
      <c r="A103" t="s">
        <v>46</v>
      </c>
      <c r="B103" t="s">
        <v>34</v>
      </c>
      <c r="C103" s="1" t="s">
        <v>70</v>
      </c>
      <c r="D103" s="1" t="s">
        <v>133</v>
      </c>
      <c r="E103">
        <v>0</v>
      </c>
      <c r="F103">
        <v>52.57</v>
      </c>
      <c r="G103">
        <v>0.65700000000000003</v>
      </c>
      <c r="H103">
        <v>0.69799999999999995</v>
      </c>
      <c r="I103">
        <v>3.1E-2</v>
      </c>
      <c r="J103">
        <v>7.6999999999999999E-2</v>
      </c>
      <c r="K103">
        <v>0.14099999999999999</v>
      </c>
      <c r="L103">
        <v>3.9279999999999999</v>
      </c>
      <c r="M103">
        <v>0</v>
      </c>
      <c r="N103">
        <v>0.01</v>
      </c>
      <c r="O103">
        <v>0</v>
      </c>
      <c r="P103">
        <v>51</v>
      </c>
      <c r="Q103">
        <v>5</v>
      </c>
      <c r="R103">
        <v>490</v>
      </c>
      <c r="S103">
        <v>0</v>
      </c>
      <c r="T103">
        <v>749</v>
      </c>
      <c r="U103">
        <v>0</v>
      </c>
      <c r="V103">
        <v>12</v>
      </c>
      <c r="W103">
        <v>0</v>
      </c>
      <c r="X103">
        <v>10</v>
      </c>
      <c r="Y103">
        <v>5</v>
      </c>
      <c r="Z103">
        <v>0</v>
      </c>
      <c r="AA103">
        <v>0</v>
      </c>
      <c r="AB103">
        <v>11</v>
      </c>
      <c r="AC103">
        <v>1</v>
      </c>
      <c r="AD103">
        <v>0</v>
      </c>
      <c r="AE103">
        <v>0</v>
      </c>
      <c r="AF103">
        <v>55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41.749000000000002</v>
      </c>
      <c r="AY103">
        <v>0</v>
      </c>
      <c r="AZ103">
        <v>420.96379999999994</v>
      </c>
      <c r="BA103">
        <v>576.88249999999994</v>
      </c>
      <c r="BB103">
        <v>23424.605</v>
      </c>
      <c r="BC103">
        <v>322.84250000000003</v>
      </c>
      <c r="BD103">
        <v>1164.3499999999999</v>
      </c>
      <c r="BE103">
        <v>276379.64250000002</v>
      </c>
      <c r="BF103">
        <v>105.85000000000001</v>
      </c>
      <c r="BG103">
        <v>158.77500000000001</v>
      </c>
      <c r="BH103">
        <v>2995.5549999999998</v>
      </c>
    </row>
    <row r="104" spans="1:60" x14ac:dyDescent="0.45">
      <c r="A104" t="s">
        <v>46</v>
      </c>
      <c r="B104" t="s">
        <v>34</v>
      </c>
      <c r="C104" s="1" t="s">
        <v>71</v>
      </c>
      <c r="D104" s="1" t="s">
        <v>133</v>
      </c>
      <c r="E104">
        <v>0.109</v>
      </c>
      <c r="F104">
        <v>52.220999999999997</v>
      </c>
      <c r="G104">
        <v>0.56599999999999995</v>
      </c>
      <c r="H104">
        <v>0.71499999999999997</v>
      </c>
      <c r="I104">
        <v>0.03</v>
      </c>
      <c r="J104">
        <v>6.0999999999999999E-2</v>
      </c>
      <c r="K104">
        <v>0.22</v>
      </c>
      <c r="L104">
        <v>4.4260000000000002</v>
      </c>
      <c r="M104">
        <v>0</v>
      </c>
      <c r="N104">
        <v>0.02</v>
      </c>
      <c r="O104">
        <v>0</v>
      </c>
      <c r="P104">
        <v>45</v>
      </c>
      <c r="Q104">
        <v>5</v>
      </c>
      <c r="R104">
        <v>376</v>
      </c>
      <c r="S104">
        <v>0</v>
      </c>
      <c r="T104">
        <v>763</v>
      </c>
      <c r="U104">
        <v>0</v>
      </c>
      <c r="V104">
        <v>4</v>
      </c>
      <c r="W104">
        <v>0</v>
      </c>
      <c r="X104">
        <v>13</v>
      </c>
      <c r="Y104">
        <v>8</v>
      </c>
      <c r="Z104">
        <v>0</v>
      </c>
      <c r="AA104">
        <v>0</v>
      </c>
      <c r="AB104">
        <v>9</v>
      </c>
      <c r="AC104">
        <v>14</v>
      </c>
      <c r="AD104">
        <v>41</v>
      </c>
      <c r="AE104">
        <v>32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41.502000000000002</v>
      </c>
      <c r="AY104">
        <v>0</v>
      </c>
      <c r="AZ104">
        <v>431.21649999999994</v>
      </c>
      <c r="BA104">
        <v>0</v>
      </c>
      <c r="BB104">
        <v>18888.932499999999</v>
      </c>
      <c r="BC104">
        <v>714.48750000000007</v>
      </c>
      <c r="BD104">
        <v>852.09249999999997</v>
      </c>
      <c r="BE104">
        <v>279788.01250000001</v>
      </c>
      <c r="BF104">
        <v>42.339999999999996</v>
      </c>
      <c r="BG104">
        <v>158.77500000000001</v>
      </c>
      <c r="BH104">
        <v>3604.1925000000001</v>
      </c>
    </row>
    <row r="105" spans="1:60" x14ac:dyDescent="0.45">
      <c r="A105" t="s">
        <v>46</v>
      </c>
      <c r="B105" t="s">
        <v>34</v>
      </c>
      <c r="C105" s="1" t="s">
        <v>72</v>
      </c>
      <c r="D105" s="1" t="s">
        <v>133</v>
      </c>
      <c r="E105">
        <v>0</v>
      </c>
      <c r="F105">
        <v>52.865000000000002</v>
      </c>
      <c r="G105">
        <v>0.68100000000000005</v>
      </c>
      <c r="H105">
        <v>0.59899999999999998</v>
      </c>
      <c r="I105">
        <v>0.03</v>
      </c>
      <c r="J105">
        <v>0.13500000000000001</v>
      </c>
      <c r="K105">
        <v>0.161</v>
      </c>
      <c r="L105">
        <v>3.569</v>
      </c>
      <c r="M105">
        <v>0</v>
      </c>
      <c r="N105">
        <v>8.0000000000000002E-3</v>
      </c>
      <c r="O105">
        <v>0</v>
      </c>
      <c r="P105">
        <v>37</v>
      </c>
      <c r="Q105">
        <v>2</v>
      </c>
      <c r="R105">
        <v>356</v>
      </c>
      <c r="S105">
        <v>0</v>
      </c>
      <c r="T105">
        <v>745</v>
      </c>
      <c r="U105">
        <v>0</v>
      </c>
      <c r="V105">
        <v>4</v>
      </c>
      <c r="W105">
        <v>0</v>
      </c>
      <c r="X105">
        <v>19</v>
      </c>
      <c r="Y105">
        <v>8</v>
      </c>
      <c r="Z105">
        <v>0</v>
      </c>
      <c r="AA105">
        <v>0</v>
      </c>
      <c r="AB105">
        <v>13</v>
      </c>
      <c r="AC105">
        <v>12</v>
      </c>
      <c r="AD105">
        <v>5</v>
      </c>
      <c r="AE105">
        <v>0</v>
      </c>
      <c r="AF105">
        <v>93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41.823</v>
      </c>
      <c r="AY105">
        <v>0</v>
      </c>
      <c r="AZ105">
        <v>361.25689999999997</v>
      </c>
      <c r="BA105">
        <v>370.47500000000002</v>
      </c>
      <c r="BB105">
        <v>23599.2575</v>
      </c>
      <c r="BC105">
        <v>867.97</v>
      </c>
      <c r="BD105">
        <v>1190.8125</v>
      </c>
      <c r="BE105">
        <v>274908.32750000001</v>
      </c>
      <c r="BF105">
        <v>127.02</v>
      </c>
      <c r="BG105">
        <v>153.48250000000002</v>
      </c>
      <c r="BH105">
        <v>5647.0974999999999</v>
      </c>
    </row>
    <row r="106" spans="1:60" x14ac:dyDescent="0.45">
      <c r="A106" t="s">
        <v>46</v>
      </c>
      <c r="B106" t="s">
        <v>34</v>
      </c>
      <c r="C106" s="1" t="s">
        <v>73</v>
      </c>
      <c r="D106" s="1" t="s">
        <v>133</v>
      </c>
      <c r="E106">
        <v>7.0000000000000007E-2</v>
      </c>
      <c r="F106">
        <v>51.942999999999998</v>
      </c>
      <c r="G106">
        <v>1.0669999999999999</v>
      </c>
      <c r="H106">
        <v>0.71799999999999997</v>
      </c>
      <c r="I106">
        <v>2.9000000000000001E-2</v>
      </c>
      <c r="J106">
        <v>0.16400000000000001</v>
      </c>
      <c r="K106">
        <v>0.22500000000000001</v>
      </c>
      <c r="L106">
        <v>4.4589999999999996</v>
      </c>
      <c r="M106">
        <v>0</v>
      </c>
      <c r="N106">
        <v>2.4E-2</v>
      </c>
      <c r="O106">
        <v>0</v>
      </c>
      <c r="P106">
        <v>48</v>
      </c>
      <c r="Q106">
        <v>7</v>
      </c>
      <c r="R106">
        <v>429</v>
      </c>
      <c r="S106">
        <v>0</v>
      </c>
      <c r="T106">
        <v>766</v>
      </c>
      <c r="U106">
        <v>0</v>
      </c>
      <c r="V106">
        <v>7</v>
      </c>
      <c r="W106">
        <v>0</v>
      </c>
      <c r="X106">
        <v>10</v>
      </c>
      <c r="Y106">
        <v>9</v>
      </c>
      <c r="Z106">
        <v>0</v>
      </c>
      <c r="AA106">
        <v>0</v>
      </c>
      <c r="AB106">
        <v>22</v>
      </c>
      <c r="AC106">
        <v>6</v>
      </c>
      <c r="AD106">
        <v>5</v>
      </c>
      <c r="AE106">
        <v>0</v>
      </c>
      <c r="AF106">
        <v>38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41.167000000000002</v>
      </c>
      <c r="AY106">
        <v>0</v>
      </c>
      <c r="AZ106">
        <v>433.02579999999995</v>
      </c>
      <c r="BA106">
        <v>2720.3450000000003</v>
      </c>
      <c r="BB106">
        <v>33480.354999999996</v>
      </c>
      <c r="BC106">
        <v>2079.9525000000003</v>
      </c>
      <c r="BD106">
        <v>2402.7950000000001</v>
      </c>
      <c r="BE106">
        <v>261433.6225</v>
      </c>
      <c r="BF106">
        <v>185.23750000000001</v>
      </c>
      <c r="BG106">
        <v>158.77500000000001</v>
      </c>
      <c r="BH106">
        <v>9298.9225000000006</v>
      </c>
    </row>
    <row r="107" spans="1:60" x14ac:dyDescent="0.45">
      <c r="A107" t="s">
        <v>46</v>
      </c>
      <c r="B107" t="s">
        <v>34</v>
      </c>
      <c r="C107" s="1" t="s">
        <v>74</v>
      </c>
      <c r="D107" s="1" t="s">
        <v>133</v>
      </c>
      <c r="E107">
        <v>0.51400000000000001</v>
      </c>
      <c r="F107">
        <v>49.396999999999998</v>
      </c>
      <c r="G107">
        <v>1.7569999999999999</v>
      </c>
      <c r="H107">
        <v>1.0589999999999999</v>
      </c>
      <c r="I107">
        <v>0.03</v>
      </c>
      <c r="J107">
        <v>0.39300000000000002</v>
      </c>
      <c r="K107">
        <v>0.45400000000000001</v>
      </c>
      <c r="L107">
        <v>6.3259999999999996</v>
      </c>
      <c r="M107">
        <v>0</v>
      </c>
      <c r="N107">
        <v>3.5000000000000003E-2</v>
      </c>
      <c r="O107">
        <v>0</v>
      </c>
      <c r="P107">
        <v>36</v>
      </c>
      <c r="Q107">
        <v>8</v>
      </c>
      <c r="R107">
        <v>254</v>
      </c>
      <c r="S107">
        <v>0</v>
      </c>
      <c r="T107">
        <v>743</v>
      </c>
      <c r="U107">
        <v>0</v>
      </c>
      <c r="V107">
        <v>16</v>
      </c>
      <c r="W107">
        <v>0</v>
      </c>
      <c r="X107">
        <v>25</v>
      </c>
      <c r="Y107">
        <v>6</v>
      </c>
      <c r="Z107">
        <v>5</v>
      </c>
      <c r="AA107">
        <v>0</v>
      </c>
      <c r="AB107">
        <v>17</v>
      </c>
      <c r="AC107">
        <v>17</v>
      </c>
      <c r="AD107">
        <v>18</v>
      </c>
      <c r="AE107">
        <v>24</v>
      </c>
      <c r="AF107">
        <v>56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39.911000000000001</v>
      </c>
      <c r="AY107">
        <v>0</v>
      </c>
      <c r="AZ107">
        <v>638.6828999999999</v>
      </c>
      <c r="BA107">
        <v>1323.125</v>
      </c>
      <c r="BB107">
        <v>44552.264999999992</v>
      </c>
      <c r="BC107">
        <v>1333.7099999999998</v>
      </c>
      <c r="BD107">
        <v>2476.8900000000003</v>
      </c>
      <c r="BE107">
        <v>255119.66999999998</v>
      </c>
      <c r="BF107">
        <v>116.43499999999999</v>
      </c>
      <c r="BG107">
        <v>185.23750000000001</v>
      </c>
      <c r="BH107">
        <v>11151.297500000001</v>
      </c>
    </row>
    <row r="108" spans="1:60" x14ac:dyDescent="0.45">
      <c r="A108" t="s">
        <v>46</v>
      </c>
      <c r="B108" t="s">
        <v>34</v>
      </c>
      <c r="C108" s="1" t="s">
        <v>75</v>
      </c>
      <c r="D108" s="1" t="s">
        <v>133</v>
      </c>
      <c r="E108">
        <v>0.25</v>
      </c>
      <c r="F108">
        <v>48.204000000000001</v>
      </c>
      <c r="G108">
        <v>2.1070000000000002</v>
      </c>
      <c r="H108">
        <v>1.0580000000000001</v>
      </c>
      <c r="I108">
        <v>3.5000000000000003E-2</v>
      </c>
      <c r="J108">
        <v>0.252</v>
      </c>
      <c r="K108">
        <v>0.46800000000000003</v>
      </c>
      <c r="L108">
        <v>8.4179999999999993</v>
      </c>
      <c r="M108">
        <v>0</v>
      </c>
      <c r="N108">
        <v>2.1999999999999999E-2</v>
      </c>
      <c r="O108">
        <v>0</v>
      </c>
      <c r="P108">
        <v>33</v>
      </c>
      <c r="Q108">
        <v>5</v>
      </c>
      <c r="R108">
        <v>256</v>
      </c>
      <c r="S108">
        <v>0</v>
      </c>
      <c r="T108">
        <v>744</v>
      </c>
      <c r="U108">
        <v>0</v>
      </c>
      <c r="V108">
        <v>0</v>
      </c>
      <c r="W108">
        <v>0</v>
      </c>
      <c r="X108">
        <v>11</v>
      </c>
      <c r="Y108">
        <v>14</v>
      </c>
      <c r="Z108">
        <v>0</v>
      </c>
      <c r="AA108">
        <v>0</v>
      </c>
      <c r="AB108">
        <v>16</v>
      </c>
      <c r="AC108">
        <v>7</v>
      </c>
      <c r="AD108">
        <v>20</v>
      </c>
      <c r="AE108">
        <v>0</v>
      </c>
      <c r="AF108">
        <v>74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39.067999999999998</v>
      </c>
      <c r="AY108">
        <v>0</v>
      </c>
      <c r="AZ108">
        <v>638.07979999999998</v>
      </c>
      <c r="BA108">
        <v>3270.7649999999999</v>
      </c>
      <c r="BB108">
        <v>77932.0625</v>
      </c>
      <c r="BC108">
        <v>6583.87</v>
      </c>
      <c r="BD108">
        <v>4456.2849999999999</v>
      </c>
      <c r="BE108">
        <v>231377.51500000001</v>
      </c>
      <c r="BF108">
        <v>153.48250000000002</v>
      </c>
      <c r="BG108">
        <v>132.3125</v>
      </c>
      <c r="BH108">
        <v>14908.972500000002</v>
      </c>
    </row>
    <row r="109" spans="1:60" x14ac:dyDescent="0.45">
      <c r="A109" t="s">
        <v>46</v>
      </c>
      <c r="B109" t="s">
        <v>34</v>
      </c>
      <c r="C109" s="1" t="s">
        <v>76</v>
      </c>
      <c r="D109" s="1" t="s">
        <v>133</v>
      </c>
      <c r="E109">
        <v>0.61799999999999999</v>
      </c>
      <c r="F109">
        <v>43.718000000000004</v>
      </c>
      <c r="G109">
        <v>2.8170000000000002</v>
      </c>
      <c r="H109">
        <v>0.98199999999999998</v>
      </c>
      <c r="I109">
        <v>2.5000000000000001E-2</v>
      </c>
      <c r="J109">
        <v>1.244</v>
      </c>
      <c r="K109">
        <v>0.84199999999999997</v>
      </c>
      <c r="L109">
        <v>14.725</v>
      </c>
      <c r="M109">
        <v>0</v>
      </c>
      <c r="N109">
        <v>2.9000000000000001E-2</v>
      </c>
      <c r="O109">
        <v>0</v>
      </c>
      <c r="P109">
        <v>48</v>
      </c>
      <c r="Q109">
        <v>18</v>
      </c>
      <c r="R109">
        <v>337</v>
      </c>
      <c r="S109">
        <v>0</v>
      </c>
      <c r="T109">
        <v>764</v>
      </c>
      <c r="U109">
        <v>0</v>
      </c>
      <c r="V109">
        <v>8</v>
      </c>
      <c r="W109">
        <v>0</v>
      </c>
      <c r="X109">
        <v>27</v>
      </c>
      <c r="Y109">
        <v>11</v>
      </c>
      <c r="Z109">
        <v>0</v>
      </c>
      <c r="AA109">
        <v>0</v>
      </c>
      <c r="AB109">
        <v>17</v>
      </c>
      <c r="AC109">
        <v>21</v>
      </c>
      <c r="AD109">
        <v>42</v>
      </c>
      <c r="AE109">
        <v>5</v>
      </c>
      <c r="AF109">
        <v>11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34.869999999999997</v>
      </c>
      <c r="AY109">
        <v>0</v>
      </c>
      <c r="AZ109">
        <v>592.24419999999998</v>
      </c>
      <c r="BA109">
        <v>4022.2999999999997</v>
      </c>
      <c r="BB109">
        <v>30336.61</v>
      </c>
      <c r="BC109">
        <v>846.80000000000007</v>
      </c>
      <c r="BD109">
        <v>2259.8975</v>
      </c>
      <c r="BE109">
        <v>266053.97500000003</v>
      </c>
      <c r="BF109">
        <v>153.48250000000002</v>
      </c>
      <c r="BG109">
        <v>153.48250000000002</v>
      </c>
      <c r="BH109">
        <v>5303.085</v>
      </c>
    </row>
    <row r="110" spans="1:60" x14ac:dyDescent="0.45">
      <c r="A110" t="s">
        <v>46</v>
      </c>
      <c r="B110" t="s">
        <v>34</v>
      </c>
      <c r="C110" s="1" t="s">
        <v>77</v>
      </c>
      <c r="D110" s="1" t="s">
        <v>133</v>
      </c>
      <c r="E110">
        <v>0.76</v>
      </c>
      <c r="F110">
        <v>50.27</v>
      </c>
      <c r="G110">
        <v>1.002</v>
      </c>
      <c r="H110">
        <v>0.84199999999999997</v>
      </c>
      <c r="I110">
        <v>2.9000000000000001E-2</v>
      </c>
      <c r="J110">
        <v>0.16</v>
      </c>
      <c r="K110">
        <v>0.42699999999999999</v>
      </c>
      <c r="L110">
        <v>5.7320000000000002</v>
      </c>
      <c r="M110">
        <v>0</v>
      </c>
      <c r="N110">
        <v>2.9000000000000001E-2</v>
      </c>
      <c r="O110">
        <v>3</v>
      </c>
      <c r="P110">
        <v>29</v>
      </c>
      <c r="Q110">
        <v>13</v>
      </c>
      <c r="R110">
        <v>235</v>
      </c>
      <c r="S110">
        <v>5</v>
      </c>
      <c r="T110">
        <v>129</v>
      </c>
      <c r="U110">
        <v>22</v>
      </c>
      <c r="V110">
        <v>6</v>
      </c>
      <c r="W110">
        <v>4</v>
      </c>
      <c r="X110">
        <v>12</v>
      </c>
      <c r="Y110">
        <v>1</v>
      </c>
      <c r="Z110">
        <v>0</v>
      </c>
      <c r="AA110">
        <v>27</v>
      </c>
      <c r="AB110">
        <v>14</v>
      </c>
      <c r="AC110">
        <v>12</v>
      </c>
      <c r="AD110">
        <v>0</v>
      </c>
      <c r="AE110">
        <v>31</v>
      </c>
      <c r="AF110">
        <v>21</v>
      </c>
      <c r="AG110">
        <v>14</v>
      </c>
      <c r="AH110">
        <v>9</v>
      </c>
      <c r="AI110">
        <v>0</v>
      </c>
      <c r="AJ110">
        <v>0</v>
      </c>
      <c r="AK110">
        <v>11</v>
      </c>
      <c r="AL110">
        <v>6</v>
      </c>
      <c r="AM110">
        <v>12</v>
      </c>
      <c r="AN110">
        <v>6</v>
      </c>
      <c r="AO110">
        <v>0</v>
      </c>
      <c r="AP110">
        <v>5</v>
      </c>
      <c r="AQ110">
        <v>3</v>
      </c>
      <c r="AR110">
        <v>12</v>
      </c>
      <c r="AS110">
        <v>3</v>
      </c>
      <c r="AT110">
        <v>5</v>
      </c>
      <c r="AU110">
        <v>1</v>
      </c>
      <c r="AV110">
        <v>4</v>
      </c>
      <c r="AW110">
        <v>1</v>
      </c>
      <c r="AX110">
        <v>40.683999999999997</v>
      </c>
      <c r="AY110">
        <v>0</v>
      </c>
      <c r="AZ110">
        <v>507.81020000000001</v>
      </c>
      <c r="BA110">
        <v>0</v>
      </c>
      <c r="BB110">
        <v>16311.484999999999</v>
      </c>
      <c r="BC110">
        <v>63.51</v>
      </c>
      <c r="BD110">
        <v>418.10750000000002</v>
      </c>
      <c r="BE110">
        <v>284905.86</v>
      </c>
      <c r="BF110">
        <v>0</v>
      </c>
      <c r="BG110">
        <v>809.75249999999994</v>
      </c>
      <c r="BH110">
        <v>1656.5525</v>
      </c>
    </row>
    <row r="111" spans="1:60" x14ac:dyDescent="0.45">
      <c r="A111" t="s">
        <v>46</v>
      </c>
      <c r="B111" t="s">
        <v>34</v>
      </c>
      <c r="C111" s="1" t="s">
        <v>78</v>
      </c>
      <c r="D111" s="1" t="s">
        <v>133</v>
      </c>
      <c r="E111">
        <v>0</v>
      </c>
      <c r="F111">
        <v>53.832000000000001</v>
      </c>
      <c r="G111">
        <v>0.313</v>
      </c>
      <c r="H111">
        <v>0.63800000000000001</v>
      </c>
      <c r="I111">
        <v>0.153</v>
      </c>
      <c r="J111">
        <v>1.2E-2</v>
      </c>
      <c r="K111">
        <v>7.9000000000000001E-2</v>
      </c>
      <c r="L111">
        <v>3.0819999999999999</v>
      </c>
      <c r="M111">
        <v>0</v>
      </c>
      <c r="N111">
        <v>0</v>
      </c>
      <c r="O111">
        <v>1</v>
      </c>
      <c r="P111">
        <v>35</v>
      </c>
      <c r="Q111">
        <v>15</v>
      </c>
      <c r="R111">
        <v>409</v>
      </c>
      <c r="S111">
        <v>5</v>
      </c>
      <c r="T111">
        <v>137</v>
      </c>
      <c r="U111">
        <v>24</v>
      </c>
      <c r="V111">
        <v>5</v>
      </c>
      <c r="W111">
        <v>6</v>
      </c>
      <c r="X111">
        <v>40</v>
      </c>
      <c r="Y111">
        <v>5</v>
      </c>
      <c r="Z111">
        <v>0</v>
      </c>
      <c r="AA111">
        <v>29</v>
      </c>
      <c r="AB111">
        <v>23</v>
      </c>
      <c r="AC111">
        <v>22</v>
      </c>
      <c r="AD111">
        <v>0</v>
      </c>
      <c r="AE111">
        <v>96</v>
      </c>
      <c r="AF111">
        <v>19</v>
      </c>
      <c r="AG111">
        <v>0</v>
      </c>
      <c r="AH111">
        <v>17</v>
      </c>
      <c r="AI111">
        <v>0</v>
      </c>
      <c r="AJ111">
        <v>0</v>
      </c>
      <c r="AK111">
        <v>11</v>
      </c>
      <c r="AL111">
        <v>6</v>
      </c>
      <c r="AM111">
        <v>6</v>
      </c>
      <c r="AN111">
        <v>1</v>
      </c>
      <c r="AO111">
        <v>3</v>
      </c>
      <c r="AP111">
        <v>3</v>
      </c>
      <c r="AQ111">
        <v>3</v>
      </c>
      <c r="AR111">
        <v>13</v>
      </c>
      <c r="AS111">
        <v>2</v>
      </c>
      <c r="AT111">
        <v>5</v>
      </c>
      <c r="AU111">
        <v>1</v>
      </c>
      <c r="AV111">
        <v>4</v>
      </c>
      <c r="AW111">
        <v>1</v>
      </c>
      <c r="AX111">
        <v>41.795999999999999</v>
      </c>
      <c r="AY111">
        <v>0</v>
      </c>
      <c r="AZ111">
        <v>384.77780000000001</v>
      </c>
      <c r="BA111">
        <v>0</v>
      </c>
      <c r="BB111">
        <v>38026.612499999996</v>
      </c>
      <c r="BC111">
        <v>2609.2025000000003</v>
      </c>
      <c r="BD111">
        <v>1534.825</v>
      </c>
      <c r="BE111">
        <v>246307.65750000003</v>
      </c>
      <c r="BF111">
        <v>100.5575</v>
      </c>
      <c r="BG111">
        <v>137.60499999999999</v>
      </c>
      <c r="BH111">
        <v>5451.2749999999996</v>
      </c>
    </row>
    <row r="112" spans="1:60" x14ac:dyDescent="0.45">
      <c r="A112" t="s">
        <v>46</v>
      </c>
      <c r="B112" t="s">
        <v>34</v>
      </c>
      <c r="C112" s="1" t="s">
        <v>79</v>
      </c>
      <c r="D112" s="1" t="s">
        <v>133</v>
      </c>
      <c r="E112">
        <v>0</v>
      </c>
      <c r="F112">
        <v>46.539000000000001</v>
      </c>
      <c r="G112">
        <v>1.03</v>
      </c>
      <c r="H112">
        <v>0.61199999999999999</v>
      </c>
      <c r="I112">
        <v>2.5999999999999999E-2</v>
      </c>
      <c r="J112">
        <v>0.49299999999999999</v>
      </c>
      <c r="K112">
        <v>0.28999999999999998</v>
      </c>
      <c r="L112">
        <v>7.1849999999999996</v>
      </c>
      <c r="M112">
        <v>0</v>
      </c>
      <c r="N112">
        <v>1.9E-2</v>
      </c>
      <c r="O112">
        <v>0</v>
      </c>
      <c r="P112">
        <v>37</v>
      </c>
      <c r="Q112">
        <v>10</v>
      </c>
      <c r="R112">
        <v>277</v>
      </c>
      <c r="S112">
        <v>0</v>
      </c>
      <c r="T112">
        <v>703</v>
      </c>
      <c r="U112">
        <v>0</v>
      </c>
      <c r="V112">
        <v>13</v>
      </c>
      <c r="W112">
        <v>0</v>
      </c>
      <c r="X112">
        <v>20</v>
      </c>
      <c r="Y112">
        <v>9</v>
      </c>
      <c r="Z112">
        <v>0</v>
      </c>
      <c r="AA112">
        <v>0</v>
      </c>
      <c r="AB112">
        <v>8</v>
      </c>
      <c r="AC112">
        <v>37</v>
      </c>
      <c r="AD112">
        <v>4</v>
      </c>
      <c r="AE112">
        <v>0</v>
      </c>
      <c r="AF112">
        <v>55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43.689</v>
      </c>
      <c r="AY112">
        <v>0</v>
      </c>
      <c r="AZ112">
        <v>369.09719999999999</v>
      </c>
      <c r="BA112">
        <v>179.94499999999999</v>
      </c>
      <c r="BB112">
        <v>37968.395000000004</v>
      </c>
      <c r="BC112">
        <v>3122.5749999999998</v>
      </c>
      <c r="BD112">
        <v>1518.9475</v>
      </c>
      <c r="BE112">
        <v>245238.57250000004</v>
      </c>
      <c r="BF112">
        <v>68.802499999999995</v>
      </c>
      <c r="BG112">
        <v>137.60499999999999</v>
      </c>
      <c r="BH112">
        <v>6192.2250000000004</v>
      </c>
    </row>
    <row r="113" spans="1:60" x14ac:dyDescent="0.45">
      <c r="A113" t="s">
        <v>46</v>
      </c>
      <c r="B113" t="s">
        <v>34</v>
      </c>
      <c r="C113" s="1" t="s">
        <v>80</v>
      </c>
      <c r="D113" s="1" t="s">
        <v>133</v>
      </c>
      <c r="E113">
        <v>3.4000000000000002E-2</v>
      </c>
      <c r="F113">
        <v>46.337000000000003</v>
      </c>
      <c r="G113">
        <v>1.17</v>
      </c>
      <c r="H113">
        <v>0.61699999999999999</v>
      </c>
      <c r="I113">
        <v>2.5999999999999999E-2</v>
      </c>
      <c r="J113">
        <v>0.59</v>
      </c>
      <c r="K113">
        <v>0.28699999999999998</v>
      </c>
      <c r="L113">
        <v>7.1740000000000004</v>
      </c>
      <c r="M113">
        <v>0</v>
      </c>
      <c r="N113">
        <v>1.2999999999999999E-2</v>
      </c>
      <c r="O113">
        <v>5</v>
      </c>
      <c r="P113">
        <v>31</v>
      </c>
      <c r="Q113">
        <v>15</v>
      </c>
      <c r="R113">
        <v>259</v>
      </c>
      <c r="S113">
        <v>4</v>
      </c>
      <c r="T113">
        <v>115</v>
      </c>
      <c r="U113">
        <v>20</v>
      </c>
      <c r="V113">
        <v>9</v>
      </c>
      <c r="W113">
        <v>1</v>
      </c>
      <c r="X113">
        <v>15</v>
      </c>
      <c r="Y113">
        <v>0</v>
      </c>
      <c r="Z113">
        <v>0</v>
      </c>
      <c r="AA113">
        <v>15</v>
      </c>
      <c r="AB113">
        <v>10</v>
      </c>
      <c r="AC113">
        <v>16</v>
      </c>
      <c r="AD113">
        <v>0</v>
      </c>
      <c r="AE113">
        <v>46</v>
      </c>
      <c r="AF113">
        <v>0</v>
      </c>
      <c r="AG113">
        <v>9</v>
      </c>
      <c r="AH113">
        <v>0</v>
      </c>
      <c r="AI113">
        <v>0</v>
      </c>
      <c r="AJ113">
        <v>0</v>
      </c>
      <c r="AK113">
        <v>10</v>
      </c>
      <c r="AL113">
        <v>5</v>
      </c>
      <c r="AM113">
        <v>14</v>
      </c>
      <c r="AN113">
        <v>5</v>
      </c>
      <c r="AO113">
        <v>0</v>
      </c>
      <c r="AP113">
        <v>6</v>
      </c>
      <c r="AQ113">
        <v>2</v>
      </c>
      <c r="AR113">
        <v>10</v>
      </c>
      <c r="AS113">
        <v>2</v>
      </c>
      <c r="AT113">
        <v>5</v>
      </c>
      <c r="AU113">
        <v>0</v>
      </c>
      <c r="AV113">
        <v>4</v>
      </c>
      <c r="AW113">
        <v>0</v>
      </c>
      <c r="AX113">
        <v>43.689</v>
      </c>
      <c r="AY113">
        <v>0</v>
      </c>
      <c r="AZ113">
        <v>372.11269999999996</v>
      </c>
      <c r="BA113">
        <v>328.13500000000005</v>
      </c>
      <c r="BB113">
        <v>17216.502500000002</v>
      </c>
      <c r="BC113">
        <v>979.11250000000007</v>
      </c>
      <c r="BD113">
        <v>1021.4525000000001</v>
      </c>
      <c r="BE113">
        <v>83240.44</v>
      </c>
      <c r="BF113">
        <v>37.047499999999999</v>
      </c>
      <c r="BG113">
        <v>37.047499999999999</v>
      </c>
      <c r="BH113">
        <v>3667.7024999999994</v>
      </c>
    </row>
    <row r="114" spans="1:60" x14ac:dyDescent="0.45">
      <c r="A114" t="s">
        <v>46</v>
      </c>
      <c r="B114" t="s">
        <v>34</v>
      </c>
      <c r="C114" s="1" t="s">
        <v>81</v>
      </c>
      <c r="D114" s="1" t="s">
        <v>133</v>
      </c>
      <c r="E114">
        <v>6.2E-2</v>
      </c>
      <c r="F114">
        <v>15.728</v>
      </c>
      <c r="G114">
        <v>0.69299999999999995</v>
      </c>
      <c r="H114">
        <v>0.30499999999999999</v>
      </c>
      <c r="I114">
        <v>7.0000000000000001E-3</v>
      </c>
      <c r="J114">
        <v>0.185</v>
      </c>
      <c r="K114">
        <v>0.193</v>
      </c>
      <c r="L114">
        <v>3.2530000000000001</v>
      </c>
      <c r="M114">
        <v>0</v>
      </c>
      <c r="N114">
        <v>7.0000000000000001E-3</v>
      </c>
      <c r="O114">
        <v>1</v>
      </c>
      <c r="P114">
        <v>5</v>
      </c>
      <c r="Q114">
        <v>3</v>
      </c>
      <c r="R114">
        <v>35</v>
      </c>
      <c r="S114">
        <v>1</v>
      </c>
      <c r="T114">
        <v>29</v>
      </c>
      <c r="U114">
        <v>5</v>
      </c>
      <c r="V114">
        <v>2</v>
      </c>
      <c r="W114">
        <v>1</v>
      </c>
      <c r="X114">
        <v>2</v>
      </c>
      <c r="Y114">
        <v>0</v>
      </c>
      <c r="Z114">
        <v>0</v>
      </c>
      <c r="AA114">
        <v>6</v>
      </c>
      <c r="AB114">
        <v>5</v>
      </c>
      <c r="AC114">
        <v>6</v>
      </c>
      <c r="AD114">
        <v>0</v>
      </c>
      <c r="AE114">
        <v>25</v>
      </c>
      <c r="AF114">
        <v>0</v>
      </c>
      <c r="AG114">
        <v>5</v>
      </c>
      <c r="AH114">
        <v>0</v>
      </c>
      <c r="AI114">
        <v>0</v>
      </c>
      <c r="AJ114">
        <v>0</v>
      </c>
      <c r="AK114">
        <v>3</v>
      </c>
      <c r="AL114">
        <v>2</v>
      </c>
      <c r="AM114">
        <v>3</v>
      </c>
      <c r="AN114">
        <v>3</v>
      </c>
      <c r="AO114">
        <v>0</v>
      </c>
      <c r="AP114">
        <v>0</v>
      </c>
      <c r="AQ114">
        <v>1</v>
      </c>
      <c r="AR114">
        <v>3</v>
      </c>
      <c r="AS114">
        <v>1</v>
      </c>
      <c r="AT114">
        <v>1</v>
      </c>
      <c r="AU114">
        <v>0</v>
      </c>
      <c r="AV114">
        <v>1</v>
      </c>
      <c r="AW114">
        <v>0</v>
      </c>
      <c r="AX114">
        <v>79.551000000000002</v>
      </c>
      <c r="AY114">
        <v>0</v>
      </c>
      <c r="AZ114">
        <v>183.94549999999998</v>
      </c>
      <c r="BA114">
        <v>608.63750000000005</v>
      </c>
      <c r="BB114">
        <v>27145.232499999995</v>
      </c>
      <c r="BC114">
        <v>2344.5774999999999</v>
      </c>
      <c r="BD114">
        <v>1640.675</v>
      </c>
      <c r="BE114">
        <v>174895.95499999999</v>
      </c>
      <c r="BF114">
        <v>47.632499999999993</v>
      </c>
      <c r="BG114">
        <v>121.72749999999999</v>
      </c>
      <c r="BH114">
        <v>6853.7874999999995</v>
      </c>
    </row>
    <row r="115" spans="1:60" x14ac:dyDescent="0.45">
      <c r="A115" t="s">
        <v>46</v>
      </c>
      <c r="B115" t="s">
        <v>34</v>
      </c>
      <c r="C115" s="1" t="s">
        <v>82</v>
      </c>
      <c r="D115" s="1" t="s">
        <v>133</v>
      </c>
      <c r="E115">
        <v>0.115</v>
      </c>
      <c r="F115">
        <v>33.045999999999999</v>
      </c>
      <c r="G115">
        <v>1.2949999999999999</v>
      </c>
      <c r="H115">
        <v>0.57799999999999996</v>
      </c>
      <c r="I115">
        <v>2.3E-2</v>
      </c>
      <c r="J115">
        <v>0.443</v>
      </c>
      <c r="K115">
        <v>0.31</v>
      </c>
      <c r="L115">
        <v>5.1289999999999996</v>
      </c>
      <c r="M115">
        <v>0</v>
      </c>
      <c r="N115">
        <v>8.9999999999999993E-3</v>
      </c>
      <c r="O115">
        <v>0</v>
      </c>
      <c r="P115">
        <v>18</v>
      </c>
      <c r="Q115">
        <v>6</v>
      </c>
      <c r="R115">
        <v>136</v>
      </c>
      <c r="S115">
        <v>0</v>
      </c>
      <c r="T115">
        <v>432</v>
      </c>
      <c r="U115">
        <v>0</v>
      </c>
      <c r="V115">
        <v>7</v>
      </c>
      <c r="W115">
        <v>0</v>
      </c>
      <c r="X115">
        <v>10</v>
      </c>
      <c r="Y115">
        <v>4</v>
      </c>
      <c r="Z115">
        <v>2</v>
      </c>
      <c r="AA115">
        <v>0</v>
      </c>
      <c r="AB115">
        <v>11</v>
      </c>
      <c r="AC115">
        <v>13</v>
      </c>
      <c r="AD115">
        <v>11</v>
      </c>
      <c r="AE115">
        <v>0</v>
      </c>
      <c r="AF115">
        <v>34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58.982999999999997</v>
      </c>
      <c r="AY115">
        <v>0</v>
      </c>
      <c r="AZ115">
        <v>348.59179999999998</v>
      </c>
      <c r="BA115">
        <v>148.19</v>
      </c>
      <c r="BB115">
        <v>75449.88</v>
      </c>
      <c r="BC115">
        <v>2810.3175000000001</v>
      </c>
      <c r="BD115">
        <v>1381.3425000000002</v>
      </c>
      <c r="BE115">
        <v>243613.77499999999</v>
      </c>
      <c r="BF115">
        <v>68.802499999999995</v>
      </c>
      <c r="BG115">
        <v>153.48250000000002</v>
      </c>
      <c r="BH115">
        <v>6234.5649999999996</v>
      </c>
    </row>
    <row r="116" spans="1:60" x14ac:dyDescent="0.45">
      <c r="A116" t="s">
        <v>46</v>
      </c>
      <c r="B116" t="s">
        <v>34</v>
      </c>
      <c r="C116" s="1" t="s">
        <v>83</v>
      </c>
      <c r="D116" s="1" t="s">
        <v>133</v>
      </c>
      <c r="E116">
        <v>2.8000000000000001E-2</v>
      </c>
      <c r="F116">
        <v>46.03</v>
      </c>
      <c r="G116">
        <v>1.1779999999999999</v>
      </c>
      <c r="H116">
        <v>0.66600000000000004</v>
      </c>
      <c r="I116">
        <v>2.9000000000000001E-2</v>
      </c>
      <c r="J116">
        <v>0.53100000000000003</v>
      </c>
      <c r="K116">
        <v>0.26100000000000001</v>
      </c>
      <c r="L116">
        <v>14.256</v>
      </c>
      <c r="M116">
        <v>0</v>
      </c>
      <c r="N116">
        <v>1.2999999999999999E-2</v>
      </c>
      <c r="O116">
        <v>2</v>
      </c>
      <c r="P116">
        <v>20</v>
      </c>
      <c r="Q116">
        <v>13</v>
      </c>
      <c r="R116">
        <v>170</v>
      </c>
      <c r="S116">
        <v>5</v>
      </c>
      <c r="T116">
        <v>129</v>
      </c>
      <c r="U116">
        <v>23</v>
      </c>
      <c r="V116">
        <v>8</v>
      </c>
      <c r="W116">
        <v>4</v>
      </c>
      <c r="X116">
        <v>46</v>
      </c>
      <c r="Y116">
        <v>4</v>
      </c>
      <c r="Z116">
        <v>6</v>
      </c>
      <c r="AA116">
        <v>24</v>
      </c>
      <c r="AB116">
        <v>16</v>
      </c>
      <c r="AC116">
        <v>20</v>
      </c>
      <c r="AD116">
        <v>0</v>
      </c>
      <c r="AE116">
        <v>42</v>
      </c>
      <c r="AF116">
        <v>0</v>
      </c>
      <c r="AG116">
        <v>17</v>
      </c>
      <c r="AH116">
        <v>2</v>
      </c>
      <c r="AI116">
        <v>0</v>
      </c>
      <c r="AJ116">
        <v>0</v>
      </c>
      <c r="AK116">
        <v>10</v>
      </c>
      <c r="AL116">
        <v>6</v>
      </c>
      <c r="AM116">
        <v>13</v>
      </c>
      <c r="AN116">
        <v>0</v>
      </c>
      <c r="AO116">
        <v>0</v>
      </c>
      <c r="AP116">
        <v>5</v>
      </c>
      <c r="AQ116">
        <v>2</v>
      </c>
      <c r="AR116">
        <v>11</v>
      </c>
      <c r="AS116">
        <v>2</v>
      </c>
      <c r="AT116">
        <v>5</v>
      </c>
      <c r="AU116">
        <v>0</v>
      </c>
      <c r="AV116">
        <v>4</v>
      </c>
      <c r="AW116">
        <v>1</v>
      </c>
      <c r="AX116">
        <v>36.947000000000003</v>
      </c>
      <c r="AY116">
        <v>0</v>
      </c>
      <c r="AZ116">
        <v>401.66460000000001</v>
      </c>
      <c r="BA116">
        <v>3535.39</v>
      </c>
      <c r="BB116">
        <v>34941.085000000006</v>
      </c>
      <c r="BC116">
        <v>1608.92</v>
      </c>
      <c r="BD116">
        <v>2053.4900000000002</v>
      </c>
      <c r="BE116">
        <v>264206.89250000002</v>
      </c>
      <c r="BF116">
        <v>264.625</v>
      </c>
      <c r="BG116">
        <v>153.48250000000002</v>
      </c>
      <c r="BH116">
        <v>4609.7674999999999</v>
      </c>
    </row>
    <row r="117" spans="1:60" x14ac:dyDescent="0.45">
      <c r="A117" t="s">
        <v>46</v>
      </c>
      <c r="B117" t="s">
        <v>34</v>
      </c>
      <c r="C117" s="1" t="s">
        <v>84</v>
      </c>
      <c r="D117" s="1" t="s">
        <v>133</v>
      </c>
      <c r="E117">
        <v>0.66800000000000004</v>
      </c>
      <c r="F117">
        <v>49.920999999999999</v>
      </c>
      <c r="G117">
        <v>0.871</v>
      </c>
      <c r="H117">
        <v>0.92300000000000004</v>
      </c>
      <c r="I117">
        <v>2.9000000000000001E-2</v>
      </c>
      <c r="J117">
        <v>0.30399999999999999</v>
      </c>
      <c r="K117">
        <v>0.38800000000000001</v>
      </c>
      <c r="L117">
        <v>6.6020000000000003</v>
      </c>
      <c r="M117">
        <v>0</v>
      </c>
      <c r="N117">
        <v>0.05</v>
      </c>
      <c r="O117">
        <v>0</v>
      </c>
      <c r="P117">
        <v>28</v>
      </c>
      <c r="Q117">
        <v>5</v>
      </c>
      <c r="R117">
        <v>173</v>
      </c>
      <c r="S117">
        <v>0</v>
      </c>
      <c r="T117">
        <v>780</v>
      </c>
      <c r="U117">
        <v>0</v>
      </c>
      <c r="V117">
        <v>11</v>
      </c>
      <c r="W117">
        <v>0</v>
      </c>
      <c r="X117">
        <v>10</v>
      </c>
      <c r="Y117">
        <v>6</v>
      </c>
      <c r="Z117">
        <v>0</v>
      </c>
      <c r="AA117">
        <v>0</v>
      </c>
      <c r="AB117">
        <v>14</v>
      </c>
      <c r="AC117">
        <v>12</v>
      </c>
      <c r="AD117">
        <v>3</v>
      </c>
      <c r="AE117">
        <v>5</v>
      </c>
      <c r="AF117">
        <v>21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40.137</v>
      </c>
      <c r="AY117">
        <v>0</v>
      </c>
      <c r="AZ117">
        <v>556.66129999999998</v>
      </c>
      <c r="BA117">
        <v>0</v>
      </c>
      <c r="BB117">
        <v>48680.415000000001</v>
      </c>
      <c r="BC117">
        <v>3747.0899999999997</v>
      </c>
      <c r="BD117">
        <v>598.05250000000001</v>
      </c>
      <c r="BE117">
        <v>253256.71</v>
      </c>
      <c r="BF117">
        <v>10.584999999999999</v>
      </c>
      <c r="BG117">
        <v>158.77500000000001</v>
      </c>
      <c r="BH117">
        <v>9351.8474999999999</v>
      </c>
    </row>
    <row r="118" spans="1:60" x14ac:dyDescent="0.45">
      <c r="A118" t="s">
        <v>46</v>
      </c>
      <c r="B118" t="s">
        <v>34</v>
      </c>
      <c r="C118" s="1" t="s">
        <v>85</v>
      </c>
      <c r="D118" s="1" t="s">
        <v>133</v>
      </c>
      <c r="E118">
        <v>0</v>
      </c>
      <c r="F118">
        <v>47.851999999999997</v>
      </c>
      <c r="G118">
        <v>1.7669999999999999</v>
      </c>
      <c r="H118">
        <v>1.3340000000000001</v>
      </c>
      <c r="I118">
        <v>0.03</v>
      </c>
      <c r="J118">
        <v>0.70799999999999996</v>
      </c>
      <c r="K118">
        <v>0.113</v>
      </c>
      <c r="L118">
        <v>9.1980000000000004</v>
      </c>
      <c r="M118">
        <v>0</v>
      </c>
      <c r="N118">
        <v>2E-3</v>
      </c>
      <c r="O118">
        <v>0</v>
      </c>
      <c r="P118">
        <v>36</v>
      </c>
      <c r="Q118">
        <v>5</v>
      </c>
      <c r="R118">
        <v>301</v>
      </c>
      <c r="S118">
        <v>0</v>
      </c>
      <c r="T118">
        <v>641</v>
      </c>
      <c r="U118">
        <v>0</v>
      </c>
      <c r="V118">
        <v>5</v>
      </c>
      <c r="W118">
        <v>0</v>
      </c>
      <c r="X118">
        <v>7</v>
      </c>
      <c r="Y118">
        <v>8</v>
      </c>
      <c r="Z118">
        <v>0</v>
      </c>
      <c r="AA118">
        <v>0</v>
      </c>
      <c r="AB118">
        <v>14</v>
      </c>
      <c r="AC118">
        <v>0</v>
      </c>
      <c r="AD118">
        <v>0</v>
      </c>
      <c r="AE118">
        <v>0</v>
      </c>
      <c r="AF118">
        <v>158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38.878</v>
      </c>
      <c r="AY118">
        <v>0</v>
      </c>
      <c r="AZ118">
        <v>804.53539999999998</v>
      </c>
      <c r="BA118">
        <v>158.77500000000001</v>
      </c>
      <c r="BB118">
        <v>24382.547500000001</v>
      </c>
      <c r="BC118">
        <v>709.19500000000005</v>
      </c>
      <c r="BD118">
        <v>788.58249999999987</v>
      </c>
      <c r="BE118">
        <v>276681.315</v>
      </c>
      <c r="BF118">
        <v>105.85000000000001</v>
      </c>
      <c r="BG118">
        <v>137.60499999999999</v>
      </c>
      <c r="BH118">
        <v>2646.25</v>
      </c>
    </row>
    <row r="119" spans="1:60" x14ac:dyDescent="0.45">
      <c r="A119" t="s">
        <v>46</v>
      </c>
      <c r="B119" t="s">
        <v>34</v>
      </c>
      <c r="C119" s="1" t="s">
        <v>86</v>
      </c>
      <c r="D119" s="1" t="s">
        <v>133</v>
      </c>
      <c r="E119">
        <v>0.03</v>
      </c>
      <c r="F119">
        <v>52.277999999999999</v>
      </c>
      <c r="G119">
        <v>0.5</v>
      </c>
      <c r="H119">
        <v>0.77700000000000002</v>
      </c>
      <c r="I119">
        <v>2.5999999999999999E-2</v>
      </c>
      <c r="J119">
        <v>0.13400000000000001</v>
      </c>
      <c r="K119">
        <v>0.14899999999999999</v>
      </c>
      <c r="L119">
        <v>4.6070000000000002</v>
      </c>
      <c r="M119">
        <v>0</v>
      </c>
      <c r="N119">
        <v>0.02</v>
      </c>
      <c r="O119">
        <v>0</v>
      </c>
      <c r="P119">
        <v>40</v>
      </c>
      <c r="Q119">
        <v>8</v>
      </c>
      <c r="R119">
        <v>301</v>
      </c>
      <c r="S119">
        <v>0</v>
      </c>
      <c r="T119">
        <v>690</v>
      </c>
      <c r="U119">
        <v>0</v>
      </c>
      <c r="V119">
        <v>9</v>
      </c>
      <c r="W119">
        <v>0</v>
      </c>
      <c r="X119">
        <v>35</v>
      </c>
      <c r="Y119">
        <v>7</v>
      </c>
      <c r="Z119">
        <v>0</v>
      </c>
      <c r="AA119">
        <v>0</v>
      </c>
      <c r="AB119">
        <v>14</v>
      </c>
      <c r="AC119">
        <v>35</v>
      </c>
      <c r="AD119">
        <v>0</v>
      </c>
      <c r="AE119">
        <v>5</v>
      </c>
      <c r="AF119">
        <v>52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41.360999999999997</v>
      </c>
      <c r="AY119">
        <v>0</v>
      </c>
      <c r="AZ119">
        <v>468.6087</v>
      </c>
      <c r="BA119">
        <v>0</v>
      </c>
      <c r="BB119">
        <v>19158.850000000002</v>
      </c>
      <c r="BC119">
        <v>296.38</v>
      </c>
      <c r="BD119">
        <v>841.50749999999994</v>
      </c>
      <c r="BE119">
        <v>283254.60000000003</v>
      </c>
      <c r="BF119">
        <v>74.094999999999999</v>
      </c>
      <c r="BG119">
        <v>148.19</v>
      </c>
      <c r="BH119">
        <v>2296.9450000000002</v>
      </c>
    </row>
    <row r="120" spans="1:60" x14ac:dyDescent="0.45">
      <c r="A120" t="s">
        <v>46</v>
      </c>
      <c r="B120" t="s">
        <v>34</v>
      </c>
      <c r="C120" s="1" t="s">
        <v>87</v>
      </c>
      <c r="D120" s="1" t="s">
        <v>133</v>
      </c>
      <c r="E120">
        <v>0</v>
      </c>
      <c r="F120">
        <v>53.52</v>
      </c>
      <c r="G120">
        <v>0.434</v>
      </c>
      <c r="H120">
        <v>0.92200000000000004</v>
      </c>
      <c r="I120">
        <v>2.8000000000000001E-2</v>
      </c>
      <c r="J120">
        <v>5.6000000000000001E-2</v>
      </c>
      <c r="K120">
        <v>0.159</v>
      </c>
      <c r="L120">
        <v>3.62</v>
      </c>
      <c r="M120">
        <v>0</v>
      </c>
      <c r="N120">
        <v>1.4E-2</v>
      </c>
      <c r="O120">
        <v>5</v>
      </c>
      <c r="P120">
        <v>29</v>
      </c>
      <c r="Q120">
        <v>13</v>
      </c>
      <c r="R120">
        <v>261</v>
      </c>
      <c r="S120">
        <v>5</v>
      </c>
      <c r="T120">
        <v>125</v>
      </c>
      <c r="U120">
        <v>22</v>
      </c>
      <c r="V120">
        <v>10</v>
      </c>
      <c r="W120">
        <v>2</v>
      </c>
      <c r="X120">
        <v>3</v>
      </c>
      <c r="Y120">
        <v>0</v>
      </c>
      <c r="Z120">
        <v>0</v>
      </c>
      <c r="AA120">
        <v>32</v>
      </c>
      <c r="AB120">
        <v>10</v>
      </c>
      <c r="AC120">
        <v>25</v>
      </c>
      <c r="AD120">
        <v>0</v>
      </c>
      <c r="AE120">
        <v>7</v>
      </c>
      <c r="AF120">
        <v>0</v>
      </c>
      <c r="AG120">
        <v>11</v>
      </c>
      <c r="AH120">
        <v>13</v>
      </c>
      <c r="AI120">
        <v>0</v>
      </c>
      <c r="AJ120">
        <v>0</v>
      </c>
      <c r="AK120">
        <v>11</v>
      </c>
      <c r="AL120">
        <v>6</v>
      </c>
      <c r="AM120">
        <v>12</v>
      </c>
      <c r="AN120">
        <v>14</v>
      </c>
      <c r="AO120">
        <v>0</v>
      </c>
      <c r="AP120">
        <v>4</v>
      </c>
      <c r="AQ120">
        <v>3</v>
      </c>
      <c r="AR120">
        <v>12</v>
      </c>
      <c r="AS120">
        <v>3</v>
      </c>
      <c r="AT120">
        <v>5</v>
      </c>
      <c r="AU120">
        <v>1</v>
      </c>
      <c r="AV120">
        <v>4</v>
      </c>
      <c r="AW120">
        <v>1</v>
      </c>
      <c r="AX120">
        <v>41.180999999999997</v>
      </c>
      <c r="AY120">
        <v>0</v>
      </c>
      <c r="AZ120">
        <v>556.05819999999994</v>
      </c>
      <c r="BA120">
        <v>0</v>
      </c>
      <c r="BB120">
        <v>22826.552499999998</v>
      </c>
      <c r="BC120">
        <v>275.20999999999998</v>
      </c>
      <c r="BD120">
        <v>793.875</v>
      </c>
      <c r="BE120">
        <v>275760.42</v>
      </c>
      <c r="BF120">
        <v>31.754999999999999</v>
      </c>
      <c r="BG120">
        <v>142.89750000000001</v>
      </c>
      <c r="BH120">
        <v>3964.0825</v>
      </c>
    </row>
    <row r="121" spans="1:60" x14ac:dyDescent="0.45">
      <c r="A121" t="s">
        <v>46</v>
      </c>
      <c r="B121" t="s">
        <v>34</v>
      </c>
      <c r="C121" s="1" t="s">
        <v>88</v>
      </c>
      <c r="D121" s="1" t="s">
        <v>133</v>
      </c>
      <c r="E121">
        <v>0</v>
      </c>
      <c r="F121">
        <v>52.103999999999999</v>
      </c>
      <c r="G121">
        <v>0.749</v>
      </c>
      <c r="H121">
        <v>0.76400000000000001</v>
      </c>
      <c r="I121">
        <v>2.7E-2</v>
      </c>
      <c r="J121">
        <v>5.1999999999999998E-2</v>
      </c>
      <c r="K121">
        <v>0.15</v>
      </c>
      <c r="L121">
        <v>4.3129999999999997</v>
      </c>
      <c r="M121">
        <v>0</v>
      </c>
      <c r="N121">
        <v>6.0000000000000001E-3</v>
      </c>
      <c r="O121">
        <v>3</v>
      </c>
      <c r="P121">
        <v>41</v>
      </c>
      <c r="Q121">
        <v>13</v>
      </c>
      <c r="R121">
        <v>331</v>
      </c>
      <c r="S121">
        <v>5</v>
      </c>
      <c r="T121">
        <v>121</v>
      </c>
      <c r="U121">
        <v>21</v>
      </c>
      <c r="V121">
        <v>8</v>
      </c>
      <c r="W121">
        <v>0</v>
      </c>
      <c r="X121">
        <v>45</v>
      </c>
      <c r="Y121">
        <v>1</v>
      </c>
      <c r="Z121">
        <v>0</v>
      </c>
      <c r="AA121">
        <v>27</v>
      </c>
      <c r="AB121">
        <v>11</v>
      </c>
      <c r="AC121">
        <v>44</v>
      </c>
      <c r="AD121">
        <v>0</v>
      </c>
      <c r="AE121">
        <v>41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11</v>
      </c>
      <c r="AL121">
        <v>6</v>
      </c>
      <c r="AM121">
        <v>10</v>
      </c>
      <c r="AN121">
        <v>13</v>
      </c>
      <c r="AO121">
        <v>0</v>
      </c>
      <c r="AP121">
        <v>3</v>
      </c>
      <c r="AQ121">
        <v>3</v>
      </c>
      <c r="AR121">
        <v>12</v>
      </c>
      <c r="AS121">
        <v>2</v>
      </c>
      <c r="AT121">
        <v>5</v>
      </c>
      <c r="AU121">
        <v>1</v>
      </c>
      <c r="AV121">
        <v>4</v>
      </c>
      <c r="AW121">
        <v>1</v>
      </c>
      <c r="AX121">
        <v>41.756999999999998</v>
      </c>
      <c r="AY121">
        <v>0</v>
      </c>
      <c r="AZ121">
        <v>460.76839999999999</v>
      </c>
      <c r="BA121">
        <v>825.63</v>
      </c>
      <c r="BB121">
        <v>27595.095000000001</v>
      </c>
      <c r="BC121">
        <v>391.64499999999998</v>
      </c>
      <c r="BD121">
        <v>1196.105</v>
      </c>
      <c r="BE121">
        <v>271351.76750000002</v>
      </c>
      <c r="BF121">
        <v>84.679999999999993</v>
      </c>
      <c r="BG121">
        <v>148.19</v>
      </c>
      <c r="BH121">
        <v>3778.8449999999993</v>
      </c>
    </row>
    <row r="122" spans="1:60" x14ac:dyDescent="0.45">
      <c r="A122" t="s">
        <v>46</v>
      </c>
      <c r="B122" t="s">
        <v>34</v>
      </c>
      <c r="C122" s="1" t="s">
        <v>89</v>
      </c>
      <c r="D122" s="1" t="s">
        <v>133</v>
      </c>
      <c r="E122">
        <v>0.156</v>
      </c>
      <c r="F122">
        <v>51.271000000000001</v>
      </c>
      <c r="G122">
        <v>0.71399999999999997</v>
      </c>
      <c r="H122">
        <v>0.96099999999999997</v>
      </c>
      <c r="I122">
        <v>2.8000000000000001E-2</v>
      </c>
      <c r="J122">
        <v>7.3999999999999996E-2</v>
      </c>
      <c r="K122">
        <v>0.22600000000000001</v>
      </c>
      <c r="L122">
        <v>5.2140000000000004</v>
      </c>
      <c r="M122">
        <v>0</v>
      </c>
      <c r="N122">
        <v>1.6E-2</v>
      </c>
      <c r="O122">
        <v>2</v>
      </c>
      <c r="P122">
        <v>39</v>
      </c>
      <c r="Q122">
        <v>14</v>
      </c>
      <c r="R122">
        <v>269</v>
      </c>
      <c r="S122">
        <v>5</v>
      </c>
      <c r="T122">
        <v>120</v>
      </c>
      <c r="U122">
        <v>21</v>
      </c>
      <c r="V122">
        <v>7</v>
      </c>
      <c r="W122">
        <v>5</v>
      </c>
      <c r="X122">
        <v>9</v>
      </c>
      <c r="Y122">
        <v>6</v>
      </c>
      <c r="Z122">
        <v>0</v>
      </c>
      <c r="AA122">
        <v>26</v>
      </c>
      <c r="AB122">
        <v>17</v>
      </c>
      <c r="AC122">
        <v>32</v>
      </c>
      <c r="AD122">
        <v>0</v>
      </c>
      <c r="AE122">
        <v>84</v>
      </c>
      <c r="AF122">
        <v>0</v>
      </c>
      <c r="AG122">
        <v>30</v>
      </c>
      <c r="AH122">
        <v>11</v>
      </c>
      <c r="AI122">
        <v>0</v>
      </c>
      <c r="AJ122">
        <v>0</v>
      </c>
      <c r="AK122">
        <v>11</v>
      </c>
      <c r="AL122">
        <v>6</v>
      </c>
      <c r="AM122">
        <v>12</v>
      </c>
      <c r="AN122">
        <v>6</v>
      </c>
      <c r="AO122">
        <v>0</v>
      </c>
      <c r="AP122">
        <v>4</v>
      </c>
      <c r="AQ122">
        <v>3</v>
      </c>
      <c r="AR122">
        <v>12</v>
      </c>
      <c r="AS122">
        <v>3</v>
      </c>
      <c r="AT122">
        <v>5</v>
      </c>
      <c r="AU122">
        <v>1</v>
      </c>
      <c r="AV122">
        <v>4</v>
      </c>
      <c r="AW122">
        <v>0</v>
      </c>
      <c r="AX122">
        <v>41.264000000000003</v>
      </c>
      <c r="AY122">
        <v>0</v>
      </c>
      <c r="AZ122">
        <v>579.57909999999993</v>
      </c>
      <c r="BA122">
        <v>3768.2599999999998</v>
      </c>
      <c r="BB122">
        <v>408342.83749999997</v>
      </c>
      <c r="BC122">
        <v>613.93000000000006</v>
      </c>
      <c r="BD122">
        <v>1910.5925</v>
      </c>
      <c r="BE122">
        <v>53046.727500000001</v>
      </c>
      <c r="BF122">
        <v>179.94499999999999</v>
      </c>
      <c r="BG122">
        <v>190.52999999999997</v>
      </c>
      <c r="BH122">
        <v>8325.1025000000009</v>
      </c>
    </row>
    <row r="123" spans="1:60" x14ac:dyDescent="0.45">
      <c r="A123" t="s">
        <v>46</v>
      </c>
      <c r="B123" t="s">
        <v>34</v>
      </c>
      <c r="C123" s="1" t="s">
        <v>90</v>
      </c>
      <c r="D123" s="1" t="s">
        <v>133</v>
      </c>
      <c r="E123">
        <v>0.71199999999999997</v>
      </c>
      <c r="F123">
        <v>10.023</v>
      </c>
      <c r="G123">
        <v>1.573</v>
      </c>
      <c r="H123">
        <v>0.36899999999999999</v>
      </c>
      <c r="I123">
        <v>3.5999999999999997E-2</v>
      </c>
      <c r="J123">
        <v>0.11600000000000001</v>
      </c>
      <c r="K123">
        <v>0.36099999999999999</v>
      </c>
      <c r="L123">
        <v>77.155000000000001</v>
      </c>
      <c r="M123">
        <v>0</v>
      </c>
      <c r="N123">
        <v>3.4000000000000002E-2</v>
      </c>
      <c r="O123">
        <v>3</v>
      </c>
      <c r="P123">
        <v>31</v>
      </c>
      <c r="Q123">
        <v>12</v>
      </c>
      <c r="R123">
        <v>181</v>
      </c>
      <c r="S123">
        <v>4</v>
      </c>
      <c r="T123">
        <v>113</v>
      </c>
      <c r="U123">
        <v>20</v>
      </c>
      <c r="V123">
        <v>6</v>
      </c>
      <c r="W123">
        <v>7</v>
      </c>
      <c r="X123">
        <v>13</v>
      </c>
      <c r="Y123">
        <v>15</v>
      </c>
      <c r="Z123">
        <v>9</v>
      </c>
      <c r="AA123">
        <v>18</v>
      </c>
      <c r="AB123">
        <v>21</v>
      </c>
      <c r="AC123">
        <v>79</v>
      </c>
      <c r="AD123">
        <v>173</v>
      </c>
      <c r="AE123">
        <v>18</v>
      </c>
      <c r="AF123">
        <v>3136</v>
      </c>
      <c r="AG123">
        <v>0</v>
      </c>
      <c r="AH123">
        <v>9</v>
      </c>
      <c r="AI123">
        <v>0</v>
      </c>
      <c r="AJ123">
        <v>0</v>
      </c>
      <c r="AK123">
        <v>6</v>
      </c>
      <c r="AL123">
        <v>2</v>
      </c>
      <c r="AM123">
        <v>9</v>
      </c>
      <c r="AN123">
        <v>2</v>
      </c>
      <c r="AO123">
        <v>0</v>
      </c>
      <c r="AP123">
        <v>2</v>
      </c>
      <c r="AQ123">
        <v>2</v>
      </c>
      <c r="AR123">
        <v>9</v>
      </c>
      <c r="AS123">
        <v>1</v>
      </c>
      <c r="AT123">
        <v>4</v>
      </c>
      <c r="AU123">
        <v>0</v>
      </c>
      <c r="AV123">
        <v>3</v>
      </c>
      <c r="AW123">
        <v>0</v>
      </c>
      <c r="AX123">
        <v>9.2309999999999999</v>
      </c>
      <c r="AY123">
        <v>0</v>
      </c>
      <c r="AZ123">
        <v>222.54389999999998</v>
      </c>
      <c r="BA123">
        <v>0</v>
      </c>
      <c r="BB123">
        <v>26663.615000000002</v>
      </c>
      <c r="BC123">
        <v>259.33250000000004</v>
      </c>
      <c r="BD123">
        <v>947.35749999999996</v>
      </c>
      <c r="BE123">
        <v>274389.66249999998</v>
      </c>
      <c r="BF123">
        <v>63.51</v>
      </c>
      <c r="BG123">
        <v>148.19</v>
      </c>
      <c r="BH123">
        <v>3625.3625000000002</v>
      </c>
    </row>
    <row r="124" spans="1:60" x14ac:dyDescent="0.45">
      <c r="A124" t="s">
        <v>46</v>
      </c>
      <c r="B124" t="s">
        <v>34</v>
      </c>
      <c r="C124" s="1" t="s">
        <v>91</v>
      </c>
      <c r="D124" s="1" t="s">
        <v>133</v>
      </c>
      <c r="E124">
        <v>0</v>
      </c>
      <c r="F124">
        <v>51.844999999999999</v>
      </c>
      <c r="G124">
        <v>0.68500000000000005</v>
      </c>
      <c r="H124">
        <v>0.73599999999999999</v>
      </c>
      <c r="I124">
        <v>2.8000000000000001E-2</v>
      </c>
      <c r="J124">
        <v>4.9000000000000002E-2</v>
      </c>
      <c r="K124">
        <v>0.17899999999999999</v>
      </c>
      <c r="L124">
        <v>5.0380000000000003</v>
      </c>
      <c r="M124">
        <v>0</v>
      </c>
      <c r="N124">
        <v>1.2E-2</v>
      </c>
      <c r="O124">
        <v>3</v>
      </c>
      <c r="P124">
        <v>33</v>
      </c>
      <c r="Q124">
        <v>13</v>
      </c>
      <c r="R124">
        <v>226</v>
      </c>
      <c r="S124">
        <v>5</v>
      </c>
      <c r="T124">
        <v>120</v>
      </c>
      <c r="U124">
        <v>21</v>
      </c>
      <c r="V124">
        <v>8</v>
      </c>
      <c r="W124">
        <v>5</v>
      </c>
      <c r="X124">
        <v>17</v>
      </c>
      <c r="Y124">
        <v>0</v>
      </c>
      <c r="Z124">
        <v>0</v>
      </c>
      <c r="AA124">
        <v>31</v>
      </c>
      <c r="AB124">
        <v>12</v>
      </c>
      <c r="AC124">
        <v>28</v>
      </c>
      <c r="AD124">
        <v>0</v>
      </c>
      <c r="AE124">
        <v>18</v>
      </c>
      <c r="AF124">
        <v>0</v>
      </c>
      <c r="AG124">
        <v>20</v>
      </c>
      <c r="AH124">
        <v>1</v>
      </c>
      <c r="AI124">
        <v>0</v>
      </c>
      <c r="AJ124">
        <v>0</v>
      </c>
      <c r="AK124">
        <v>11</v>
      </c>
      <c r="AL124">
        <v>6</v>
      </c>
      <c r="AM124">
        <v>13</v>
      </c>
      <c r="AN124">
        <v>2</v>
      </c>
      <c r="AO124">
        <v>0</v>
      </c>
      <c r="AP124">
        <v>6</v>
      </c>
      <c r="AQ124">
        <v>3</v>
      </c>
      <c r="AR124">
        <v>12</v>
      </c>
      <c r="AS124">
        <v>2</v>
      </c>
      <c r="AT124">
        <v>5</v>
      </c>
      <c r="AU124">
        <v>1</v>
      </c>
      <c r="AV124">
        <v>4</v>
      </c>
      <c r="AW124">
        <v>1</v>
      </c>
      <c r="AX124">
        <v>41.365000000000002</v>
      </c>
      <c r="AY124">
        <v>0</v>
      </c>
      <c r="AZ124">
        <v>443.88159999999999</v>
      </c>
      <c r="BA124">
        <v>2386.9175</v>
      </c>
      <c r="BB124">
        <v>36555.297500000001</v>
      </c>
      <c r="BC124">
        <v>423.40000000000003</v>
      </c>
      <c r="BD124">
        <v>1577.1649999999997</v>
      </c>
      <c r="BE124">
        <v>263905.21999999997</v>
      </c>
      <c r="BF124">
        <v>164.06750000000002</v>
      </c>
      <c r="BG124">
        <v>153.48250000000002</v>
      </c>
      <c r="BH124">
        <v>4514.5024999999996</v>
      </c>
    </row>
    <row r="125" spans="1:60" x14ac:dyDescent="0.45">
      <c r="A125" t="s">
        <v>46</v>
      </c>
      <c r="B125" t="s">
        <v>34</v>
      </c>
      <c r="C125" s="1" t="s">
        <v>92</v>
      </c>
      <c r="D125" s="1" t="s">
        <v>133</v>
      </c>
      <c r="E125">
        <v>0.45100000000000001</v>
      </c>
      <c r="F125">
        <v>49.863999999999997</v>
      </c>
      <c r="G125">
        <v>0.85299999999999998</v>
      </c>
      <c r="H125">
        <v>0.90200000000000002</v>
      </c>
      <c r="I125">
        <v>2.9000000000000001E-2</v>
      </c>
      <c r="J125">
        <v>0.08</v>
      </c>
      <c r="K125">
        <v>0.29799999999999999</v>
      </c>
      <c r="L125">
        <v>6.907</v>
      </c>
      <c r="M125">
        <v>0</v>
      </c>
      <c r="N125">
        <v>3.1E-2</v>
      </c>
      <c r="O125">
        <v>3</v>
      </c>
      <c r="P125">
        <v>41</v>
      </c>
      <c r="Q125">
        <v>14</v>
      </c>
      <c r="R125">
        <v>258</v>
      </c>
      <c r="S125">
        <v>5</v>
      </c>
      <c r="T125">
        <v>116</v>
      </c>
      <c r="U125">
        <v>20</v>
      </c>
      <c r="V125">
        <v>9</v>
      </c>
      <c r="W125">
        <v>4</v>
      </c>
      <c r="X125">
        <v>5</v>
      </c>
      <c r="Y125">
        <v>2</v>
      </c>
      <c r="Z125">
        <v>1</v>
      </c>
      <c r="AA125">
        <v>31</v>
      </c>
      <c r="AB125">
        <v>13</v>
      </c>
      <c r="AC125">
        <v>46</v>
      </c>
      <c r="AD125">
        <v>0</v>
      </c>
      <c r="AE125">
        <v>69</v>
      </c>
      <c r="AF125">
        <v>45</v>
      </c>
      <c r="AG125">
        <v>8</v>
      </c>
      <c r="AH125">
        <v>3</v>
      </c>
      <c r="AI125">
        <v>0</v>
      </c>
      <c r="AJ125">
        <v>0</v>
      </c>
      <c r="AK125">
        <v>11</v>
      </c>
      <c r="AL125">
        <v>6</v>
      </c>
      <c r="AM125">
        <v>18</v>
      </c>
      <c r="AN125">
        <v>20</v>
      </c>
      <c r="AO125">
        <v>0</v>
      </c>
      <c r="AP125">
        <v>3</v>
      </c>
      <c r="AQ125">
        <v>3</v>
      </c>
      <c r="AR125">
        <v>12</v>
      </c>
      <c r="AS125">
        <v>3</v>
      </c>
      <c r="AT125">
        <v>5</v>
      </c>
      <c r="AU125">
        <v>1</v>
      </c>
      <c r="AV125">
        <v>4</v>
      </c>
      <c r="AW125">
        <v>1</v>
      </c>
      <c r="AX125">
        <v>40.506999999999998</v>
      </c>
      <c r="AY125">
        <v>0</v>
      </c>
      <c r="AZ125">
        <v>543.99620000000004</v>
      </c>
      <c r="BA125">
        <v>0</v>
      </c>
      <c r="BB125">
        <v>24906.505000000001</v>
      </c>
      <c r="BC125">
        <v>359.89</v>
      </c>
      <c r="BD125">
        <v>1000.2825</v>
      </c>
      <c r="BE125">
        <v>276988.27999999997</v>
      </c>
      <c r="BF125">
        <v>105.85000000000001</v>
      </c>
      <c r="BG125">
        <v>132.3125</v>
      </c>
      <c r="BH125">
        <v>2000.5650000000001</v>
      </c>
    </row>
    <row r="126" spans="1:60" x14ac:dyDescent="0.45">
      <c r="A126" t="s">
        <v>46</v>
      </c>
      <c r="B126" t="s">
        <v>34</v>
      </c>
      <c r="C126" s="1" t="s">
        <v>93</v>
      </c>
      <c r="D126" s="1" t="s">
        <v>133</v>
      </c>
      <c r="E126">
        <v>0</v>
      </c>
      <c r="F126">
        <v>52.335999999999999</v>
      </c>
      <c r="G126">
        <v>0.378</v>
      </c>
      <c r="H126">
        <v>0.753</v>
      </c>
      <c r="I126">
        <v>2.5000000000000001E-2</v>
      </c>
      <c r="J126">
        <v>6.8000000000000005E-2</v>
      </c>
      <c r="K126">
        <v>0.189</v>
      </c>
      <c r="L126">
        <v>4.7060000000000004</v>
      </c>
      <c r="M126">
        <v>0</v>
      </c>
      <c r="N126">
        <v>0.02</v>
      </c>
      <c r="O126">
        <v>0</v>
      </c>
      <c r="P126">
        <v>41</v>
      </c>
      <c r="Q126">
        <v>3</v>
      </c>
      <c r="R126">
        <v>251</v>
      </c>
      <c r="S126">
        <v>0</v>
      </c>
      <c r="T126">
        <v>689</v>
      </c>
      <c r="U126">
        <v>0</v>
      </c>
      <c r="V126">
        <v>4</v>
      </c>
      <c r="W126">
        <v>0</v>
      </c>
      <c r="X126">
        <v>17</v>
      </c>
      <c r="Y126">
        <v>8</v>
      </c>
      <c r="Z126">
        <v>0</v>
      </c>
      <c r="AA126">
        <v>0</v>
      </c>
      <c r="AB126">
        <v>22</v>
      </c>
      <c r="AC126">
        <v>38</v>
      </c>
      <c r="AD126">
        <v>0</v>
      </c>
      <c r="AE126">
        <v>26</v>
      </c>
      <c r="AF126">
        <v>39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41.411000000000001</v>
      </c>
      <c r="AY126">
        <v>0</v>
      </c>
      <c r="AZ126">
        <v>454.1343</v>
      </c>
      <c r="BA126">
        <v>1339.0025000000001</v>
      </c>
      <c r="BB126">
        <v>65468.224999999991</v>
      </c>
      <c r="BC126">
        <v>317.55</v>
      </c>
      <c r="BD126">
        <v>1407.8050000000001</v>
      </c>
      <c r="BE126">
        <v>251901.83</v>
      </c>
      <c r="BF126">
        <v>248.7475</v>
      </c>
      <c r="BG126">
        <v>132.3125</v>
      </c>
      <c r="BH126">
        <v>2355.1624999999999</v>
      </c>
    </row>
    <row r="127" spans="1:60" x14ac:dyDescent="0.45">
      <c r="A127" t="s">
        <v>46</v>
      </c>
      <c r="B127" t="s">
        <v>34</v>
      </c>
      <c r="C127" s="1" t="s">
        <v>94</v>
      </c>
      <c r="D127" s="1" t="s">
        <v>133</v>
      </c>
      <c r="E127">
        <v>0.253</v>
      </c>
      <c r="F127">
        <v>47.595999999999997</v>
      </c>
      <c r="G127">
        <v>0.44500000000000001</v>
      </c>
      <c r="H127">
        <v>0.72099999999999997</v>
      </c>
      <c r="I127">
        <v>2.5000000000000001E-2</v>
      </c>
      <c r="J127">
        <v>0.06</v>
      </c>
      <c r="K127">
        <v>0.26600000000000001</v>
      </c>
      <c r="L127">
        <v>12.37</v>
      </c>
      <c r="M127">
        <v>0</v>
      </c>
      <c r="N127">
        <v>4.7E-2</v>
      </c>
      <c r="O127">
        <v>0</v>
      </c>
      <c r="P127">
        <v>79</v>
      </c>
      <c r="Q127">
        <v>8</v>
      </c>
      <c r="R127">
        <v>276</v>
      </c>
      <c r="S127">
        <v>0</v>
      </c>
      <c r="T127">
        <v>678</v>
      </c>
      <c r="U127">
        <v>0</v>
      </c>
      <c r="V127">
        <v>4</v>
      </c>
      <c r="W127">
        <v>0</v>
      </c>
      <c r="X127">
        <v>26</v>
      </c>
      <c r="Y127">
        <v>9</v>
      </c>
      <c r="Z127">
        <v>0</v>
      </c>
      <c r="AA127">
        <v>0</v>
      </c>
      <c r="AB127">
        <v>9</v>
      </c>
      <c r="AC127">
        <v>32</v>
      </c>
      <c r="AD127">
        <v>0</v>
      </c>
      <c r="AE127">
        <v>11</v>
      </c>
      <c r="AF127">
        <v>69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38.097000000000001</v>
      </c>
      <c r="AY127">
        <v>0</v>
      </c>
      <c r="AZ127">
        <v>434.83509999999995</v>
      </c>
      <c r="BA127">
        <v>1741.2325000000001</v>
      </c>
      <c r="BB127">
        <v>33972.557499999995</v>
      </c>
      <c r="BC127">
        <v>179.94499999999999</v>
      </c>
      <c r="BD127">
        <v>1376.05</v>
      </c>
      <c r="BE127">
        <v>269938.67</v>
      </c>
      <c r="BF127">
        <v>174.6525</v>
      </c>
      <c r="BG127">
        <v>132.3125</v>
      </c>
      <c r="BH127">
        <v>2074.6600000000003</v>
      </c>
    </row>
    <row r="128" spans="1:60" x14ac:dyDescent="0.45">
      <c r="A128" t="s">
        <v>46</v>
      </c>
      <c r="B128" t="s">
        <v>34</v>
      </c>
      <c r="C128" s="1" t="s">
        <v>95</v>
      </c>
      <c r="D128" s="1" t="s">
        <v>133</v>
      </c>
      <c r="E128">
        <v>0.32900000000000001</v>
      </c>
      <c r="F128">
        <v>51.003999999999998</v>
      </c>
      <c r="G128">
        <v>0.39200000000000002</v>
      </c>
      <c r="H128">
        <v>0.73799999999999999</v>
      </c>
      <c r="I128">
        <v>2.5000000000000001E-2</v>
      </c>
      <c r="J128">
        <v>3.4000000000000002E-2</v>
      </c>
      <c r="K128">
        <v>0.26</v>
      </c>
      <c r="L128">
        <v>6.4189999999999996</v>
      </c>
      <c r="M128">
        <v>0</v>
      </c>
      <c r="N128">
        <v>3.3000000000000002E-2</v>
      </c>
      <c r="O128">
        <v>0</v>
      </c>
      <c r="P128">
        <v>46</v>
      </c>
      <c r="Q128">
        <v>4</v>
      </c>
      <c r="R128">
        <v>258</v>
      </c>
      <c r="S128">
        <v>0</v>
      </c>
      <c r="T128">
        <v>642</v>
      </c>
      <c r="U128">
        <v>0</v>
      </c>
      <c r="V128">
        <v>5</v>
      </c>
      <c r="W128">
        <v>0</v>
      </c>
      <c r="X128">
        <v>25</v>
      </c>
      <c r="Y128">
        <v>8</v>
      </c>
      <c r="Z128">
        <v>0</v>
      </c>
      <c r="AA128">
        <v>0</v>
      </c>
      <c r="AB128">
        <v>24</v>
      </c>
      <c r="AC128">
        <v>62</v>
      </c>
      <c r="AD128">
        <v>0</v>
      </c>
      <c r="AE128">
        <v>0</v>
      </c>
      <c r="AF128">
        <v>66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40.652000000000001</v>
      </c>
      <c r="AY128">
        <v>0</v>
      </c>
      <c r="AZ128">
        <v>445.08779999999996</v>
      </c>
      <c r="BA128">
        <v>0</v>
      </c>
      <c r="BB128">
        <v>26171.412499999999</v>
      </c>
      <c r="BC128">
        <v>116.43499999999999</v>
      </c>
      <c r="BD128">
        <v>920.89499999999987</v>
      </c>
      <c r="BE128">
        <v>275898.02500000002</v>
      </c>
      <c r="BF128">
        <v>95.264999999999986</v>
      </c>
      <c r="BG128">
        <v>127.02</v>
      </c>
      <c r="BH128">
        <v>2582.7400000000002</v>
      </c>
    </row>
    <row r="129" spans="1:60" x14ac:dyDescent="0.45">
      <c r="A129" t="s">
        <v>46</v>
      </c>
      <c r="B129" t="s">
        <v>34</v>
      </c>
      <c r="C129" s="1" t="s">
        <v>96</v>
      </c>
      <c r="D129" s="1" t="s">
        <v>133</v>
      </c>
      <c r="E129">
        <v>0</v>
      </c>
      <c r="F129">
        <v>52.13</v>
      </c>
      <c r="G129">
        <v>0.48799999999999999</v>
      </c>
      <c r="H129">
        <v>0.72199999999999998</v>
      </c>
      <c r="I129">
        <v>2.4E-2</v>
      </c>
      <c r="J129">
        <v>2.1999999999999999E-2</v>
      </c>
      <c r="K129">
        <v>0.17399999999999999</v>
      </c>
      <c r="L129">
        <v>4.9450000000000003</v>
      </c>
      <c r="M129">
        <v>0</v>
      </c>
      <c r="N129">
        <v>1.7999999999999999E-2</v>
      </c>
      <c r="O129">
        <v>0</v>
      </c>
      <c r="P129">
        <v>39</v>
      </c>
      <c r="Q129">
        <v>6</v>
      </c>
      <c r="R129">
        <v>275</v>
      </c>
      <c r="S129">
        <v>0</v>
      </c>
      <c r="T129">
        <v>692</v>
      </c>
      <c r="U129">
        <v>0</v>
      </c>
      <c r="V129">
        <v>14</v>
      </c>
      <c r="W129">
        <v>0</v>
      </c>
      <c r="X129">
        <v>21</v>
      </c>
      <c r="Y129">
        <v>7</v>
      </c>
      <c r="Z129">
        <v>0</v>
      </c>
      <c r="AA129">
        <v>0</v>
      </c>
      <c r="AB129">
        <v>12</v>
      </c>
      <c r="AC129">
        <v>22</v>
      </c>
      <c r="AD129">
        <v>35</v>
      </c>
      <c r="AE129">
        <v>13</v>
      </c>
      <c r="AF129">
        <v>149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41.347999999999999</v>
      </c>
      <c r="AY129">
        <v>0</v>
      </c>
      <c r="AZ129">
        <v>435.43819999999994</v>
      </c>
      <c r="BA129">
        <v>0</v>
      </c>
      <c r="BB129">
        <v>18391.4375</v>
      </c>
      <c r="BC129">
        <v>174.6525</v>
      </c>
      <c r="BD129">
        <v>767.41250000000002</v>
      </c>
      <c r="BE129">
        <v>279825.06</v>
      </c>
      <c r="BF129">
        <v>58.217499999999994</v>
      </c>
      <c r="BG129">
        <v>127.02</v>
      </c>
      <c r="BH129">
        <v>2577.4474999999998</v>
      </c>
    </row>
    <row r="130" spans="1:60" x14ac:dyDescent="0.45">
      <c r="A130" t="s">
        <v>46</v>
      </c>
      <c r="B130" t="s">
        <v>34</v>
      </c>
      <c r="C130" s="1" t="s">
        <v>97</v>
      </c>
      <c r="D130" s="1" t="s">
        <v>133</v>
      </c>
      <c r="E130">
        <v>0</v>
      </c>
      <c r="F130">
        <v>52.872</v>
      </c>
      <c r="G130">
        <v>0.48699999999999999</v>
      </c>
      <c r="H130">
        <v>0.71299999999999997</v>
      </c>
      <c r="I130">
        <v>2.4E-2</v>
      </c>
      <c r="J130">
        <v>3.3000000000000002E-2</v>
      </c>
      <c r="K130">
        <v>0.14499999999999999</v>
      </c>
      <c r="L130">
        <v>3.4750000000000001</v>
      </c>
      <c r="M130">
        <v>0</v>
      </c>
      <c r="N130">
        <v>1.0999999999999999E-2</v>
      </c>
      <c r="O130">
        <v>0</v>
      </c>
      <c r="P130">
        <v>37</v>
      </c>
      <c r="Q130">
        <v>5</v>
      </c>
      <c r="R130">
        <v>280</v>
      </c>
      <c r="S130">
        <v>0</v>
      </c>
      <c r="T130">
        <v>696</v>
      </c>
      <c r="U130">
        <v>0</v>
      </c>
      <c r="V130">
        <v>7</v>
      </c>
      <c r="W130">
        <v>0</v>
      </c>
      <c r="X130">
        <v>20</v>
      </c>
      <c r="Y130">
        <v>2</v>
      </c>
      <c r="Z130">
        <v>0</v>
      </c>
      <c r="AA130">
        <v>0</v>
      </c>
      <c r="AB130">
        <v>13</v>
      </c>
      <c r="AC130">
        <v>27</v>
      </c>
      <c r="AD130">
        <v>0</v>
      </c>
      <c r="AE130">
        <v>17</v>
      </c>
      <c r="AF130">
        <v>56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42.124000000000002</v>
      </c>
      <c r="AY130">
        <v>0</v>
      </c>
      <c r="AZ130">
        <v>430.01029999999997</v>
      </c>
      <c r="BA130">
        <v>4562.1350000000002</v>
      </c>
      <c r="BB130">
        <v>34866.990000000005</v>
      </c>
      <c r="BC130">
        <v>201.11500000000001</v>
      </c>
      <c r="BD130">
        <v>2090.5374999999999</v>
      </c>
      <c r="BE130">
        <v>264990.1825</v>
      </c>
      <c r="BF130">
        <v>285.79500000000002</v>
      </c>
      <c r="BG130">
        <v>121.72749999999999</v>
      </c>
      <c r="BH130">
        <v>3524.8050000000003</v>
      </c>
    </row>
    <row r="131" spans="1:60" x14ac:dyDescent="0.45">
      <c r="A131" t="s">
        <v>46</v>
      </c>
      <c r="B131" t="s">
        <v>34</v>
      </c>
      <c r="C131" s="1" t="s">
        <v>98</v>
      </c>
      <c r="D131" s="1" t="s">
        <v>133</v>
      </c>
      <c r="E131">
        <v>0.86199999999999999</v>
      </c>
      <c r="F131">
        <v>50.069000000000003</v>
      </c>
      <c r="G131">
        <v>0.66600000000000004</v>
      </c>
      <c r="H131">
        <v>0.88100000000000001</v>
      </c>
      <c r="I131">
        <v>2.3E-2</v>
      </c>
      <c r="J131">
        <v>3.7999999999999999E-2</v>
      </c>
      <c r="K131">
        <v>0.39500000000000002</v>
      </c>
      <c r="L131">
        <v>6.5880000000000001</v>
      </c>
      <c r="M131">
        <v>0</v>
      </c>
      <c r="N131">
        <v>5.3999999999999999E-2</v>
      </c>
      <c r="O131">
        <v>0</v>
      </c>
      <c r="P131">
        <v>53</v>
      </c>
      <c r="Q131">
        <v>9</v>
      </c>
      <c r="R131">
        <v>378</v>
      </c>
      <c r="S131">
        <v>0</v>
      </c>
      <c r="T131">
        <v>781</v>
      </c>
      <c r="U131">
        <v>0</v>
      </c>
      <c r="V131">
        <v>11</v>
      </c>
      <c r="W131">
        <v>0</v>
      </c>
      <c r="X131">
        <v>58</v>
      </c>
      <c r="Y131">
        <v>9</v>
      </c>
      <c r="Z131">
        <v>1</v>
      </c>
      <c r="AA131">
        <v>0</v>
      </c>
      <c r="AB131">
        <v>21</v>
      </c>
      <c r="AC131">
        <v>38</v>
      </c>
      <c r="AD131">
        <v>38</v>
      </c>
      <c r="AE131">
        <v>8</v>
      </c>
      <c r="AF131">
        <v>24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40.28</v>
      </c>
      <c r="AY131">
        <v>0</v>
      </c>
      <c r="AZ131">
        <v>531.33109999999999</v>
      </c>
      <c r="BA131">
        <v>0</v>
      </c>
      <c r="BB131">
        <v>12072.192500000001</v>
      </c>
      <c r="BC131">
        <v>338.71999999999997</v>
      </c>
      <c r="BD131">
        <v>486.90999999999997</v>
      </c>
      <c r="BE131">
        <v>283588.02749999997</v>
      </c>
      <c r="BF131">
        <v>5.2924999999999995</v>
      </c>
      <c r="BG131">
        <v>121.72749999999999</v>
      </c>
      <c r="BH131">
        <v>2154.0474999999997</v>
      </c>
    </row>
    <row r="132" spans="1:60" x14ac:dyDescent="0.45">
      <c r="A132" t="s">
        <v>46</v>
      </c>
      <c r="B132" t="s">
        <v>34</v>
      </c>
      <c r="C132" s="1" t="s">
        <v>99</v>
      </c>
      <c r="D132" s="1" t="s">
        <v>133</v>
      </c>
      <c r="E132">
        <v>0</v>
      </c>
      <c r="F132">
        <v>53.582999999999998</v>
      </c>
      <c r="G132">
        <v>0.40699999999999997</v>
      </c>
      <c r="H132">
        <v>0.73299999999999998</v>
      </c>
      <c r="I132">
        <v>2.3E-2</v>
      </c>
      <c r="J132">
        <v>6.4000000000000001E-2</v>
      </c>
      <c r="K132">
        <v>9.1999999999999998E-2</v>
      </c>
      <c r="L132">
        <v>2.2810000000000001</v>
      </c>
      <c r="M132">
        <v>0</v>
      </c>
      <c r="N132">
        <v>1E-3</v>
      </c>
      <c r="O132">
        <v>0</v>
      </c>
      <c r="P132">
        <v>33</v>
      </c>
      <c r="Q132">
        <v>3</v>
      </c>
      <c r="R132">
        <v>316</v>
      </c>
      <c r="S132">
        <v>0</v>
      </c>
      <c r="T132">
        <v>774</v>
      </c>
      <c r="U132">
        <v>0</v>
      </c>
      <c r="V132">
        <v>4</v>
      </c>
      <c r="W132">
        <v>0</v>
      </c>
      <c r="X132">
        <v>110</v>
      </c>
      <c r="Y132">
        <v>5</v>
      </c>
      <c r="Z132">
        <v>0</v>
      </c>
      <c r="AA132">
        <v>0</v>
      </c>
      <c r="AB132">
        <v>17</v>
      </c>
      <c r="AC132">
        <v>21</v>
      </c>
      <c r="AD132">
        <v>0</v>
      </c>
      <c r="AE132">
        <v>0</v>
      </c>
      <c r="AF132">
        <v>69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42.680999999999997</v>
      </c>
      <c r="AY132">
        <v>0</v>
      </c>
      <c r="AZ132">
        <v>442.07229999999998</v>
      </c>
      <c r="BA132">
        <v>0</v>
      </c>
      <c r="BB132">
        <v>19582.25</v>
      </c>
      <c r="BC132">
        <v>227.57749999999996</v>
      </c>
      <c r="BD132">
        <v>857.3850000000001</v>
      </c>
      <c r="BE132">
        <v>279375.19750000001</v>
      </c>
      <c r="BF132">
        <v>95.264999999999986</v>
      </c>
      <c r="BG132">
        <v>116.43499999999999</v>
      </c>
      <c r="BH132">
        <v>1730.6475000000003</v>
      </c>
    </row>
    <row r="133" spans="1:60" x14ac:dyDescent="0.45">
      <c r="A133" t="s">
        <v>46</v>
      </c>
      <c r="B133" t="s">
        <v>34</v>
      </c>
      <c r="C133" s="1" t="s">
        <v>100</v>
      </c>
      <c r="D133" s="1" t="s">
        <v>133</v>
      </c>
      <c r="E133">
        <v>0</v>
      </c>
      <c r="F133">
        <v>52.786999999999999</v>
      </c>
      <c r="G133">
        <v>0.32700000000000001</v>
      </c>
      <c r="H133">
        <v>0.78200000000000003</v>
      </c>
      <c r="I133">
        <v>2.1999999999999999E-2</v>
      </c>
      <c r="J133">
        <v>4.2999999999999997E-2</v>
      </c>
      <c r="K133">
        <v>0.16200000000000001</v>
      </c>
      <c r="L133">
        <v>3.7</v>
      </c>
      <c r="M133">
        <v>0</v>
      </c>
      <c r="N133">
        <v>1.7999999999999999E-2</v>
      </c>
      <c r="O133">
        <v>0</v>
      </c>
      <c r="P133">
        <v>36</v>
      </c>
      <c r="Q133">
        <v>4</v>
      </c>
      <c r="R133">
        <v>285</v>
      </c>
      <c r="S133">
        <v>0</v>
      </c>
      <c r="T133">
        <v>782</v>
      </c>
      <c r="U133">
        <v>0</v>
      </c>
      <c r="V133">
        <v>0</v>
      </c>
      <c r="W133">
        <v>0</v>
      </c>
      <c r="X133">
        <v>7</v>
      </c>
      <c r="Y133">
        <v>7</v>
      </c>
      <c r="Z133">
        <v>0</v>
      </c>
      <c r="AA133">
        <v>0</v>
      </c>
      <c r="AB133">
        <v>21</v>
      </c>
      <c r="AC133">
        <v>6</v>
      </c>
      <c r="AD133">
        <v>61</v>
      </c>
      <c r="AE133">
        <v>0</v>
      </c>
      <c r="AF133">
        <v>79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42.029000000000003</v>
      </c>
      <c r="AY133">
        <v>0</v>
      </c>
      <c r="AZ133">
        <v>471.62419999999997</v>
      </c>
      <c r="BA133">
        <v>8780.2574999999997</v>
      </c>
      <c r="BB133">
        <v>431703.93250000005</v>
      </c>
      <c r="BC133">
        <v>645.68500000000006</v>
      </c>
      <c r="BD133">
        <v>2296.9450000000002</v>
      </c>
      <c r="BE133">
        <v>26266.677500000002</v>
      </c>
      <c r="BF133">
        <v>894.4325</v>
      </c>
      <c r="BG133">
        <v>227.57749999999996</v>
      </c>
      <c r="BH133">
        <v>17449.372500000001</v>
      </c>
    </row>
    <row r="134" spans="1:60" x14ac:dyDescent="0.45">
      <c r="A134" t="s">
        <v>46</v>
      </c>
      <c r="B134" t="s">
        <v>34</v>
      </c>
      <c r="C134" s="1" t="s">
        <v>101</v>
      </c>
      <c r="D134" s="1" t="s">
        <v>133</v>
      </c>
      <c r="E134">
        <v>1.659</v>
      </c>
      <c r="F134">
        <v>4.9630000000000001</v>
      </c>
      <c r="G134">
        <v>3.2970000000000002</v>
      </c>
      <c r="H134">
        <v>0.86</v>
      </c>
      <c r="I134">
        <v>4.2999999999999997E-2</v>
      </c>
      <c r="J134">
        <v>0.122</v>
      </c>
      <c r="K134">
        <v>0.434</v>
      </c>
      <c r="L134">
        <v>81.569000000000003</v>
      </c>
      <c r="M134">
        <v>0</v>
      </c>
      <c r="N134">
        <v>0.16900000000000001</v>
      </c>
      <c r="O134">
        <v>5</v>
      </c>
      <c r="P134">
        <v>191</v>
      </c>
      <c r="Q134">
        <v>15</v>
      </c>
      <c r="R134">
        <v>140</v>
      </c>
      <c r="S134">
        <v>4</v>
      </c>
      <c r="T134">
        <v>117</v>
      </c>
      <c r="U134">
        <v>20</v>
      </c>
      <c r="V134">
        <v>11</v>
      </c>
      <c r="W134">
        <v>4</v>
      </c>
      <c r="X134">
        <v>70</v>
      </c>
      <c r="Y134">
        <v>11</v>
      </c>
      <c r="Z134">
        <v>32</v>
      </c>
      <c r="AA134">
        <v>13</v>
      </c>
      <c r="AB134">
        <v>37</v>
      </c>
      <c r="AC134">
        <v>91</v>
      </c>
      <c r="AD134">
        <v>0</v>
      </c>
      <c r="AE134">
        <v>39</v>
      </c>
      <c r="AF134">
        <v>172</v>
      </c>
      <c r="AG134">
        <v>31</v>
      </c>
      <c r="AH134">
        <v>6</v>
      </c>
      <c r="AI134">
        <v>0</v>
      </c>
      <c r="AJ134">
        <v>0</v>
      </c>
      <c r="AK134">
        <v>6</v>
      </c>
      <c r="AL134">
        <v>2</v>
      </c>
      <c r="AM134">
        <v>10</v>
      </c>
      <c r="AN134">
        <v>5</v>
      </c>
      <c r="AO134">
        <v>0</v>
      </c>
      <c r="AP134">
        <v>5</v>
      </c>
      <c r="AQ134">
        <v>2</v>
      </c>
      <c r="AR134">
        <v>7</v>
      </c>
      <c r="AS134">
        <v>2</v>
      </c>
      <c r="AT134">
        <v>3</v>
      </c>
      <c r="AU134">
        <v>0</v>
      </c>
      <c r="AV134">
        <v>3</v>
      </c>
      <c r="AW134">
        <v>0</v>
      </c>
      <c r="AX134">
        <v>6.7770000000000001</v>
      </c>
      <c r="AY134">
        <v>0</v>
      </c>
      <c r="AZ134">
        <v>518.66599999999994</v>
      </c>
      <c r="BA134">
        <v>0</v>
      </c>
      <c r="BB134">
        <v>23810.957499999997</v>
      </c>
      <c r="BC134">
        <v>444.57000000000005</v>
      </c>
      <c r="BD134">
        <v>777.99750000000006</v>
      </c>
      <c r="BE134">
        <v>277517.53000000003</v>
      </c>
      <c r="BF134">
        <v>79.387500000000003</v>
      </c>
      <c r="BG134">
        <v>116.43499999999999</v>
      </c>
      <c r="BH134">
        <v>2625.0800000000004</v>
      </c>
    </row>
    <row r="135" spans="1:60" x14ac:dyDescent="0.45">
      <c r="A135" t="s">
        <v>46</v>
      </c>
      <c r="B135" t="s">
        <v>34</v>
      </c>
      <c r="C135" s="1" t="s">
        <v>102</v>
      </c>
      <c r="D135" s="1" t="s">
        <v>133</v>
      </c>
      <c r="E135">
        <v>0</v>
      </c>
      <c r="F135">
        <v>52.436</v>
      </c>
      <c r="G135">
        <v>0.496</v>
      </c>
      <c r="H135">
        <v>0.751</v>
      </c>
      <c r="I135">
        <v>2.1999999999999999E-2</v>
      </c>
      <c r="J135">
        <v>8.4000000000000005E-2</v>
      </c>
      <c r="K135">
        <v>0.14699999999999999</v>
      </c>
      <c r="L135">
        <v>4.4989999999999997</v>
      </c>
      <c r="M135">
        <v>0</v>
      </c>
      <c r="N135">
        <v>1.4999999999999999E-2</v>
      </c>
      <c r="O135">
        <v>0</v>
      </c>
      <c r="P135">
        <v>44</v>
      </c>
      <c r="Q135">
        <v>7</v>
      </c>
      <c r="R135">
        <v>298</v>
      </c>
      <c r="S135">
        <v>0</v>
      </c>
      <c r="T135">
        <v>786</v>
      </c>
      <c r="U135">
        <v>0</v>
      </c>
      <c r="V135">
        <v>3</v>
      </c>
      <c r="W135">
        <v>0</v>
      </c>
      <c r="X135">
        <v>8</v>
      </c>
      <c r="Y135">
        <v>9</v>
      </c>
      <c r="Z135">
        <v>0</v>
      </c>
      <c r="AA135">
        <v>0</v>
      </c>
      <c r="AB135">
        <v>15</v>
      </c>
      <c r="AC135">
        <v>8</v>
      </c>
      <c r="AD135">
        <v>37</v>
      </c>
      <c r="AE135">
        <v>37</v>
      </c>
      <c r="AF135">
        <v>49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41.418999999999997</v>
      </c>
      <c r="AY135">
        <v>0</v>
      </c>
      <c r="AZ135">
        <v>452.92809999999997</v>
      </c>
      <c r="BA135">
        <v>7705.8799999999992</v>
      </c>
      <c r="BB135">
        <v>62679.077499999999</v>
      </c>
      <c r="BC135">
        <v>269.91749999999996</v>
      </c>
      <c r="BD135">
        <v>2767.9775</v>
      </c>
      <c r="BE135">
        <v>241639.67249999999</v>
      </c>
      <c r="BF135">
        <v>582.17499999999995</v>
      </c>
      <c r="BG135">
        <v>121.72749999999999</v>
      </c>
      <c r="BH135">
        <v>4435.1149999999998</v>
      </c>
    </row>
    <row r="136" spans="1:60" x14ac:dyDescent="0.45">
      <c r="A136" t="s">
        <v>46</v>
      </c>
      <c r="B136" t="s">
        <v>34</v>
      </c>
      <c r="C136" s="1" t="s">
        <v>103</v>
      </c>
      <c r="D136" s="1" t="s">
        <v>133</v>
      </c>
      <c r="E136">
        <v>1.456</v>
      </c>
      <c r="F136">
        <v>45.656999999999996</v>
      </c>
      <c r="G136">
        <v>0.83799999999999997</v>
      </c>
      <c r="H136">
        <v>1.28</v>
      </c>
      <c r="I136">
        <v>2.3E-2</v>
      </c>
      <c r="J136">
        <v>5.0999999999999997E-2</v>
      </c>
      <c r="K136">
        <v>0.52300000000000002</v>
      </c>
      <c r="L136">
        <v>11.843</v>
      </c>
      <c r="M136">
        <v>0</v>
      </c>
      <c r="N136">
        <v>0.11</v>
      </c>
      <c r="O136">
        <v>0</v>
      </c>
      <c r="P136">
        <v>93</v>
      </c>
      <c r="Q136">
        <v>9</v>
      </c>
      <c r="R136">
        <v>391</v>
      </c>
      <c r="S136">
        <v>0</v>
      </c>
      <c r="T136">
        <v>778</v>
      </c>
      <c r="U136">
        <v>0</v>
      </c>
      <c r="V136">
        <v>11</v>
      </c>
      <c r="W136">
        <v>0</v>
      </c>
      <c r="X136">
        <v>11</v>
      </c>
      <c r="Y136">
        <v>7</v>
      </c>
      <c r="Z136">
        <v>3</v>
      </c>
      <c r="AA136">
        <v>0</v>
      </c>
      <c r="AB136">
        <v>19</v>
      </c>
      <c r="AC136">
        <v>24</v>
      </c>
      <c r="AD136">
        <v>5</v>
      </c>
      <c r="AE136">
        <v>2</v>
      </c>
      <c r="AF136">
        <v>42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38.079000000000001</v>
      </c>
      <c r="AY136">
        <v>0</v>
      </c>
      <c r="AZ136">
        <v>771.96799999999996</v>
      </c>
      <c r="BA136">
        <v>0</v>
      </c>
      <c r="BB136">
        <v>13744.622499999999</v>
      </c>
      <c r="BC136">
        <v>190.52999999999997</v>
      </c>
      <c r="BD136">
        <v>672.14750000000004</v>
      </c>
      <c r="BE136">
        <v>281164.0625</v>
      </c>
      <c r="BF136">
        <v>37.047499999999999</v>
      </c>
      <c r="BG136">
        <v>116.43499999999999</v>
      </c>
      <c r="BH136">
        <v>1884.1299999999999</v>
      </c>
    </row>
    <row r="137" spans="1:60" x14ac:dyDescent="0.45">
      <c r="A137" t="s">
        <v>46</v>
      </c>
      <c r="B137" t="s">
        <v>34</v>
      </c>
      <c r="C137" s="1" t="s">
        <v>104</v>
      </c>
      <c r="D137" s="1" t="s">
        <v>133</v>
      </c>
      <c r="E137">
        <v>0</v>
      </c>
      <c r="F137">
        <v>53.125</v>
      </c>
      <c r="G137">
        <v>0.35599999999999998</v>
      </c>
      <c r="H137">
        <v>1.087</v>
      </c>
      <c r="I137">
        <v>2.1999999999999999E-2</v>
      </c>
      <c r="J137">
        <v>3.5999999999999997E-2</v>
      </c>
      <c r="K137">
        <v>0.127</v>
      </c>
      <c r="L137">
        <v>2.597</v>
      </c>
      <c r="M137">
        <v>0</v>
      </c>
      <c r="N137">
        <v>7.0000000000000001E-3</v>
      </c>
      <c r="O137">
        <v>0</v>
      </c>
      <c r="P137">
        <v>31</v>
      </c>
      <c r="Q137">
        <v>4</v>
      </c>
      <c r="R137">
        <v>289</v>
      </c>
      <c r="S137">
        <v>0</v>
      </c>
      <c r="T137">
        <v>788</v>
      </c>
      <c r="U137">
        <v>0</v>
      </c>
      <c r="V137">
        <v>0</v>
      </c>
      <c r="W137">
        <v>0</v>
      </c>
      <c r="X137">
        <v>7</v>
      </c>
      <c r="Y137">
        <v>9</v>
      </c>
      <c r="Z137">
        <v>0</v>
      </c>
      <c r="AA137">
        <v>0</v>
      </c>
      <c r="AB137">
        <v>19</v>
      </c>
      <c r="AC137">
        <v>28</v>
      </c>
      <c r="AD137">
        <v>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42.524999999999999</v>
      </c>
      <c r="AY137">
        <v>0</v>
      </c>
      <c r="AZ137">
        <v>655.5696999999999</v>
      </c>
      <c r="BA137">
        <v>0</v>
      </c>
      <c r="BB137">
        <v>19217.067499999997</v>
      </c>
      <c r="BC137">
        <v>248.7475</v>
      </c>
      <c r="BD137">
        <v>905.01750000000004</v>
      </c>
      <c r="BE137">
        <v>279099.98749999999</v>
      </c>
      <c r="BF137">
        <v>105.85000000000001</v>
      </c>
      <c r="BG137">
        <v>116.43499999999999</v>
      </c>
      <c r="BH137">
        <v>2392.21</v>
      </c>
    </row>
    <row r="138" spans="1:60" x14ac:dyDescent="0.45">
      <c r="A138" t="s">
        <v>46</v>
      </c>
      <c r="B138" t="s">
        <v>34</v>
      </c>
      <c r="C138" s="1" t="s">
        <v>105</v>
      </c>
      <c r="D138" s="1" t="s">
        <v>133</v>
      </c>
      <c r="E138">
        <v>0</v>
      </c>
      <c r="F138">
        <v>52.734999999999999</v>
      </c>
      <c r="G138">
        <v>0.45200000000000001</v>
      </c>
      <c r="H138">
        <v>0.79500000000000004</v>
      </c>
      <c r="I138">
        <v>2.1999999999999999E-2</v>
      </c>
      <c r="J138">
        <v>4.7E-2</v>
      </c>
      <c r="K138">
        <v>0.17100000000000001</v>
      </c>
      <c r="L138">
        <v>3.6309999999999998</v>
      </c>
      <c r="M138">
        <v>0</v>
      </c>
      <c r="N138">
        <v>0.02</v>
      </c>
      <c r="O138">
        <v>0</v>
      </c>
      <c r="P138">
        <v>47</v>
      </c>
      <c r="Q138">
        <v>2</v>
      </c>
      <c r="R138">
        <v>388</v>
      </c>
      <c r="S138">
        <v>0</v>
      </c>
      <c r="T138">
        <v>775</v>
      </c>
      <c r="U138">
        <v>0</v>
      </c>
      <c r="V138">
        <v>0</v>
      </c>
      <c r="W138">
        <v>0</v>
      </c>
      <c r="X138">
        <v>19</v>
      </c>
      <c r="Y138">
        <v>11</v>
      </c>
      <c r="Z138">
        <v>3</v>
      </c>
      <c r="AA138">
        <v>0</v>
      </c>
      <c r="AB138">
        <v>9</v>
      </c>
      <c r="AC138">
        <v>20</v>
      </c>
      <c r="AD138">
        <v>30</v>
      </c>
      <c r="AE138">
        <v>2</v>
      </c>
      <c r="AF138">
        <v>72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41.99</v>
      </c>
      <c r="AY138">
        <v>0</v>
      </c>
      <c r="AZ138">
        <v>479.46450000000004</v>
      </c>
      <c r="BA138">
        <v>0</v>
      </c>
      <c r="BB138">
        <v>19164.142500000002</v>
      </c>
      <c r="BC138">
        <v>291.08749999999998</v>
      </c>
      <c r="BD138">
        <v>889.1400000000001</v>
      </c>
      <c r="BE138">
        <v>278983.55249999999</v>
      </c>
      <c r="BF138">
        <v>63.51</v>
      </c>
      <c r="BG138">
        <v>142.89750000000001</v>
      </c>
      <c r="BH138">
        <v>2773.27</v>
      </c>
    </row>
    <row r="139" spans="1:60" x14ac:dyDescent="0.45">
      <c r="A139" t="s">
        <v>46</v>
      </c>
      <c r="B139" t="s">
        <v>34</v>
      </c>
      <c r="C139" s="1" t="s">
        <v>105</v>
      </c>
      <c r="D139" s="1" t="s">
        <v>133</v>
      </c>
      <c r="E139">
        <v>0</v>
      </c>
      <c r="F139">
        <v>52.713000000000001</v>
      </c>
      <c r="G139">
        <v>0.52400000000000002</v>
      </c>
      <c r="H139">
        <v>0.81100000000000005</v>
      </c>
      <c r="I139">
        <v>2.7E-2</v>
      </c>
      <c r="J139">
        <v>5.5E-2</v>
      </c>
      <c r="K139">
        <v>0.16800000000000001</v>
      </c>
      <c r="L139">
        <v>3.621</v>
      </c>
      <c r="M139">
        <v>0</v>
      </c>
      <c r="N139">
        <v>1.2E-2</v>
      </c>
      <c r="O139">
        <v>3</v>
      </c>
      <c r="P139">
        <v>44</v>
      </c>
      <c r="Q139">
        <v>13</v>
      </c>
      <c r="R139">
        <v>374</v>
      </c>
      <c r="S139">
        <v>5</v>
      </c>
      <c r="T139">
        <v>113</v>
      </c>
      <c r="U139">
        <v>20</v>
      </c>
      <c r="V139">
        <v>9</v>
      </c>
      <c r="W139">
        <v>1</v>
      </c>
      <c r="X139">
        <v>20</v>
      </c>
      <c r="Y139">
        <v>0</v>
      </c>
      <c r="Z139">
        <v>1</v>
      </c>
      <c r="AA139">
        <v>30</v>
      </c>
      <c r="AB139">
        <v>6</v>
      </c>
      <c r="AC139">
        <v>25</v>
      </c>
      <c r="AD139">
        <v>0</v>
      </c>
      <c r="AE139">
        <v>39</v>
      </c>
      <c r="AF139">
        <v>0</v>
      </c>
      <c r="AG139">
        <v>4</v>
      </c>
      <c r="AH139">
        <v>12</v>
      </c>
      <c r="AI139">
        <v>0</v>
      </c>
      <c r="AJ139">
        <v>0</v>
      </c>
      <c r="AK139">
        <v>11</v>
      </c>
      <c r="AL139">
        <v>6</v>
      </c>
      <c r="AM139">
        <v>13</v>
      </c>
      <c r="AN139">
        <v>5</v>
      </c>
      <c r="AO139">
        <v>0</v>
      </c>
      <c r="AP139">
        <v>6</v>
      </c>
      <c r="AQ139">
        <v>3</v>
      </c>
      <c r="AR139">
        <v>12</v>
      </c>
      <c r="AS139">
        <v>3</v>
      </c>
      <c r="AT139">
        <v>5</v>
      </c>
      <c r="AU139">
        <v>1</v>
      </c>
      <c r="AV139">
        <v>4</v>
      </c>
      <c r="AW139">
        <v>1</v>
      </c>
      <c r="AX139">
        <v>41.99</v>
      </c>
      <c r="AY139">
        <v>0</v>
      </c>
      <c r="AZ139">
        <v>489.11410000000001</v>
      </c>
      <c r="BA139">
        <v>0</v>
      </c>
      <c r="BB139">
        <v>14448.525000000001</v>
      </c>
      <c r="BC139">
        <v>190.52999999999997</v>
      </c>
      <c r="BD139">
        <v>714.48750000000007</v>
      </c>
      <c r="BE139">
        <v>281846.79499999998</v>
      </c>
      <c r="BF139">
        <v>21.169999999999998</v>
      </c>
      <c r="BG139">
        <v>142.89750000000001</v>
      </c>
      <c r="BH139">
        <v>2725.6374999999998</v>
      </c>
    </row>
    <row r="140" spans="1:60" x14ac:dyDescent="0.45">
      <c r="A140" t="s">
        <v>46</v>
      </c>
      <c r="B140" t="s">
        <v>34</v>
      </c>
      <c r="C140" s="1" t="s">
        <v>106</v>
      </c>
      <c r="D140" s="1" t="s">
        <v>133</v>
      </c>
      <c r="E140">
        <v>0</v>
      </c>
      <c r="F140">
        <v>53.253999999999998</v>
      </c>
      <c r="G140">
        <v>0.51500000000000001</v>
      </c>
      <c r="H140">
        <v>0.79700000000000004</v>
      </c>
      <c r="I140">
        <v>2.7E-2</v>
      </c>
      <c r="J140">
        <v>3.5999999999999997E-2</v>
      </c>
      <c r="K140">
        <v>0.13500000000000001</v>
      </c>
      <c r="L140">
        <v>2.73</v>
      </c>
      <c r="M140">
        <v>0</v>
      </c>
      <c r="N140">
        <v>4.0000000000000001E-3</v>
      </c>
      <c r="O140">
        <v>2</v>
      </c>
      <c r="P140">
        <v>30</v>
      </c>
      <c r="Q140">
        <v>13</v>
      </c>
      <c r="R140">
        <v>306</v>
      </c>
      <c r="S140">
        <v>5</v>
      </c>
      <c r="T140">
        <v>119</v>
      </c>
      <c r="U140">
        <v>21</v>
      </c>
      <c r="V140">
        <v>7</v>
      </c>
      <c r="W140">
        <v>2</v>
      </c>
      <c r="X140">
        <v>7</v>
      </c>
      <c r="Y140">
        <v>0</v>
      </c>
      <c r="Z140">
        <v>4</v>
      </c>
      <c r="AA140">
        <v>36</v>
      </c>
      <c r="AB140">
        <v>12</v>
      </c>
      <c r="AC140">
        <v>14</v>
      </c>
      <c r="AD140">
        <v>0</v>
      </c>
      <c r="AE140">
        <v>67</v>
      </c>
      <c r="AF140">
        <v>0</v>
      </c>
      <c r="AG140">
        <v>0</v>
      </c>
      <c r="AH140">
        <v>13</v>
      </c>
      <c r="AI140">
        <v>0</v>
      </c>
      <c r="AJ140">
        <v>0</v>
      </c>
      <c r="AK140">
        <v>10</v>
      </c>
      <c r="AL140">
        <v>6</v>
      </c>
      <c r="AM140">
        <v>8</v>
      </c>
      <c r="AN140">
        <v>7</v>
      </c>
      <c r="AO140">
        <v>0</v>
      </c>
      <c r="AP140">
        <v>4</v>
      </c>
      <c r="AQ140">
        <v>3</v>
      </c>
      <c r="AR140">
        <v>12</v>
      </c>
      <c r="AS140">
        <v>2</v>
      </c>
      <c r="AT140">
        <v>5</v>
      </c>
      <c r="AU140">
        <v>1</v>
      </c>
      <c r="AV140">
        <v>4</v>
      </c>
      <c r="AW140">
        <v>1</v>
      </c>
      <c r="AX140">
        <v>42.43</v>
      </c>
      <c r="AY140">
        <v>0</v>
      </c>
      <c r="AZ140">
        <v>480.67070000000001</v>
      </c>
      <c r="BA140">
        <v>0</v>
      </c>
      <c r="BB140">
        <v>21614.57</v>
      </c>
      <c r="BC140">
        <v>402.23</v>
      </c>
      <c r="BD140">
        <v>984.40499999999997</v>
      </c>
      <c r="BE140">
        <v>277850.95750000002</v>
      </c>
      <c r="BF140">
        <v>79.387500000000003</v>
      </c>
      <c r="BG140">
        <v>137.60499999999999</v>
      </c>
      <c r="BH140">
        <v>2376.3325</v>
      </c>
    </row>
    <row r="141" spans="1:60" x14ac:dyDescent="0.45">
      <c r="A141" t="s">
        <v>46</v>
      </c>
      <c r="B141" t="s">
        <v>34</v>
      </c>
      <c r="C141" s="1" t="s">
        <v>107</v>
      </c>
      <c r="D141" s="1" t="s">
        <v>133</v>
      </c>
      <c r="E141">
        <v>0</v>
      </c>
      <c r="F141">
        <v>52.499000000000002</v>
      </c>
      <c r="G141">
        <v>0.44900000000000001</v>
      </c>
      <c r="H141">
        <v>0.83299999999999996</v>
      </c>
      <c r="I141">
        <v>2.5999999999999999E-2</v>
      </c>
      <c r="J141">
        <v>7.5999999999999998E-2</v>
      </c>
      <c r="K141">
        <v>0.186</v>
      </c>
      <c r="L141">
        <v>4.0839999999999996</v>
      </c>
      <c r="M141">
        <v>0</v>
      </c>
      <c r="N141">
        <v>1.4999999999999999E-2</v>
      </c>
      <c r="O141">
        <v>3</v>
      </c>
      <c r="P141">
        <v>45</v>
      </c>
      <c r="Q141">
        <v>12</v>
      </c>
      <c r="R141">
        <v>338</v>
      </c>
      <c r="S141">
        <v>5</v>
      </c>
      <c r="T141">
        <v>120</v>
      </c>
      <c r="U141">
        <v>21</v>
      </c>
      <c r="V141">
        <v>10</v>
      </c>
      <c r="W141">
        <v>4</v>
      </c>
      <c r="X141">
        <v>10</v>
      </c>
      <c r="Y141">
        <v>9</v>
      </c>
      <c r="Z141">
        <v>3</v>
      </c>
      <c r="AA141">
        <v>37</v>
      </c>
      <c r="AB141">
        <v>11</v>
      </c>
      <c r="AC141">
        <v>40</v>
      </c>
      <c r="AD141">
        <v>0</v>
      </c>
      <c r="AE141">
        <v>38</v>
      </c>
      <c r="AF141">
        <v>0</v>
      </c>
      <c r="AG141">
        <v>22</v>
      </c>
      <c r="AH141">
        <v>4</v>
      </c>
      <c r="AI141">
        <v>0</v>
      </c>
      <c r="AJ141">
        <v>0</v>
      </c>
      <c r="AK141">
        <v>11</v>
      </c>
      <c r="AL141">
        <v>6</v>
      </c>
      <c r="AM141">
        <v>16</v>
      </c>
      <c r="AN141">
        <v>6</v>
      </c>
      <c r="AO141">
        <v>0</v>
      </c>
      <c r="AP141">
        <v>5</v>
      </c>
      <c r="AQ141">
        <v>3</v>
      </c>
      <c r="AR141">
        <v>12</v>
      </c>
      <c r="AS141">
        <v>3</v>
      </c>
      <c r="AT141">
        <v>5</v>
      </c>
      <c r="AU141">
        <v>1</v>
      </c>
      <c r="AV141">
        <v>4</v>
      </c>
      <c r="AW141">
        <v>1</v>
      </c>
      <c r="AX141">
        <v>41.750999999999998</v>
      </c>
      <c r="AY141">
        <v>0</v>
      </c>
      <c r="AZ141">
        <v>502.38229999999993</v>
      </c>
      <c r="BA141">
        <v>148.19</v>
      </c>
      <c r="BB141">
        <v>26520.717500000002</v>
      </c>
      <c r="BC141">
        <v>375.76749999999998</v>
      </c>
      <c r="BD141">
        <v>957.9425</v>
      </c>
      <c r="BE141">
        <v>271537.005</v>
      </c>
      <c r="BF141">
        <v>74.094999999999999</v>
      </c>
      <c r="BG141">
        <v>142.89750000000001</v>
      </c>
      <c r="BH141">
        <v>2926.7525000000001</v>
      </c>
    </row>
    <row r="142" spans="1:60" x14ac:dyDescent="0.45">
      <c r="A142" t="s">
        <v>46</v>
      </c>
      <c r="B142" t="s">
        <v>34</v>
      </c>
      <c r="C142" s="1" t="s">
        <v>108</v>
      </c>
      <c r="D142" s="1" t="s">
        <v>133</v>
      </c>
      <c r="E142">
        <v>2.8000000000000001E-2</v>
      </c>
      <c r="F142">
        <v>51.305999999999997</v>
      </c>
      <c r="G142">
        <v>0.55300000000000005</v>
      </c>
      <c r="H142">
        <v>1.234</v>
      </c>
      <c r="I142">
        <v>2.7E-2</v>
      </c>
      <c r="J142">
        <v>7.0999999999999994E-2</v>
      </c>
      <c r="K142">
        <v>0.18099999999999999</v>
      </c>
      <c r="L142">
        <v>5.0110000000000001</v>
      </c>
      <c r="M142">
        <v>0</v>
      </c>
      <c r="N142">
        <v>1.4E-2</v>
      </c>
      <c r="O142">
        <v>0</v>
      </c>
      <c r="P142">
        <v>62</v>
      </c>
      <c r="Q142">
        <v>14</v>
      </c>
      <c r="R142">
        <v>471</v>
      </c>
      <c r="S142">
        <v>5</v>
      </c>
      <c r="T142">
        <v>123</v>
      </c>
      <c r="U142">
        <v>21</v>
      </c>
      <c r="V142">
        <v>10</v>
      </c>
      <c r="W142">
        <v>4</v>
      </c>
      <c r="X142">
        <v>29</v>
      </c>
      <c r="Y142">
        <v>3</v>
      </c>
      <c r="Z142">
        <v>3</v>
      </c>
      <c r="AA142">
        <v>25</v>
      </c>
      <c r="AB142">
        <v>10</v>
      </c>
      <c r="AC142">
        <v>21</v>
      </c>
      <c r="AD142">
        <v>0</v>
      </c>
      <c r="AE142">
        <v>65</v>
      </c>
      <c r="AF142">
        <v>0</v>
      </c>
      <c r="AG142">
        <v>20</v>
      </c>
      <c r="AH142">
        <v>4</v>
      </c>
      <c r="AI142">
        <v>0</v>
      </c>
      <c r="AJ142">
        <v>0</v>
      </c>
      <c r="AK142">
        <v>11</v>
      </c>
      <c r="AL142">
        <v>6</v>
      </c>
      <c r="AM142">
        <v>12</v>
      </c>
      <c r="AN142">
        <v>1</v>
      </c>
      <c r="AO142">
        <v>0</v>
      </c>
      <c r="AP142">
        <v>5</v>
      </c>
      <c r="AQ142">
        <v>3</v>
      </c>
      <c r="AR142">
        <v>12</v>
      </c>
      <c r="AS142">
        <v>3</v>
      </c>
      <c r="AT142">
        <v>5</v>
      </c>
      <c r="AU142">
        <v>1</v>
      </c>
      <c r="AV142">
        <v>4</v>
      </c>
      <c r="AW142">
        <v>1</v>
      </c>
      <c r="AX142">
        <v>41.48</v>
      </c>
      <c r="AY142">
        <v>0</v>
      </c>
      <c r="AZ142">
        <v>744.22539999999992</v>
      </c>
      <c r="BA142">
        <v>0</v>
      </c>
      <c r="BB142">
        <v>33062.247499999998</v>
      </c>
      <c r="BC142">
        <v>269.91749999999996</v>
      </c>
      <c r="BD142">
        <v>603.34500000000003</v>
      </c>
      <c r="BE142">
        <v>267467.07250000001</v>
      </c>
      <c r="BF142">
        <v>63.51</v>
      </c>
      <c r="BG142">
        <v>137.60499999999999</v>
      </c>
      <c r="BH142">
        <v>2042.9050000000002</v>
      </c>
    </row>
    <row r="143" spans="1:60" x14ac:dyDescent="0.45">
      <c r="A143" t="s">
        <v>46</v>
      </c>
      <c r="B143" t="s">
        <v>34</v>
      </c>
      <c r="C143" s="1" t="s">
        <v>109</v>
      </c>
      <c r="D143" s="1" t="s">
        <v>133</v>
      </c>
      <c r="E143">
        <v>0</v>
      </c>
      <c r="F143">
        <v>50.536999999999999</v>
      </c>
      <c r="G143">
        <v>0.38600000000000001</v>
      </c>
      <c r="H143">
        <v>1.278</v>
      </c>
      <c r="I143">
        <v>2.5999999999999999E-2</v>
      </c>
      <c r="J143">
        <v>5.0999999999999997E-2</v>
      </c>
      <c r="K143">
        <v>0.114</v>
      </c>
      <c r="L143">
        <v>6.2469999999999999</v>
      </c>
      <c r="M143">
        <v>0</v>
      </c>
      <c r="N143">
        <v>1.2E-2</v>
      </c>
      <c r="O143">
        <v>1</v>
      </c>
      <c r="P143">
        <v>66</v>
      </c>
      <c r="Q143">
        <v>13</v>
      </c>
      <c r="R143">
        <v>449</v>
      </c>
      <c r="S143">
        <v>5</v>
      </c>
      <c r="T143">
        <v>122</v>
      </c>
      <c r="U143">
        <v>22</v>
      </c>
      <c r="V143">
        <v>7</v>
      </c>
      <c r="W143">
        <v>3</v>
      </c>
      <c r="X143">
        <v>45</v>
      </c>
      <c r="Y143">
        <v>2</v>
      </c>
      <c r="Z143">
        <v>0</v>
      </c>
      <c r="AA143">
        <v>25</v>
      </c>
      <c r="AB143">
        <v>8</v>
      </c>
      <c r="AC143">
        <v>5</v>
      </c>
      <c r="AD143">
        <v>0</v>
      </c>
      <c r="AE143">
        <v>58</v>
      </c>
      <c r="AF143">
        <v>15</v>
      </c>
      <c r="AG143">
        <v>36</v>
      </c>
      <c r="AH143">
        <v>8</v>
      </c>
      <c r="AI143">
        <v>0</v>
      </c>
      <c r="AJ143">
        <v>0</v>
      </c>
      <c r="AK143">
        <v>11</v>
      </c>
      <c r="AL143">
        <v>6</v>
      </c>
      <c r="AM143">
        <v>7</v>
      </c>
      <c r="AN143">
        <v>0</v>
      </c>
      <c r="AO143">
        <v>0</v>
      </c>
      <c r="AP143">
        <v>5</v>
      </c>
      <c r="AQ143">
        <v>3</v>
      </c>
      <c r="AR143">
        <v>12</v>
      </c>
      <c r="AS143">
        <v>2</v>
      </c>
      <c r="AT143">
        <v>5</v>
      </c>
      <c r="AU143">
        <v>1</v>
      </c>
      <c r="AV143">
        <v>4</v>
      </c>
      <c r="AW143">
        <v>1</v>
      </c>
      <c r="AX143">
        <v>41.253999999999998</v>
      </c>
      <c r="AY143">
        <v>0</v>
      </c>
      <c r="AZ143">
        <v>770.76179999999999</v>
      </c>
      <c r="BA143">
        <v>0</v>
      </c>
      <c r="BB143">
        <v>18359.682499999999</v>
      </c>
      <c r="BC143">
        <v>211.70000000000002</v>
      </c>
      <c r="BD143">
        <v>142.89750000000001</v>
      </c>
      <c r="BE143">
        <v>266540.88500000001</v>
      </c>
      <c r="BF143">
        <v>0</v>
      </c>
      <c r="BG143">
        <v>142.89750000000001</v>
      </c>
      <c r="BH143">
        <v>1540.1175000000001</v>
      </c>
    </row>
    <row r="144" spans="1:60" x14ac:dyDescent="0.45">
      <c r="A144" t="s">
        <v>46</v>
      </c>
      <c r="B144" t="s">
        <v>34</v>
      </c>
      <c r="C144" s="1" t="s">
        <v>110</v>
      </c>
      <c r="D144" s="1" t="s">
        <v>133</v>
      </c>
      <c r="E144">
        <v>0</v>
      </c>
      <c r="F144">
        <v>50.362000000000002</v>
      </c>
      <c r="G144">
        <v>0.29099999999999998</v>
      </c>
      <c r="H144">
        <v>2.7679999999999998</v>
      </c>
      <c r="I144">
        <v>2.7E-2</v>
      </c>
      <c r="J144">
        <v>0.04</v>
      </c>
      <c r="K144">
        <v>2.7E-2</v>
      </c>
      <c r="L144">
        <v>3.4689999999999999</v>
      </c>
      <c r="M144">
        <v>0</v>
      </c>
      <c r="N144">
        <v>0</v>
      </c>
      <c r="O144">
        <v>1</v>
      </c>
      <c r="P144">
        <v>40</v>
      </c>
      <c r="Q144">
        <v>11</v>
      </c>
      <c r="R144">
        <v>395</v>
      </c>
      <c r="S144">
        <v>5</v>
      </c>
      <c r="T144">
        <v>125</v>
      </c>
      <c r="U144">
        <v>22</v>
      </c>
      <c r="V144">
        <v>6</v>
      </c>
      <c r="W144">
        <v>1</v>
      </c>
      <c r="X144">
        <v>26</v>
      </c>
      <c r="Y144">
        <v>2</v>
      </c>
      <c r="Z144">
        <v>2</v>
      </c>
      <c r="AA144">
        <v>29</v>
      </c>
      <c r="AB144">
        <v>11</v>
      </c>
      <c r="AC144">
        <v>48</v>
      </c>
      <c r="AD144">
        <v>0</v>
      </c>
      <c r="AE144">
        <v>64</v>
      </c>
      <c r="AF144">
        <v>0</v>
      </c>
      <c r="AG144">
        <v>4</v>
      </c>
      <c r="AH144">
        <v>8</v>
      </c>
      <c r="AI144">
        <v>0</v>
      </c>
      <c r="AJ144">
        <v>0</v>
      </c>
      <c r="AK144">
        <v>11</v>
      </c>
      <c r="AL144">
        <v>6</v>
      </c>
      <c r="AM144">
        <v>12</v>
      </c>
      <c r="AN144">
        <v>6</v>
      </c>
      <c r="AO144">
        <v>0</v>
      </c>
      <c r="AP144">
        <v>4</v>
      </c>
      <c r="AQ144">
        <v>3</v>
      </c>
      <c r="AR144">
        <v>12</v>
      </c>
      <c r="AS144">
        <v>2</v>
      </c>
      <c r="AT144">
        <v>5</v>
      </c>
      <c r="AU144">
        <v>1</v>
      </c>
      <c r="AV144">
        <v>4</v>
      </c>
      <c r="AW144">
        <v>1</v>
      </c>
      <c r="AX144">
        <v>42.932000000000002</v>
      </c>
      <c r="AY144">
        <v>0</v>
      </c>
      <c r="AZ144">
        <v>1669.3807999999999</v>
      </c>
      <c r="BA144">
        <v>0</v>
      </c>
      <c r="BB144">
        <v>11024.277500000002</v>
      </c>
      <c r="BC144">
        <v>269.91749999999996</v>
      </c>
      <c r="BD144">
        <v>222.28500000000003</v>
      </c>
      <c r="BE144">
        <v>273913.33750000002</v>
      </c>
      <c r="BF144">
        <v>0</v>
      </c>
      <c r="BG144">
        <v>137.60499999999999</v>
      </c>
      <c r="BH144">
        <v>1635.3824999999999</v>
      </c>
    </row>
    <row r="145" spans="1:60" x14ac:dyDescent="0.45">
      <c r="A145" t="s">
        <v>46</v>
      </c>
      <c r="B145" t="s">
        <v>34</v>
      </c>
      <c r="C145" s="1" t="s">
        <v>111</v>
      </c>
      <c r="D145" s="1" t="s">
        <v>133</v>
      </c>
      <c r="E145">
        <v>0</v>
      </c>
      <c r="F145">
        <v>51.755000000000003</v>
      </c>
      <c r="G145">
        <v>0.309</v>
      </c>
      <c r="H145">
        <v>2.4510000000000001</v>
      </c>
      <c r="I145">
        <v>2.5999999999999999E-2</v>
      </c>
      <c r="J145">
        <v>5.0999999999999997E-2</v>
      </c>
      <c r="K145">
        <v>4.2000000000000003E-2</v>
      </c>
      <c r="L145">
        <v>2.0830000000000002</v>
      </c>
      <c r="M145">
        <v>0</v>
      </c>
      <c r="N145">
        <v>0</v>
      </c>
      <c r="O145">
        <v>1</v>
      </c>
      <c r="P145">
        <v>53</v>
      </c>
      <c r="Q145">
        <v>12</v>
      </c>
      <c r="R145">
        <v>517</v>
      </c>
      <c r="S145">
        <v>5</v>
      </c>
      <c r="T145">
        <v>125</v>
      </c>
      <c r="U145">
        <v>22</v>
      </c>
      <c r="V145">
        <v>7</v>
      </c>
      <c r="W145">
        <v>3</v>
      </c>
      <c r="X145">
        <v>41</v>
      </c>
      <c r="Y145">
        <v>4</v>
      </c>
      <c r="Z145">
        <v>2</v>
      </c>
      <c r="AA145">
        <v>33</v>
      </c>
      <c r="AB145">
        <v>16</v>
      </c>
      <c r="AC145">
        <v>34</v>
      </c>
      <c r="AD145">
        <v>0</v>
      </c>
      <c r="AE145">
        <v>12</v>
      </c>
      <c r="AF145">
        <v>0</v>
      </c>
      <c r="AG145">
        <v>18</v>
      </c>
      <c r="AH145">
        <v>8</v>
      </c>
      <c r="AI145">
        <v>0</v>
      </c>
      <c r="AJ145">
        <v>0</v>
      </c>
      <c r="AK145">
        <v>12</v>
      </c>
      <c r="AL145">
        <v>6</v>
      </c>
      <c r="AM145">
        <v>17</v>
      </c>
      <c r="AN145">
        <v>1</v>
      </c>
      <c r="AO145">
        <v>0</v>
      </c>
      <c r="AP145">
        <v>5</v>
      </c>
      <c r="AQ145">
        <v>3</v>
      </c>
      <c r="AR145">
        <v>12</v>
      </c>
      <c r="AS145">
        <v>3</v>
      </c>
      <c r="AT145">
        <v>5</v>
      </c>
      <c r="AU145">
        <v>1</v>
      </c>
      <c r="AV145">
        <v>4</v>
      </c>
      <c r="AW145">
        <v>1</v>
      </c>
      <c r="AX145">
        <v>43.183999999999997</v>
      </c>
      <c r="AY145">
        <v>0</v>
      </c>
      <c r="AZ145">
        <v>1478.1981000000001</v>
      </c>
      <c r="BA145">
        <v>16258.56</v>
      </c>
      <c r="BB145">
        <v>476150.34749999997</v>
      </c>
      <c r="BC145">
        <v>836.21500000000003</v>
      </c>
      <c r="BD145">
        <v>4726.2025000000003</v>
      </c>
      <c r="BE145">
        <v>4683.8625000000002</v>
      </c>
      <c r="BF145">
        <v>1058.5</v>
      </c>
      <c r="BG145">
        <v>116.43499999999999</v>
      </c>
      <c r="BH145">
        <v>10764.945</v>
      </c>
    </row>
    <row r="146" spans="1:60" x14ac:dyDescent="0.45">
      <c r="A146" t="s">
        <v>46</v>
      </c>
      <c r="B146" t="s">
        <v>34</v>
      </c>
      <c r="C146" s="1" t="s">
        <v>112</v>
      </c>
      <c r="D146" s="1" t="s">
        <v>133</v>
      </c>
      <c r="E146">
        <v>3.0720000000000001</v>
      </c>
      <c r="F146">
        <v>0.88500000000000001</v>
      </c>
      <c r="G146">
        <v>2.0339999999999998</v>
      </c>
      <c r="H146">
        <v>0.32400000000000001</v>
      </c>
      <c r="I146">
        <v>2.1999999999999999E-2</v>
      </c>
      <c r="J146">
        <v>0.158</v>
      </c>
      <c r="K146">
        <v>0.89300000000000002</v>
      </c>
      <c r="L146">
        <v>89.966999999999999</v>
      </c>
      <c r="M146">
        <v>0</v>
      </c>
      <c r="N146">
        <v>0.2</v>
      </c>
      <c r="O146">
        <v>5</v>
      </c>
      <c r="P146">
        <v>430</v>
      </c>
      <c r="Q146">
        <v>16</v>
      </c>
      <c r="R146">
        <v>85</v>
      </c>
      <c r="S146">
        <v>3</v>
      </c>
      <c r="T146">
        <v>90</v>
      </c>
      <c r="U146">
        <v>15</v>
      </c>
      <c r="V146">
        <v>3</v>
      </c>
      <c r="W146">
        <v>5</v>
      </c>
      <c r="X146">
        <v>10</v>
      </c>
      <c r="Y146">
        <v>8</v>
      </c>
      <c r="Z146">
        <v>17</v>
      </c>
      <c r="AA146">
        <v>18</v>
      </c>
      <c r="AB146">
        <v>47</v>
      </c>
      <c r="AC146">
        <v>28</v>
      </c>
      <c r="AD146">
        <v>69</v>
      </c>
      <c r="AE146">
        <v>55</v>
      </c>
      <c r="AF146">
        <v>858</v>
      </c>
      <c r="AG146">
        <v>13</v>
      </c>
      <c r="AH146">
        <v>29</v>
      </c>
      <c r="AI146">
        <v>0</v>
      </c>
      <c r="AJ146">
        <v>0</v>
      </c>
      <c r="AK146">
        <v>6</v>
      </c>
      <c r="AL146">
        <v>1</v>
      </c>
      <c r="AM146">
        <v>9</v>
      </c>
      <c r="AN146">
        <v>9</v>
      </c>
      <c r="AO146">
        <v>0</v>
      </c>
      <c r="AP146">
        <v>1</v>
      </c>
      <c r="AQ146">
        <v>2</v>
      </c>
      <c r="AR146">
        <v>8</v>
      </c>
      <c r="AS146">
        <v>2</v>
      </c>
      <c r="AT146">
        <v>3</v>
      </c>
      <c r="AU146">
        <v>0</v>
      </c>
      <c r="AV146">
        <v>3</v>
      </c>
      <c r="AW146">
        <v>0</v>
      </c>
      <c r="AX146">
        <v>2.258</v>
      </c>
      <c r="AY146">
        <v>0</v>
      </c>
      <c r="AZ146">
        <v>195.40440000000001</v>
      </c>
      <c r="BA146">
        <v>0</v>
      </c>
      <c r="BB146">
        <v>22461.37</v>
      </c>
      <c r="BC146">
        <v>624.51499999999999</v>
      </c>
      <c r="BD146">
        <v>402.23</v>
      </c>
      <c r="BE146">
        <v>267752.86749999999</v>
      </c>
      <c r="BF146">
        <v>42.339999999999996</v>
      </c>
      <c r="BG146">
        <v>137.60499999999999</v>
      </c>
      <c r="BH146">
        <v>3207.2550000000001</v>
      </c>
    </row>
    <row r="147" spans="1:60" x14ac:dyDescent="0.45">
      <c r="A147" t="s">
        <v>46</v>
      </c>
      <c r="B147" t="s">
        <v>34</v>
      </c>
      <c r="C147" s="1" t="s">
        <v>113</v>
      </c>
      <c r="D147" s="1" t="s">
        <v>133</v>
      </c>
      <c r="E147">
        <v>0</v>
      </c>
      <c r="F147">
        <v>50.591000000000001</v>
      </c>
      <c r="G147">
        <v>0.60599999999999998</v>
      </c>
      <c r="H147">
        <v>2.157</v>
      </c>
      <c r="I147">
        <v>2.5999999999999999E-2</v>
      </c>
      <c r="J147">
        <v>0.11799999999999999</v>
      </c>
      <c r="K147">
        <v>7.5999999999999998E-2</v>
      </c>
      <c r="L147">
        <v>4.2439999999999998</v>
      </c>
      <c r="M147">
        <v>0</v>
      </c>
      <c r="N147">
        <v>8.0000000000000002E-3</v>
      </c>
      <c r="O147">
        <v>0</v>
      </c>
      <c r="P147">
        <v>100</v>
      </c>
      <c r="Q147">
        <v>14</v>
      </c>
      <c r="R147">
        <v>935</v>
      </c>
      <c r="S147">
        <v>5</v>
      </c>
      <c r="T147">
        <v>124</v>
      </c>
      <c r="U147">
        <v>22</v>
      </c>
      <c r="V147">
        <v>11</v>
      </c>
      <c r="W147">
        <v>1</v>
      </c>
      <c r="X147">
        <v>56</v>
      </c>
      <c r="Y147">
        <v>4</v>
      </c>
      <c r="Z147">
        <v>6</v>
      </c>
      <c r="AA147">
        <v>33</v>
      </c>
      <c r="AB147">
        <v>14</v>
      </c>
      <c r="AC147">
        <v>36</v>
      </c>
      <c r="AD147">
        <v>0</v>
      </c>
      <c r="AE147">
        <v>62</v>
      </c>
      <c r="AF147">
        <v>2</v>
      </c>
      <c r="AG147">
        <v>22</v>
      </c>
      <c r="AH147">
        <v>9</v>
      </c>
      <c r="AI147">
        <v>0</v>
      </c>
      <c r="AJ147">
        <v>0</v>
      </c>
      <c r="AK147">
        <v>11</v>
      </c>
      <c r="AL147">
        <v>6</v>
      </c>
      <c r="AM147">
        <v>19</v>
      </c>
      <c r="AN147">
        <v>15</v>
      </c>
      <c r="AO147">
        <v>0</v>
      </c>
      <c r="AP147">
        <v>6</v>
      </c>
      <c r="AQ147">
        <v>3</v>
      </c>
      <c r="AR147">
        <v>12</v>
      </c>
      <c r="AS147">
        <v>2</v>
      </c>
      <c r="AT147">
        <v>5</v>
      </c>
      <c r="AU147">
        <v>1</v>
      </c>
      <c r="AV147">
        <v>4</v>
      </c>
      <c r="AW147">
        <v>1</v>
      </c>
      <c r="AX147">
        <v>42.018999999999998</v>
      </c>
      <c r="AY147">
        <v>0</v>
      </c>
      <c r="AZ147">
        <v>1300.8867</v>
      </c>
      <c r="BA147">
        <v>809.75249999999994</v>
      </c>
      <c r="BB147">
        <v>31538.0075</v>
      </c>
      <c r="BC147">
        <v>259.33250000000004</v>
      </c>
      <c r="BD147">
        <v>598.05250000000001</v>
      </c>
      <c r="BE147">
        <v>257697.11750000002</v>
      </c>
      <c r="BF147">
        <v>137.60499999999999</v>
      </c>
      <c r="BG147">
        <v>142.89750000000001</v>
      </c>
      <c r="BH147">
        <v>2651.5425</v>
      </c>
    </row>
    <row r="148" spans="1:60" x14ac:dyDescent="0.45">
      <c r="A148" t="s">
        <v>46</v>
      </c>
      <c r="B148" t="s">
        <v>34</v>
      </c>
      <c r="C148" s="1" t="s">
        <v>114</v>
      </c>
      <c r="D148" s="1" t="s">
        <v>133</v>
      </c>
      <c r="E148">
        <v>0.153</v>
      </c>
      <c r="F148">
        <v>48.691000000000003</v>
      </c>
      <c r="G148">
        <v>0.501</v>
      </c>
      <c r="H148">
        <v>2.8380000000000001</v>
      </c>
      <c r="I148">
        <v>2.7E-2</v>
      </c>
      <c r="J148">
        <v>4.9000000000000002E-2</v>
      </c>
      <c r="K148">
        <v>0.113</v>
      </c>
      <c r="L148">
        <v>5.9589999999999996</v>
      </c>
      <c r="M148">
        <v>0</v>
      </c>
      <c r="N148">
        <v>2.5999999999999999E-2</v>
      </c>
      <c r="O148">
        <v>1</v>
      </c>
      <c r="P148">
        <v>64</v>
      </c>
      <c r="Q148">
        <v>13</v>
      </c>
      <c r="R148">
        <v>468</v>
      </c>
      <c r="S148">
        <v>5</v>
      </c>
      <c r="T148">
        <v>126</v>
      </c>
      <c r="U148">
        <v>22</v>
      </c>
      <c r="V148">
        <v>10</v>
      </c>
      <c r="W148">
        <v>0</v>
      </c>
      <c r="X148">
        <v>49</v>
      </c>
      <c r="Y148">
        <v>1</v>
      </c>
      <c r="Z148">
        <v>0</v>
      </c>
      <c r="AA148">
        <v>24</v>
      </c>
      <c r="AB148">
        <v>15</v>
      </c>
      <c r="AC148">
        <v>23</v>
      </c>
      <c r="AD148">
        <v>0</v>
      </c>
      <c r="AE148">
        <v>53</v>
      </c>
      <c r="AF148">
        <v>16</v>
      </c>
      <c r="AG148">
        <v>28</v>
      </c>
      <c r="AH148">
        <v>12</v>
      </c>
      <c r="AI148">
        <v>0</v>
      </c>
      <c r="AJ148">
        <v>0</v>
      </c>
      <c r="AK148">
        <v>10</v>
      </c>
      <c r="AL148">
        <v>6</v>
      </c>
      <c r="AM148">
        <v>8</v>
      </c>
      <c r="AN148">
        <v>15</v>
      </c>
      <c r="AO148">
        <v>0</v>
      </c>
      <c r="AP148">
        <v>7</v>
      </c>
      <c r="AQ148">
        <v>3</v>
      </c>
      <c r="AR148">
        <v>12</v>
      </c>
      <c r="AS148">
        <v>3</v>
      </c>
      <c r="AT148">
        <v>5</v>
      </c>
      <c r="AU148">
        <v>1</v>
      </c>
      <c r="AV148">
        <v>4</v>
      </c>
      <c r="AW148">
        <v>1</v>
      </c>
      <c r="AX148">
        <v>41.542000000000002</v>
      </c>
      <c r="AY148">
        <v>0</v>
      </c>
      <c r="AZ148">
        <v>1711.5978</v>
      </c>
      <c r="BA148">
        <v>0</v>
      </c>
      <c r="BB148">
        <v>8780.2574999999997</v>
      </c>
      <c r="BC148">
        <v>132.3125</v>
      </c>
      <c r="BD148">
        <v>74.094999999999999</v>
      </c>
      <c r="BE148">
        <v>278708.34250000003</v>
      </c>
      <c r="BF148">
        <v>0</v>
      </c>
      <c r="BG148">
        <v>137.60499999999999</v>
      </c>
      <c r="BH148">
        <v>1249.03</v>
      </c>
    </row>
    <row r="149" spans="1:60" x14ac:dyDescent="0.45">
      <c r="A149" t="s">
        <v>46</v>
      </c>
      <c r="B149" t="s">
        <v>34</v>
      </c>
      <c r="C149" s="1" t="s">
        <v>115</v>
      </c>
      <c r="D149" s="1" t="s">
        <v>133</v>
      </c>
      <c r="E149">
        <v>0</v>
      </c>
      <c r="F149">
        <v>52.661000000000001</v>
      </c>
      <c r="G149">
        <v>0.23599999999999999</v>
      </c>
      <c r="H149">
        <v>1.8520000000000001</v>
      </c>
      <c r="I149">
        <v>2.5999999999999999E-2</v>
      </c>
      <c r="J149">
        <v>2.5000000000000001E-2</v>
      </c>
      <c r="K149">
        <v>1.4E-2</v>
      </c>
      <c r="L149">
        <v>1.659</v>
      </c>
      <c r="M149">
        <v>0</v>
      </c>
      <c r="N149">
        <v>0</v>
      </c>
      <c r="O149">
        <v>4</v>
      </c>
      <c r="P149">
        <v>32</v>
      </c>
      <c r="Q149">
        <v>14</v>
      </c>
      <c r="R149">
        <v>307</v>
      </c>
      <c r="S149">
        <v>5</v>
      </c>
      <c r="T149">
        <v>131</v>
      </c>
      <c r="U149">
        <v>23</v>
      </c>
      <c r="V149">
        <v>8</v>
      </c>
      <c r="W149">
        <v>3</v>
      </c>
      <c r="X149">
        <v>16</v>
      </c>
      <c r="Y149">
        <v>0</v>
      </c>
      <c r="Z149">
        <v>0</v>
      </c>
      <c r="AA149">
        <v>33</v>
      </c>
      <c r="AB149">
        <v>15</v>
      </c>
      <c r="AC149">
        <v>22</v>
      </c>
      <c r="AD149">
        <v>0</v>
      </c>
      <c r="AE149">
        <v>5</v>
      </c>
      <c r="AF149">
        <v>0</v>
      </c>
      <c r="AG149">
        <v>9</v>
      </c>
      <c r="AH149">
        <v>2</v>
      </c>
      <c r="AI149">
        <v>0</v>
      </c>
      <c r="AJ149">
        <v>0</v>
      </c>
      <c r="AK149">
        <v>11</v>
      </c>
      <c r="AL149">
        <v>6</v>
      </c>
      <c r="AM149">
        <v>13</v>
      </c>
      <c r="AN149">
        <v>8</v>
      </c>
      <c r="AO149">
        <v>0</v>
      </c>
      <c r="AP149">
        <v>5</v>
      </c>
      <c r="AQ149">
        <v>3</v>
      </c>
      <c r="AR149">
        <v>12</v>
      </c>
      <c r="AS149">
        <v>3</v>
      </c>
      <c r="AT149">
        <v>5</v>
      </c>
      <c r="AU149">
        <v>1</v>
      </c>
      <c r="AV149">
        <v>4</v>
      </c>
      <c r="AW149">
        <v>1</v>
      </c>
      <c r="AX149">
        <v>43.457000000000001</v>
      </c>
      <c r="AY149">
        <v>0</v>
      </c>
      <c r="AZ149">
        <v>1116.9412</v>
      </c>
      <c r="BA149">
        <v>0</v>
      </c>
      <c r="BB149">
        <v>5054.3375000000005</v>
      </c>
      <c r="BC149">
        <v>539.83499999999992</v>
      </c>
      <c r="BD149">
        <v>95.264999999999986</v>
      </c>
      <c r="BE149">
        <v>286969.935</v>
      </c>
      <c r="BF149">
        <v>0</v>
      </c>
      <c r="BG149">
        <v>132.3125</v>
      </c>
      <c r="BH149">
        <v>1233.1524999999999</v>
      </c>
    </row>
    <row r="150" spans="1:60" x14ac:dyDescent="0.45">
      <c r="A150" t="s">
        <v>46</v>
      </c>
      <c r="B150" t="s">
        <v>34</v>
      </c>
      <c r="C150" s="1" t="s">
        <v>116</v>
      </c>
      <c r="D150" s="1" t="s">
        <v>133</v>
      </c>
      <c r="E150">
        <v>0</v>
      </c>
      <c r="F150">
        <v>54.222000000000001</v>
      </c>
      <c r="G150">
        <v>0.23300000000000001</v>
      </c>
      <c r="H150">
        <v>0.92400000000000004</v>
      </c>
      <c r="I150">
        <v>2.5000000000000001E-2</v>
      </c>
      <c r="J150">
        <v>0.10199999999999999</v>
      </c>
      <c r="K150">
        <v>1.7999999999999999E-2</v>
      </c>
      <c r="L150">
        <v>0.95499999999999996</v>
      </c>
      <c r="M150">
        <v>0</v>
      </c>
      <c r="N150">
        <v>0</v>
      </c>
      <c r="O150">
        <v>0</v>
      </c>
      <c r="P150">
        <v>75</v>
      </c>
      <c r="Q150">
        <v>13</v>
      </c>
      <c r="R150">
        <v>801</v>
      </c>
      <c r="S150">
        <v>5</v>
      </c>
      <c r="T150">
        <v>133</v>
      </c>
      <c r="U150">
        <v>24</v>
      </c>
      <c r="V150">
        <v>6</v>
      </c>
      <c r="W150">
        <v>2</v>
      </c>
      <c r="X150">
        <v>27</v>
      </c>
      <c r="Y150">
        <v>3</v>
      </c>
      <c r="Z150">
        <v>0</v>
      </c>
      <c r="AA150">
        <v>30</v>
      </c>
      <c r="AB150">
        <v>18</v>
      </c>
      <c r="AC150">
        <v>30</v>
      </c>
      <c r="AD150">
        <v>0</v>
      </c>
      <c r="AE150">
        <v>23</v>
      </c>
      <c r="AF150">
        <v>0</v>
      </c>
      <c r="AG150">
        <v>24</v>
      </c>
      <c r="AH150">
        <v>14</v>
      </c>
      <c r="AI150">
        <v>0</v>
      </c>
      <c r="AJ150">
        <v>0</v>
      </c>
      <c r="AK150">
        <v>11</v>
      </c>
      <c r="AL150">
        <v>6</v>
      </c>
      <c r="AM150">
        <v>4</v>
      </c>
      <c r="AN150">
        <v>10</v>
      </c>
      <c r="AO150">
        <v>0</v>
      </c>
      <c r="AP150">
        <v>5</v>
      </c>
      <c r="AQ150">
        <v>3</v>
      </c>
      <c r="AR150">
        <v>12</v>
      </c>
      <c r="AS150">
        <v>3</v>
      </c>
      <c r="AT150">
        <v>5</v>
      </c>
      <c r="AU150">
        <v>1</v>
      </c>
      <c r="AV150">
        <v>4</v>
      </c>
      <c r="AW150">
        <v>1</v>
      </c>
      <c r="AX150">
        <v>43.390999999999998</v>
      </c>
      <c r="AY150">
        <v>0</v>
      </c>
      <c r="AZ150">
        <v>557.26440000000002</v>
      </c>
      <c r="BA150">
        <v>8187.4974999999995</v>
      </c>
      <c r="BB150">
        <v>170116.82750000001</v>
      </c>
      <c r="BC150">
        <v>444.57000000000005</v>
      </c>
      <c r="BD150">
        <v>2889.7050000000004</v>
      </c>
      <c r="BE150">
        <v>119864.54000000001</v>
      </c>
      <c r="BF150">
        <v>508.08</v>
      </c>
      <c r="BG150">
        <v>1476.6075000000001</v>
      </c>
      <c r="BH150">
        <v>20122.084999999999</v>
      </c>
    </row>
    <row r="151" spans="1:60" x14ac:dyDescent="0.45">
      <c r="A151" t="s">
        <v>46</v>
      </c>
      <c r="B151" t="s">
        <v>34</v>
      </c>
      <c r="C151" s="1" t="s">
        <v>117</v>
      </c>
      <c r="D151" s="1" t="s">
        <v>133</v>
      </c>
      <c r="E151">
        <v>1.5469999999999999</v>
      </c>
      <c r="F151">
        <v>22.648</v>
      </c>
      <c r="G151">
        <v>3.802</v>
      </c>
      <c r="H151">
        <v>7.5670000000000002</v>
      </c>
      <c r="I151">
        <v>0.27900000000000003</v>
      </c>
      <c r="J151">
        <v>8.4000000000000005E-2</v>
      </c>
      <c r="K151">
        <v>0.54600000000000004</v>
      </c>
      <c r="L151">
        <v>32.143000000000001</v>
      </c>
      <c r="M151">
        <v>0</v>
      </c>
      <c r="N151">
        <v>9.6000000000000002E-2</v>
      </c>
      <c r="O151">
        <v>0</v>
      </c>
      <c r="P151">
        <v>229</v>
      </c>
      <c r="Q151">
        <v>24</v>
      </c>
      <c r="R151">
        <v>1027</v>
      </c>
      <c r="S151">
        <v>4</v>
      </c>
      <c r="T151">
        <v>137</v>
      </c>
      <c r="U151">
        <v>24</v>
      </c>
      <c r="V151">
        <v>8</v>
      </c>
      <c r="W151">
        <v>3</v>
      </c>
      <c r="X151">
        <v>797</v>
      </c>
      <c r="Y151">
        <v>354</v>
      </c>
      <c r="Z151">
        <v>26</v>
      </c>
      <c r="AA151">
        <v>28</v>
      </c>
      <c r="AB151">
        <v>24</v>
      </c>
      <c r="AC151">
        <v>39</v>
      </c>
      <c r="AD151">
        <v>21</v>
      </c>
      <c r="AE151">
        <v>57</v>
      </c>
      <c r="AF151">
        <v>232</v>
      </c>
      <c r="AG151">
        <v>39</v>
      </c>
      <c r="AH151">
        <v>0</v>
      </c>
      <c r="AI151">
        <v>0</v>
      </c>
      <c r="AJ151">
        <v>0</v>
      </c>
      <c r="AK151">
        <v>0</v>
      </c>
      <c r="AL151">
        <v>4</v>
      </c>
      <c r="AM151">
        <v>9</v>
      </c>
      <c r="AN151">
        <v>7</v>
      </c>
      <c r="AO151">
        <v>10</v>
      </c>
      <c r="AP151">
        <v>3</v>
      </c>
      <c r="AQ151">
        <v>2</v>
      </c>
      <c r="AR151">
        <v>11</v>
      </c>
      <c r="AS151">
        <v>2</v>
      </c>
      <c r="AT151">
        <v>4</v>
      </c>
      <c r="AU151">
        <v>0</v>
      </c>
      <c r="AV151">
        <v>4</v>
      </c>
      <c r="AW151">
        <v>1</v>
      </c>
      <c r="AX151">
        <v>30.975000000000001</v>
      </c>
      <c r="AY151">
        <v>0</v>
      </c>
      <c r="AZ151">
        <v>4563.6577000000007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x14ac:dyDescent="0.45">
      <c r="A152" t="s">
        <v>46</v>
      </c>
      <c r="B152" t="s">
        <v>34</v>
      </c>
      <c r="C152" s="1" t="s">
        <v>213</v>
      </c>
      <c r="D152" s="1" t="s">
        <v>244</v>
      </c>
      <c r="E152">
        <v>1.177</v>
      </c>
      <c r="F152">
        <v>51.652999999999999</v>
      </c>
      <c r="G152">
        <v>0.251</v>
      </c>
      <c r="H152">
        <v>0.88400000000000001</v>
      </c>
      <c r="I152">
        <v>2.7E-2</v>
      </c>
      <c r="J152">
        <v>3.1E-2</v>
      </c>
      <c r="K152">
        <v>0.27</v>
      </c>
      <c r="L152">
        <v>3.319</v>
      </c>
      <c r="M152">
        <v>0</v>
      </c>
      <c r="N152">
        <v>4.2000000000000003E-2</v>
      </c>
      <c r="O152">
        <v>0</v>
      </c>
      <c r="P152">
        <v>15</v>
      </c>
      <c r="Q152">
        <v>14</v>
      </c>
      <c r="R152">
        <v>333</v>
      </c>
      <c r="S152">
        <v>3</v>
      </c>
      <c r="T152">
        <v>0</v>
      </c>
      <c r="U152">
        <v>0</v>
      </c>
      <c r="V152">
        <v>0</v>
      </c>
      <c r="W152">
        <v>3</v>
      </c>
      <c r="X152">
        <v>9</v>
      </c>
      <c r="Y152">
        <v>0</v>
      </c>
      <c r="Z152">
        <v>0</v>
      </c>
      <c r="AA152">
        <v>0</v>
      </c>
      <c r="AB152">
        <v>0</v>
      </c>
      <c r="AC152">
        <v>78</v>
      </c>
      <c r="AD152">
        <v>0</v>
      </c>
      <c r="AE152">
        <v>0</v>
      </c>
      <c r="AF152">
        <v>33</v>
      </c>
      <c r="AG152">
        <v>16</v>
      </c>
      <c r="AH152">
        <v>0</v>
      </c>
      <c r="AI152">
        <v>0</v>
      </c>
      <c r="AJ152">
        <v>0</v>
      </c>
      <c r="AK152">
        <v>0</v>
      </c>
      <c r="AL152">
        <v>7</v>
      </c>
      <c r="AM152">
        <v>8</v>
      </c>
      <c r="AN152">
        <v>0</v>
      </c>
      <c r="AO152">
        <v>0</v>
      </c>
      <c r="AP152">
        <v>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231.80017391304349</v>
      </c>
      <c r="BA152">
        <v>373.0103293413174</v>
      </c>
      <c r="BB152">
        <v>263.40124957555179</v>
      </c>
      <c r="BC152">
        <v>845.56375000000003</v>
      </c>
      <c r="BD152">
        <v>622.62</v>
      </c>
      <c r="BE152">
        <v>167801.81409090909</v>
      </c>
      <c r="BF152">
        <v>322.81307692307695</v>
      </c>
      <c r="BG152">
        <v>2323.38</v>
      </c>
      <c r="BH152">
        <v>626.98903571428571</v>
      </c>
    </row>
    <row r="153" spans="1:60" x14ac:dyDescent="0.45">
      <c r="A153" t="s">
        <v>46</v>
      </c>
      <c r="B153" t="s">
        <v>34</v>
      </c>
      <c r="C153" s="1" t="s">
        <v>214</v>
      </c>
      <c r="D153" s="1" t="s">
        <v>244</v>
      </c>
      <c r="E153">
        <v>1.625</v>
      </c>
      <c r="F153">
        <v>50.384</v>
      </c>
      <c r="G153">
        <v>0.308</v>
      </c>
      <c r="H153">
        <v>0.90800000000000003</v>
      </c>
      <c r="I153">
        <v>2.8000000000000001E-2</v>
      </c>
      <c r="J153">
        <v>3.2000000000000001E-2</v>
      </c>
      <c r="K153">
        <v>0.38700000000000001</v>
      </c>
      <c r="L153">
        <v>4.7850000000000001</v>
      </c>
      <c r="M153">
        <v>0</v>
      </c>
      <c r="N153">
        <v>5.7000000000000002E-2</v>
      </c>
      <c r="O153">
        <v>0</v>
      </c>
      <c r="P153">
        <v>19</v>
      </c>
      <c r="Q153">
        <v>14</v>
      </c>
      <c r="R153">
        <v>294</v>
      </c>
      <c r="S153">
        <v>3</v>
      </c>
      <c r="T153">
        <v>0</v>
      </c>
      <c r="U153">
        <v>0</v>
      </c>
      <c r="V153">
        <v>0</v>
      </c>
      <c r="W153">
        <v>4</v>
      </c>
      <c r="X153">
        <v>6</v>
      </c>
      <c r="Y153">
        <v>0</v>
      </c>
      <c r="Z153">
        <v>6</v>
      </c>
      <c r="AA153">
        <v>0</v>
      </c>
      <c r="AB153">
        <v>0</v>
      </c>
      <c r="AC153">
        <v>84</v>
      </c>
      <c r="AD153">
        <v>0</v>
      </c>
      <c r="AE153">
        <v>0</v>
      </c>
      <c r="AF153">
        <v>45</v>
      </c>
      <c r="AG153">
        <v>7</v>
      </c>
      <c r="AH153">
        <v>0</v>
      </c>
      <c r="AI153">
        <v>0</v>
      </c>
      <c r="AJ153">
        <v>0</v>
      </c>
      <c r="AK153">
        <v>0</v>
      </c>
      <c r="AL153">
        <v>6</v>
      </c>
      <c r="AM153">
        <v>6</v>
      </c>
      <c r="AN153">
        <v>0</v>
      </c>
      <c r="AO153">
        <v>0</v>
      </c>
      <c r="AP153">
        <v>5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238.09339130434785</v>
      </c>
      <c r="BA153">
        <v>514.98877245508982</v>
      </c>
      <c r="BB153">
        <v>379.74539898132429</v>
      </c>
      <c r="BC153">
        <v>872.84</v>
      </c>
      <c r="BD153">
        <v>892.42199999999991</v>
      </c>
      <c r="BE153">
        <v>163679.29454545453</v>
      </c>
      <c r="BF153">
        <v>438.1034615384616</v>
      </c>
      <c r="BG153">
        <v>2409.4311111111115</v>
      </c>
      <c r="BH153">
        <v>769.37300000000005</v>
      </c>
    </row>
    <row r="154" spans="1:60" x14ac:dyDescent="0.45">
      <c r="A154" t="s">
        <v>46</v>
      </c>
      <c r="B154" t="s">
        <v>34</v>
      </c>
      <c r="C154" s="1" t="s">
        <v>215</v>
      </c>
      <c r="D154" s="1" t="s">
        <v>244</v>
      </c>
      <c r="E154">
        <v>0.70899999999999996</v>
      </c>
      <c r="F154">
        <v>52.616</v>
      </c>
      <c r="G154">
        <v>0.245</v>
      </c>
      <c r="H154">
        <v>0.623</v>
      </c>
      <c r="I154">
        <v>4.2999999999999997E-2</v>
      </c>
      <c r="J154">
        <v>2.5000000000000001E-2</v>
      </c>
      <c r="K154">
        <v>0.14599999999999999</v>
      </c>
      <c r="L154">
        <v>2.5979999999999999</v>
      </c>
      <c r="M154">
        <v>0</v>
      </c>
      <c r="N154">
        <v>2.3E-2</v>
      </c>
      <c r="O154">
        <v>0</v>
      </c>
      <c r="P154">
        <v>10</v>
      </c>
      <c r="Q154">
        <v>14</v>
      </c>
      <c r="R154">
        <v>289</v>
      </c>
      <c r="S154">
        <v>3</v>
      </c>
      <c r="T154">
        <v>0</v>
      </c>
      <c r="U154">
        <v>0</v>
      </c>
      <c r="V154">
        <v>0</v>
      </c>
      <c r="W154">
        <v>3</v>
      </c>
      <c r="X154">
        <v>6</v>
      </c>
      <c r="Y154">
        <v>0</v>
      </c>
      <c r="Z154">
        <v>0</v>
      </c>
      <c r="AA154">
        <v>0</v>
      </c>
      <c r="AB154">
        <v>0</v>
      </c>
      <c r="AC154">
        <v>65</v>
      </c>
      <c r="AD154">
        <v>0</v>
      </c>
      <c r="AE154">
        <v>0</v>
      </c>
      <c r="AF154">
        <v>14</v>
      </c>
      <c r="AG154">
        <v>7</v>
      </c>
      <c r="AH154">
        <v>0</v>
      </c>
      <c r="AI154">
        <v>0</v>
      </c>
      <c r="AJ154">
        <v>0</v>
      </c>
      <c r="AK154">
        <v>0</v>
      </c>
      <c r="AL154">
        <v>6</v>
      </c>
      <c r="AM154">
        <v>4</v>
      </c>
      <c r="AN154">
        <v>0</v>
      </c>
      <c r="AO154">
        <v>0</v>
      </c>
      <c r="AP154">
        <v>4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163.36143478260871</v>
      </c>
      <c r="BA154">
        <v>224.69356287425148</v>
      </c>
      <c r="BB154">
        <v>206.18151443123938</v>
      </c>
      <c r="BC154">
        <v>681.90624999999989</v>
      </c>
      <c r="BD154">
        <v>336.67599999999999</v>
      </c>
      <c r="BE154">
        <v>170930.25090909092</v>
      </c>
      <c r="BF154">
        <v>176.77858974358972</v>
      </c>
      <c r="BG154">
        <v>3700.1977777777779</v>
      </c>
      <c r="BH154">
        <v>612.00125000000003</v>
      </c>
    </row>
    <row r="155" spans="1:60" x14ac:dyDescent="0.45">
      <c r="A155" t="s">
        <v>46</v>
      </c>
      <c r="B155" t="s">
        <v>34</v>
      </c>
      <c r="C155" s="1" t="s">
        <v>216</v>
      </c>
      <c r="D155" s="1" t="s">
        <v>244</v>
      </c>
      <c r="E155">
        <v>1.9379999999999999</v>
      </c>
      <c r="F155">
        <v>50.457000000000001</v>
      </c>
      <c r="G155">
        <v>0.39600000000000002</v>
      </c>
      <c r="H155">
        <v>0.94</v>
      </c>
      <c r="I155">
        <v>3.1E-2</v>
      </c>
      <c r="J155">
        <v>0.04</v>
      </c>
      <c r="K155">
        <v>0.46700000000000003</v>
      </c>
      <c r="L155">
        <v>5.4829999999999997</v>
      </c>
      <c r="M155">
        <v>0</v>
      </c>
      <c r="N155">
        <v>6.8000000000000005E-2</v>
      </c>
      <c r="O155">
        <v>0</v>
      </c>
      <c r="P155">
        <v>22</v>
      </c>
      <c r="Q155">
        <v>15</v>
      </c>
      <c r="R155">
        <v>322</v>
      </c>
      <c r="S155">
        <v>3</v>
      </c>
      <c r="T155">
        <v>0</v>
      </c>
      <c r="U155">
        <v>0</v>
      </c>
      <c r="V155">
        <v>0</v>
      </c>
      <c r="W155">
        <v>2</v>
      </c>
      <c r="X155">
        <v>8</v>
      </c>
      <c r="Y155">
        <v>0</v>
      </c>
      <c r="Z155">
        <v>4</v>
      </c>
      <c r="AA155">
        <v>0</v>
      </c>
      <c r="AB155">
        <v>0</v>
      </c>
      <c r="AC155">
        <v>66</v>
      </c>
      <c r="AD155">
        <v>0</v>
      </c>
      <c r="AE155">
        <v>0</v>
      </c>
      <c r="AF155">
        <v>26</v>
      </c>
      <c r="AG155">
        <v>18</v>
      </c>
      <c r="AH155">
        <v>0</v>
      </c>
      <c r="AI155">
        <v>0</v>
      </c>
      <c r="AJ155">
        <v>0</v>
      </c>
      <c r="AK155">
        <v>0</v>
      </c>
      <c r="AL155">
        <v>6</v>
      </c>
      <c r="AM155">
        <v>5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246.48434782608697</v>
      </c>
      <c r="BA155">
        <v>614.18353293413179</v>
      </c>
      <c r="BB155">
        <v>435.13981663837012</v>
      </c>
      <c r="BC155">
        <v>1091.05</v>
      </c>
      <c r="BD155">
        <v>1076.902</v>
      </c>
      <c r="BE155">
        <v>163916.44499999998</v>
      </c>
      <c r="BF155">
        <v>522.64974358974359</v>
      </c>
      <c r="BG155">
        <v>2667.5844444444447</v>
      </c>
      <c r="BH155">
        <v>989.19385714285715</v>
      </c>
    </row>
    <row r="156" spans="1:60" x14ac:dyDescent="0.45">
      <c r="A156" t="s">
        <v>46</v>
      </c>
      <c r="B156" t="s">
        <v>34</v>
      </c>
      <c r="C156" s="1" t="s">
        <v>217</v>
      </c>
      <c r="D156" s="1" t="s">
        <v>244</v>
      </c>
      <c r="E156">
        <v>1.823</v>
      </c>
      <c r="F156">
        <v>49.436</v>
      </c>
      <c r="G156">
        <v>0.30499999999999999</v>
      </c>
      <c r="H156">
        <v>0.91500000000000004</v>
      </c>
      <c r="I156">
        <v>2.8000000000000001E-2</v>
      </c>
      <c r="J156">
        <v>3.4000000000000002E-2</v>
      </c>
      <c r="K156">
        <v>0.438</v>
      </c>
      <c r="L156">
        <v>6.42</v>
      </c>
      <c r="M156">
        <v>0</v>
      </c>
      <c r="N156">
        <v>6.2E-2</v>
      </c>
      <c r="O156">
        <v>0</v>
      </c>
      <c r="P156">
        <v>21</v>
      </c>
      <c r="Q156">
        <v>15</v>
      </c>
      <c r="R156">
        <v>275</v>
      </c>
      <c r="S156">
        <v>3</v>
      </c>
      <c r="T156">
        <v>0</v>
      </c>
      <c r="U156">
        <v>0</v>
      </c>
      <c r="V156">
        <v>0</v>
      </c>
      <c r="W156">
        <v>4</v>
      </c>
      <c r="X156">
        <v>9</v>
      </c>
      <c r="Y156">
        <v>0</v>
      </c>
      <c r="Z156">
        <v>4</v>
      </c>
      <c r="AA156">
        <v>0</v>
      </c>
      <c r="AB156">
        <v>3</v>
      </c>
      <c r="AC156">
        <v>79</v>
      </c>
      <c r="AD156">
        <v>0</v>
      </c>
      <c r="AE156">
        <v>0</v>
      </c>
      <c r="AF156">
        <v>40</v>
      </c>
      <c r="AG156">
        <v>3</v>
      </c>
      <c r="AH156">
        <v>0</v>
      </c>
      <c r="AI156">
        <v>0</v>
      </c>
      <c r="AJ156">
        <v>0</v>
      </c>
      <c r="AK156">
        <v>0</v>
      </c>
      <c r="AL156">
        <v>6</v>
      </c>
      <c r="AM156">
        <v>4</v>
      </c>
      <c r="AN156">
        <v>0</v>
      </c>
      <c r="AO156">
        <v>0</v>
      </c>
      <c r="AP156">
        <v>6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239.92891304347827</v>
      </c>
      <c r="BA156">
        <v>577.73817365269463</v>
      </c>
      <c r="BB156">
        <v>509.50166383701196</v>
      </c>
      <c r="BC156">
        <v>927.39250000000004</v>
      </c>
      <c r="BD156">
        <v>1010.0279999999999</v>
      </c>
      <c r="BE156">
        <v>160599.58727272725</v>
      </c>
      <c r="BF156">
        <v>476.53358974358969</v>
      </c>
      <c r="BG156">
        <v>2409.4311111111115</v>
      </c>
      <c r="BH156">
        <v>761.87910714285715</v>
      </c>
    </row>
    <row r="157" spans="1:60" x14ac:dyDescent="0.45">
      <c r="A157" t="s">
        <v>46</v>
      </c>
      <c r="B157" t="s">
        <v>34</v>
      </c>
      <c r="C157" s="1" t="s">
        <v>218</v>
      </c>
      <c r="D157" s="1" t="s">
        <v>244</v>
      </c>
      <c r="E157">
        <v>0.81899999999999995</v>
      </c>
      <c r="F157">
        <v>52.823</v>
      </c>
      <c r="G157">
        <v>0.223</v>
      </c>
      <c r="H157">
        <v>0.89500000000000002</v>
      </c>
      <c r="I157">
        <v>2.5999999999999999E-2</v>
      </c>
      <c r="J157">
        <v>2.5000000000000001E-2</v>
      </c>
      <c r="K157">
        <v>0.18099999999999999</v>
      </c>
      <c r="L157">
        <v>2.2829999999999999</v>
      </c>
      <c r="M157">
        <v>0</v>
      </c>
      <c r="N157">
        <v>2.7E-2</v>
      </c>
      <c r="O157">
        <v>0</v>
      </c>
      <c r="P157">
        <v>12</v>
      </c>
      <c r="Q157">
        <v>13</v>
      </c>
      <c r="R157">
        <v>297</v>
      </c>
      <c r="S157">
        <v>4</v>
      </c>
      <c r="T157">
        <v>0</v>
      </c>
      <c r="U157">
        <v>0</v>
      </c>
      <c r="V157">
        <v>0</v>
      </c>
      <c r="W157">
        <v>2</v>
      </c>
      <c r="X157">
        <v>4</v>
      </c>
      <c r="Y157">
        <v>0</v>
      </c>
      <c r="Z157">
        <v>0</v>
      </c>
      <c r="AA157">
        <v>0</v>
      </c>
      <c r="AB157">
        <v>0</v>
      </c>
      <c r="AC157">
        <v>78</v>
      </c>
      <c r="AD157">
        <v>0</v>
      </c>
      <c r="AE157">
        <v>0</v>
      </c>
      <c r="AF157">
        <v>42</v>
      </c>
      <c r="AG157">
        <v>8</v>
      </c>
      <c r="AH157">
        <v>0</v>
      </c>
      <c r="AI157">
        <v>0</v>
      </c>
      <c r="AJ157">
        <v>0</v>
      </c>
      <c r="AK157">
        <v>0</v>
      </c>
      <c r="AL157">
        <v>7</v>
      </c>
      <c r="AM157">
        <v>6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234.68456521739131</v>
      </c>
      <c r="BA157">
        <v>259.5543413173653</v>
      </c>
      <c r="BB157">
        <v>181.18260101867571</v>
      </c>
      <c r="BC157">
        <v>681.90624999999989</v>
      </c>
      <c r="BD157">
        <v>417.38600000000002</v>
      </c>
      <c r="BE157">
        <v>171602.7186363636</v>
      </c>
      <c r="BF157">
        <v>207.52269230769227</v>
      </c>
      <c r="BG157">
        <v>2237.3288888888887</v>
      </c>
      <c r="BH157">
        <v>557.04603571428572</v>
      </c>
    </row>
    <row r="158" spans="1:60" x14ac:dyDescent="0.45">
      <c r="A158" t="s">
        <v>46</v>
      </c>
      <c r="B158" t="s">
        <v>34</v>
      </c>
      <c r="C158" s="1" t="s">
        <v>219</v>
      </c>
      <c r="D158" s="1" t="s">
        <v>244</v>
      </c>
      <c r="E158">
        <v>0.52400000000000002</v>
      </c>
      <c r="F158">
        <v>53.508000000000003</v>
      </c>
      <c r="G158">
        <v>0.26200000000000001</v>
      </c>
      <c r="H158">
        <v>0.86399999999999999</v>
      </c>
      <c r="I158">
        <v>2.7E-2</v>
      </c>
      <c r="J158">
        <v>2.1999999999999999E-2</v>
      </c>
      <c r="K158">
        <v>7.0999999999999994E-2</v>
      </c>
      <c r="L158">
        <v>1.504</v>
      </c>
      <c r="M158">
        <v>0</v>
      </c>
      <c r="N158">
        <v>1.4E-2</v>
      </c>
      <c r="O158">
        <v>0</v>
      </c>
      <c r="P158">
        <v>8</v>
      </c>
      <c r="Q158">
        <v>13</v>
      </c>
      <c r="R158">
        <v>338</v>
      </c>
      <c r="S158">
        <v>3</v>
      </c>
      <c r="T158">
        <v>0</v>
      </c>
      <c r="U158">
        <v>0</v>
      </c>
      <c r="V158">
        <v>0</v>
      </c>
      <c r="W158">
        <v>1</v>
      </c>
      <c r="X158">
        <v>4</v>
      </c>
      <c r="Y158">
        <v>0</v>
      </c>
      <c r="Z158">
        <v>3</v>
      </c>
      <c r="AA158">
        <v>0</v>
      </c>
      <c r="AB158">
        <v>0</v>
      </c>
      <c r="AC158">
        <v>63</v>
      </c>
      <c r="AD158">
        <v>0</v>
      </c>
      <c r="AE158">
        <v>0</v>
      </c>
      <c r="AF158">
        <v>50</v>
      </c>
      <c r="AG158">
        <v>16</v>
      </c>
      <c r="AH158">
        <v>0</v>
      </c>
      <c r="AI158">
        <v>0</v>
      </c>
      <c r="AJ158">
        <v>0</v>
      </c>
      <c r="AK158">
        <v>0</v>
      </c>
      <c r="AL158">
        <v>7</v>
      </c>
      <c r="AM158">
        <v>5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226.55582608695653</v>
      </c>
      <c r="BA158">
        <v>166.06407185628743</v>
      </c>
      <c r="BB158">
        <v>119.35989134125639</v>
      </c>
      <c r="BC158">
        <v>600.07749999999987</v>
      </c>
      <c r="BD158">
        <v>163.72599999999997</v>
      </c>
      <c r="BE158">
        <v>173828.03454545452</v>
      </c>
      <c r="BF158">
        <v>107.60435897435897</v>
      </c>
      <c r="BG158">
        <v>2323.38</v>
      </c>
      <c r="BH158">
        <v>654.46664285714292</v>
      </c>
    </row>
    <row r="159" spans="1:60" x14ac:dyDescent="0.45">
      <c r="A159" t="s">
        <v>46</v>
      </c>
      <c r="B159" t="s">
        <v>34</v>
      </c>
      <c r="C159" s="1" t="s">
        <v>220</v>
      </c>
      <c r="D159" s="1" t="s">
        <v>244</v>
      </c>
      <c r="E159">
        <v>0.42199999999999999</v>
      </c>
      <c r="F159">
        <v>53.478000000000002</v>
      </c>
      <c r="G159">
        <v>0.26600000000000001</v>
      </c>
      <c r="H159">
        <v>1.046</v>
      </c>
      <c r="I159">
        <v>2.5999999999999999E-2</v>
      </c>
      <c r="J159">
        <v>2.1000000000000001E-2</v>
      </c>
      <c r="K159">
        <v>5.3999999999999999E-2</v>
      </c>
      <c r="L159">
        <v>1.4370000000000001</v>
      </c>
      <c r="M159">
        <v>0</v>
      </c>
      <c r="N159">
        <v>1.2999999999999999E-2</v>
      </c>
      <c r="O159">
        <v>0</v>
      </c>
      <c r="P159">
        <v>7</v>
      </c>
      <c r="Q159">
        <v>11</v>
      </c>
      <c r="R159">
        <v>296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0</v>
      </c>
      <c r="Z159">
        <v>4</v>
      </c>
      <c r="AA159">
        <v>0</v>
      </c>
      <c r="AB159">
        <v>0</v>
      </c>
      <c r="AC159">
        <v>89</v>
      </c>
      <c r="AD159">
        <v>0</v>
      </c>
      <c r="AE159">
        <v>0</v>
      </c>
      <c r="AF159">
        <v>9</v>
      </c>
      <c r="AG159">
        <v>2</v>
      </c>
      <c r="AH159">
        <v>0</v>
      </c>
      <c r="AI159">
        <v>0</v>
      </c>
      <c r="AJ159">
        <v>0</v>
      </c>
      <c r="AK159">
        <v>0</v>
      </c>
      <c r="AL159">
        <v>7</v>
      </c>
      <c r="AM159">
        <v>6</v>
      </c>
      <c r="AN159">
        <v>0</v>
      </c>
      <c r="AO15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274.27939130434788</v>
      </c>
      <c r="BA159">
        <v>133.73862275449102</v>
      </c>
      <c r="BB159">
        <v>114.04266213921902</v>
      </c>
      <c r="BC159">
        <v>572.80124999999998</v>
      </c>
      <c r="BD159">
        <v>124.52399999999999</v>
      </c>
      <c r="BE159">
        <v>173730.57545454547</v>
      </c>
      <c r="BF159">
        <v>99.918333333333337</v>
      </c>
      <c r="BG159">
        <v>2237.3288888888887</v>
      </c>
      <c r="BH159">
        <v>664.45850000000019</v>
      </c>
    </row>
    <row r="160" spans="1:60" x14ac:dyDescent="0.45">
      <c r="A160" t="s">
        <v>46</v>
      </c>
      <c r="B160" t="s">
        <v>34</v>
      </c>
      <c r="C160" s="1" t="s">
        <v>221</v>
      </c>
      <c r="D160" s="1" t="s">
        <v>244</v>
      </c>
      <c r="E160">
        <v>1.014</v>
      </c>
      <c r="F160">
        <v>52.012</v>
      </c>
      <c r="G160">
        <v>0.26400000000000001</v>
      </c>
      <c r="H160">
        <v>1.3049999999999999</v>
      </c>
      <c r="I160">
        <v>2.9000000000000001E-2</v>
      </c>
      <c r="J160">
        <v>3.9E-2</v>
      </c>
      <c r="K160">
        <v>0.193</v>
      </c>
      <c r="L160">
        <v>2.504</v>
      </c>
      <c r="M160">
        <v>0</v>
      </c>
      <c r="N160">
        <v>3.2000000000000001E-2</v>
      </c>
      <c r="O160">
        <v>0</v>
      </c>
      <c r="P160">
        <v>18</v>
      </c>
      <c r="Q160">
        <v>15</v>
      </c>
      <c r="R160">
        <v>433</v>
      </c>
      <c r="S160">
        <v>4</v>
      </c>
      <c r="T160">
        <v>0</v>
      </c>
      <c r="U160">
        <v>0</v>
      </c>
      <c r="V160">
        <v>0</v>
      </c>
      <c r="W160">
        <v>2</v>
      </c>
      <c r="X160">
        <v>5</v>
      </c>
      <c r="Y160">
        <v>0</v>
      </c>
      <c r="Z160">
        <v>12</v>
      </c>
      <c r="AA160">
        <v>0</v>
      </c>
      <c r="AB160">
        <v>10</v>
      </c>
      <c r="AC160">
        <v>84</v>
      </c>
      <c r="AD160">
        <v>0</v>
      </c>
      <c r="AE160">
        <v>0</v>
      </c>
      <c r="AF160">
        <v>0</v>
      </c>
      <c r="AG160">
        <v>9</v>
      </c>
      <c r="AH160">
        <v>0</v>
      </c>
      <c r="AI160">
        <v>0</v>
      </c>
      <c r="AJ160">
        <v>0</v>
      </c>
      <c r="AK160">
        <v>0</v>
      </c>
      <c r="AL160">
        <v>7</v>
      </c>
      <c r="AM160">
        <v>6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342.19369565217397</v>
      </c>
      <c r="BA160">
        <v>321.35299401197608</v>
      </c>
      <c r="BB160">
        <v>198.7215212224109</v>
      </c>
      <c r="BC160">
        <v>1063.7737500000001</v>
      </c>
      <c r="BD160">
        <v>445.05799999999999</v>
      </c>
      <c r="BE160">
        <v>168968.07454545452</v>
      </c>
      <c r="BF160">
        <v>245.95282051282052</v>
      </c>
      <c r="BG160">
        <v>2495.4822222222224</v>
      </c>
      <c r="BH160">
        <v>659.46257142857155</v>
      </c>
    </row>
    <row r="161" spans="1:60" x14ac:dyDescent="0.45">
      <c r="A161" t="s">
        <v>46</v>
      </c>
      <c r="B161" t="s">
        <v>34</v>
      </c>
      <c r="C161" s="1" t="s">
        <v>222</v>
      </c>
      <c r="D161" s="1" t="s">
        <v>244</v>
      </c>
      <c r="E161">
        <v>0.52800000000000002</v>
      </c>
      <c r="F161">
        <v>53.771999999999998</v>
      </c>
      <c r="G161">
        <v>0.378</v>
      </c>
      <c r="H161">
        <v>0.90900000000000003</v>
      </c>
      <c r="I161">
        <v>0.03</v>
      </c>
      <c r="J161">
        <v>3.2000000000000001E-2</v>
      </c>
      <c r="K161">
        <v>9.8000000000000004E-2</v>
      </c>
      <c r="L161">
        <v>1.3660000000000001</v>
      </c>
      <c r="M161">
        <v>0</v>
      </c>
      <c r="N161">
        <v>1.7999999999999999E-2</v>
      </c>
      <c r="O161">
        <v>0</v>
      </c>
      <c r="P161">
        <v>10</v>
      </c>
      <c r="Q161">
        <v>13</v>
      </c>
      <c r="R161">
        <v>310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15</v>
      </c>
      <c r="Y161">
        <v>0</v>
      </c>
      <c r="Z161">
        <v>9</v>
      </c>
      <c r="AA161">
        <v>0</v>
      </c>
      <c r="AB161">
        <v>0</v>
      </c>
      <c r="AC161">
        <v>102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7</v>
      </c>
      <c r="AM161">
        <v>8</v>
      </c>
      <c r="AN161">
        <v>0</v>
      </c>
      <c r="AO161">
        <v>0</v>
      </c>
      <c r="AP161">
        <v>5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238.35560869565217</v>
      </c>
      <c r="BA161">
        <v>167.33173652694612</v>
      </c>
      <c r="BB161">
        <v>108.40798641765707</v>
      </c>
      <c r="BC161">
        <v>872.84</v>
      </c>
      <c r="BD161">
        <v>225.98800000000003</v>
      </c>
      <c r="BE161">
        <v>174685.6745454545</v>
      </c>
      <c r="BF161">
        <v>138.34846153846152</v>
      </c>
      <c r="BG161">
        <v>2581.5333333333333</v>
      </c>
      <c r="BH161">
        <v>944.23050000000012</v>
      </c>
    </row>
    <row r="162" spans="1:60" x14ac:dyDescent="0.45">
      <c r="A162" t="s">
        <v>46</v>
      </c>
      <c r="B162" t="s">
        <v>34</v>
      </c>
      <c r="C162" s="1" t="s">
        <v>223</v>
      </c>
      <c r="D162" s="1" t="s">
        <v>244</v>
      </c>
      <c r="E162">
        <v>0.71399999999999997</v>
      </c>
      <c r="F162">
        <v>52.191000000000003</v>
      </c>
      <c r="G162">
        <v>0.29399999999999998</v>
      </c>
      <c r="H162">
        <v>1.0780000000000001</v>
      </c>
      <c r="I162">
        <v>0.03</v>
      </c>
      <c r="J162">
        <v>2.8000000000000001E-2</v>
      </c>
      <c r="K162">
        <v>0.13400000000000001</v>
      </c>
      <c r="L162">
        <v>2.524</v>
      </c>
      <c r="M162">
        <v>0</v>
      </c>
      <c r="N162">
        <v>2.3E-2</v>
      </c>
      <c r="O162">
        <v>0</v>
      </c>
      <c r="P162">
        <v>12</v>
      </c>
      <c r="Q162">
        <v>13</v>
      </c>
      <c r="R162">
        <v>292</v>
      </c>
      <c r="S162">
        <v>4</v>
      </c>
      <c r="T162">
        <v>1</v>
      </c>
      <c r="U162">
        <v>0</v>
      </c>
      <c r="V162">
        <v>0</v>
      </c>
      <c r="W162">
        <v>2</v>
      </c>
      <c r="X162">
        <v>6</v>
      </c>
      <c r="Y162">
        <v>0</v>
      </c>
      <c r="Z162">
        <v>4</v>
      </c>
      <c r="AA162">
        <v>0</v>
      </c>
      <c r="AB162">
        <v>0</v>
      </c>
      <c r="AC162">
        <v>129</v>
      </c>
      <c r="AD162">
        <v>0</v>
      </c>
      <c r="AE162">
        <v>0</v>
      </c>
      <c r="AF162">
        <v>7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7</v>
      </c>
      <c r="AM162">
        <v>6</v>
      </c>
      <c r="AN162">
        <v>0</v>
      </c>
      <c r="AO162">
        <v>0</v>
      </c>
      <c r="AP162">
        <v>9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282.67034782608698</v>
      </c>
      <c r="BA162">
        <v>226.27814371257486</v>
      </c>
      <c r="BB162">
        <v>200.30875382003398</v>
      </c>
      <c r="BC162">
        <v>763.73500000000001</v>
      </c>
      <c r="BD162">
        <v>309.00400000000008</v>
      </c>
      <c r="BE162">
        <v>169549.58045454547</v>
      </c>
      <c r="BF162">
        <v>176.77858974358972</v>
      </c>
      <c r="BG162">
        <v>2581.5333333333333</v>
      </c>
      <c r="BH162">
        <v>734.40149999999994</v>
      </c>
    </row>
    <row r="163" spans="1:60" x14ac:dyDescent="0.45">
      <c r="A163" t="s">
        <v>46</v>
      </c>
      <c r="B163" t="s">
        <v>34</v>
      </c>
      <c r="C163" s="1" t="s">
        <v>224</v>
      </c>
      <c r="D163" s="1" t="s">
        <v>244</v>
      </c>
      <c r="E163">
        <v>0.66300000000000003</v>
      </c>
      <c r="F163">
        <v>53.06</v>
      </c>
      <c r="G163">
        <v>0.34699999999999998</v>
      </c>
      <c r="H163">
        <v>0.96499999999999997</v>
      </c>
      <c r="I163">
        <v>2.7E-2</v>
      </c>
      <c r="J163">
        <v>2.1999999999999999E-2</v>
      </c>
      <c r="K163">
        <v>9.5000000000000001E-2</v>
      </c>
      <c r="L163">
        <v>1.901</v>
      </c>
      <c r="M163">
        <v>0</v>
      </c>
      <c r="N163">
        <v>2.1000000000000001E-2</v>
      </c>
      <c r="O163">
        <v>0</v>
      </c>
      <c r="P163">
        <v>12</v>
      </c>
      <c r="Q163">
        <v>12</v>
      </c>
      <c r="R163">
        <v>341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</v>
      </c>
      <c r="Y163">
        <v>0</v>
      </c>
      <c r="Z163">
        <v>6</v>
      </c>
      <c r="AA163">
        <v>0</v>
      </c>
      <c r="AB163">
        <v>0</v>
      </c>
      <c r="AC163">
        <v>110</v>
      </c>
      <c r="AD163">
        <v>0</v>
      </c>
      <c r="AE163">
        <v>0</v>
      </c>
      <c r="AF163">
        <v>33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7</v>
      </c>
      <c r="AM163">
        <v>7</v>
      </c>
      <c r="AN163">
        <v>0</v>
      </c>
      <c r="AO163">
        <v>0</v>
      </c>
      <c r="AP163">
        <v>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253.03978260869565</v>
      </c>
      <c r="BA163">
        <v>210.11541916167667</v>
      </c>
      <c r="BB163">
        <v>150.86645840407471</v>
      </c>
      <c r="BC163">
        <v>600.07749999999987</v>
      </c>
      <c r="BD163">
        <v>219.07</v>
      </c>
      <c r="BE163">
        <v>172372.64545454545</v>
      </c>
      <c r="BF163">
        <v>161.40653846153847</v>
      </c>
      <c r="BG163">
        <v>2323.38</v>
      </c>
      <c r="BH163">
        <v>866.79360714285713</v>
      </c>
    </row>
    <row r="164" spans="1:60" x14ac:dyDescent="0.45">
      <c r="A164" t="s">
        <v>46</v>
      </c>
      <c r="B164" t="s">
        <v>34</v>
      </c>
      <c r="C164" s="1" t="s">
        <v>224</v>
      </c>
      <c r="D164" s="1" t="s">
        <v>244</v>
      </c>
      <c r="E164">
        <v>0.496</v>
      </c>
      <c r="F164">
        <v>53.265999999999998</v>
      </c>
      <c r="G164">
        <v>0.33600000000000002</v>
      </c>
      <c r="H164">
        <v>1.284</v>
      </c>
      <c r="I164">
        <v>2.8000000000000001E-2</v>
      </c>
      <c r="J164">
        <v>2.8000000000000001E-2</v>
      </c>
      <c r="K164">
        <v>5.8999999999999997E-2</v>
      </c>
      <c r="L164">
        <v>1.587</v>
      </c>
      <c r="M164">
        <v>0</v>
      </c>
      <c r="N164">
        <v>1.6E-2</v>
      </c>
      <c r="O164">
        <v>0</v>
      </c>
      <c r="P164">
        <v>9</v>
      </c>
      <c r="Q164">
        <v>13</v>
      </c>
      <c r="R164">
        <v>340</v>
      </c>
      <c r="S164">
        <v>4</v>
      </c>
      <c r="T164">
        <v>0</v>
      </c>
      <c r="U164">
        <v>0</v>
      </c>
      <c r="V164">
        <v>0</v>
      </c>
      <c r="W164">
        <v>1</v>
      </c>
      <c r="X164">
        <v>3</v>
      </c>
      <c r="Y164">
        <v>0</v>
      </c>
      <c r="Z164">
        <v>11</v>
      </c>
      <c r="AA164">
        <v>0</v>
      </c>
      <c r="AB164">
        <v>0</v>
      </c>
      <c r="AC164">
        <v>124</v>
      </c>
      <c r="AD164">
        <v>0</v>
      </c>
      <c r="AE164">
        <v>0</v>
      </c>
      <c r="AF164">
        <v>36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7</v>
      </c>
      <c r="AM164">
        <v>6</v>
      </c>
      <c r="AN164">
        <v>0</v>
      </c>
      <c r="AO164">
        <v>0</v>
      </c>
      <c r="AP164">
        <v>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336.68713043478266</v>
      </c>
      <c r="BA164">
        <v>157.19041916167666</v>
      </c>
      <c r="BB164">
        <v>125.9469066213922</v>
      </c>
      <c r="BC164">
        <v>763.73500000000001</v>
      </c>
      <c r="BD164">
        <v>136.05399999999997</v>
      </c>
      <c r="BE164">
        <v>173041.8645454545</v>
      </c>
      <c r="BF164">
        <v>122.97641025641026</v>
      </c>
      <c r="BG164">
        <v>2409.4311111111115</v>
      </c>
      <c r="BH164">
        <v>839.31600000000014</v>
      </c>
    </row>
    <row r="165" spans="1:60" x14ac:dyDescent="0.45">
      <c r="A165" t="s">
        <v>46</v>
      </c>
      <c r="B165" t="s">
        <v>34</v>
      </c>
      <c r="C165" s="1" t="s">
        <v>225</v>
      </c>
      <c r="D165" s="1" t="s">
        <v>244</v>
      </c>
      <c r="E165">
        <v>2.2850000000000001</v>
      </c>
      <c r="F165">
        <v>49.405000000000001</v>
      </c>
      <c r="G165">
        <v>0.57199999999999995</v>
      </c>
      <c r="H165">
        <v>0.99399999999999999</v>
      </c>
      <c r="I165">
        <v>2.9000000000000001E-2</v>
      </c>
      <c r="J165">
        <v>4.2000000000000003E-2</v>
      </c>
      <c r="K165">
        <v>0.46700000000000003</v>
      </c>
      <c r="L165">
        <v>5.4340000000000002</v>
      </c>
      <c r="M165">
        <v>0</v>
      </c>
      <c r="N165">
        <v>7.3999999999999996E-2</v>
      </c>
      <c r="O165">
        <v>0</v>
      </c>
      <c r="P165">
        <v>24</v>
      </c>
      <c r="Q165">
        <v>15</v>
      </c>
      <c r="R165">
        <v>317</v>
      </c>
      <c r="S165">
        <v>4</v>
      </c>
      <c r="T165">
        <v>0</v>
      </c>
      <c r="U165">
        <v>0</v>
      </c>
      <c r="V165">
        <v>0</v>
      </c>
      <c r="W165">
        <v>3</v>
      </c>
      <c r="X165">
        <v>6</v>
      </c>
      <c r="Y165">
        <v>0</v>
      </c>
      <c r="Z165">
        <v>5</v>
      </c>
      <c r="AA165">
        <v>0</v>
      </c>
      <c r="AB165">
        <v>0</v>
      </c>
      <c r="AC165">
        <v>115</v>
      </c>
      <c r="AD165">
        <v>0</v>
      </c>
      <c r="AE165">
        <v>0</v>
      </c>
      <c r="AF165">
        <v>39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7</v>
      </c>
      <c r="AM165">
        <v>5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260.64408695652173</v>
      </c>
      <c r="BA165">
        <v>724.15344311377248</v>
      </c>
      <c r="BB165">
        <v>431.25109677419357</v>
      </c>
      <c r="BC165">
        <v>1145.6025</v>
      </c>
      <c r="BD165">
        <v>1076.902</v>
      </c>
      <c r="BE165">
        <v>160498.87954545455</v>
      </c>
      <c r="BF165">
        <v>568.76589743589739</v>
      </c>
      <c r="BG165">
        <v>2495.4822222222224</v>
      </c>
      <c r="BH165">
        <v>1428.8355714285715</v>
      </c>
    </row>
    <row r="166" spans="1:60" x14ac:dyDescent="0.45">
      <c r="A166" t="s">
        <v>46</v>
      </c>
      <c r="B166" t="s">
        <v>34</v>
      </c>
      <c r="C166" s="1" t="s">
        <v>226</v>
      </c>
      <c r="D166" s="1" t="s">
        <v>244</v>
      </c>
      <c r="E166">
        <v>0.55100000000000005</v>
      </c>
      <c r="F166">
        <v>52.911999999999999</v>
      </c>
      <c r="G166">
        <v>0.23599999999999999</v>
      </c>
      <c r="H166">
        <v>1.1779999999999999</v>
      </c>
      <c r="I166">
        <v>2.5999999999999999E-2</v>
      </c>
      <c r="J166">
        <v>2.3E-2</v>
      </c>
      <c r="K166">
        <v>8.4000000000000005E-2</v>
      </c>
      <c r="L166">
        <v>1.9019999999999999</v>
      </c>
      <c r="M166">
        <v>0</v>
      </c>
      <c r="N166">
        <v>1.7000000000000001E-2</v>
      </c>
      <c r="O166">
        <v>0</v>
      </c>
      <c r="P166">
        <v>11</v>
      </c>
      <c r="Q166">
        <v>12</v>
      </c>
      <c r="R166">
        <v>345</v>
      </c>
      <c r="S166">
        <v>3</v>
      </c>
      <c r="T166">
        <v>0</v>
      </c>
      <c r="U166">
        <v>0</v>
      </c>
      <c r="V166">
        <v>0</v>
      </c>
      <c r="W166">
        <v>4</v>
      </c>
      <c r="X166">
        <v>8</v>
      </c>
      <c r="Y166">
        <v>0</v>
      </c>
      <c r="Z166">
        <v>7</v>
      </c>
      <c r="AA166">
        <v>0</v>
      </c>
      <c r="AB166">
        <v>0</v>
      </c>
      <c r="AC166">
        <v>97</v>
      </c>
      <c r="AD166">
        <v>0</v>
      </c>
      <c r="AE166">
        <v>0</v>
      </c>
      <c r="AF166">
        <v>10</v>
      </c>
      <c r="AG166">
        <v>3</v>
      </c>
      <c r="AH166">
        <v>0</v>
      </c>
      <c r="AI166">
        <v>0</v>
      </c>
      <c r="AJ166">
        <v>0</v>
      </c>
      <c r="AK166">
        <v>0</v>
      </c>
      <c r="AL166">
        <v>7</v>
      </c>
      <c r="AM166">
        <v>6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308.89208695652172</v>
      </c>
      <c r="BA166">
        <v>174.62080838323354</v>
      </c>
      <c r="BB166">
        <v>150.94582003395587</v>
      </c>
      <c r="BC166">
        <v>627.35374999999999</v>
      </c>
      <c r="BD166">
        <v>193.70400000000001</v>
      </c>
      <c r="BE166">
        <v>171891.84727272726</v>
      </c>
      <c r="BF166">
        <v>130.6624358974359</v>
      </c>
      <c r="BG166">
        <v>2237.3288888888887</v>
      </c>
      <c r="BH166">
        <v>589.51957142857145</v>
      </c>
    </row>
    <row r="167" spans="1:60" x14ac:dyDescent="0.45">
      <c r="A167" t="s">
        <v>46</v>
      </c>
      <c r="B167" t="s">
        <v>34</v>
      </c>
      <c r="C167" s="1" t="s">
        <v>227</v>
      </c>
      <c r="D167" s="1" t="s">
        <v>244</v>
      </c>
      <c r="E167">
        <v>1.552</v>
      </c>
      <c r="F167">
        <v>50.905000000000001</v>
      </c>
      <c r="G167">
        <v>0.41199999999999998</v>
      </c>
      <c r="H167">
        <v>1.127</v>
      </c>
      <c r="I167">
        <v>2.7E-2</v>
      </c>
      <c r="J167">
        <v>0.03</v>
      </c>
      <c r="K167">
        <v>0.34100000000000003</v>
      </c>
      <c r="L167">
        <v>3.7690000000000001</v>
      </c>
      <c r="M167">
        <v>0</v>
      </c>
      <c r="N167">
        <v>5.0999999999999997E-2</v>
      </c>
      <c r="O167">
        <v>0</v>
      </c>
      <c r="P167">
        <v>19</v>
      </c>
      <c r="Q167">
        <v>14</v>
      </c>
      <c r="R167">
        <v>308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5</v>
      </c>
      <c r="Y167">
        <v>0</v>
      </c>
      <c r="Z167">
        <v>11</v>
      </c>
      <c r="AA167">
        <v>0</v>
      </c>
      <c r="AB167">
        <v>0</v>
      </c>
      <c r="AC167">
        <v>132</v>
      </c>
      <c r="AD167">
        <v>0</v>
      </c>
      <c r="AE167">
        <v>0</v>
      </c>
      <c r="AF167">
        <v>24</v>
      </c>
      <c r="AG167">
        <v>8</v>
      </c>
      <c r="AH167">
        <v>0</v>
      </c>
      <c r="AI167">
        <v>0</v>
      </c>
      <c r="AJ167">
        <v>0</v>
      </c>
      <c r="AK167">
        <v>0</v>
      </c>
      <c r="AL167">
        <v>6</v>
      </c>
      <c r="AM167">
        <v>9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295.51900000000001</v>
      </c>
      <c r="BA167">
        <v>491.85389221556886</v>
      </c>
      <c r="BB167">
        <v>299.11398302207135</v>
      </c>
      <c r="BC167">
        <v>818.28749999999991</v>
      </c>
      <c r="BD167">
        <v>786.346</v>
      </c>
      <c r="BE167">
        <v>165371.83409090908</v>
      </c>
      <c r="BF167">
        <v>391.98730769230764</v>
      </c>
      <c r="BG167">
        <v>2323.38</v>
      </c>
      <c r="BH167">
        <v>1029.1612857142857</v>
      </c>
    </row>
    <row r="168" spans="1:60" x14ac:dyDescent="0.45">
      <c r="A168" t="s">
        <v>46</v>
      </c>
      <c r="B168" t="s">
        <v>34</v>
      </c>
      <c r="C168" s="1" t="s">
        <v>228</v>
      </c>
      <c r="D168" s="1" t="s">
        <v>244</v>
      </c>
      <c r="E168">
        <v>0.89</v>
      </c>
      <c r="F168">
        <v>51.933999999999997</v>
      </c>
      <c r="G168">
        <v>0.3</v>
      </c>
      <c r="H168">
        <v>1.226</v>
      </c>
      <c r="I168">
        <v>2.5999999999999999E-2</v>
      </c>
      <c r="J168">
        <v>2.8000000000000001E-2</v>
      </c>
      <c r="K168">
        <v>0.189</v>
      </c>
      <c r="L168">
        <v>2.8180000000000001</v>
      </c>
      <c r="M168">
        <v>0</v>
      </c>
      <c r="N168">
        <v>3.5000000000000003E-2</v>
      </c>
      <c r="O168">
        <v>0</v>
      </c>
      <c r="P168">
        <v>16</v>
      </c>
      <c r="Q168">
        <v>12</v>
      </c>
      <c r="R168">
        <v>330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6</v>
      </c>
      <c r="Y168">
        <v>0</v>
      </c>
      <c r="Z168">
        <v>5</v>
      </c>
      <c r="AA168">
        <v>0</v>
      </c>
      <c r="AB168">
        <v>0</v>
      </c>
      <c r="AC168">
        <v>90</v>
      </c>
      <c r="AD168">
        <v>0</v>
      </c>
      <c r="AE168">
        <v>0</v>
      </c>
      <c r="AF168">
        <v>41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6</v>
      </c>
      <c r="AM168">
        <v>5</v>
      </c>
      <c r="AN168">
        <v>0</v>
      </c>
      <c r="AO168">
        <v>0</v>
      </c>
      <c r="AP168">
        <v>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321.47852173913043</v>
      </c>
      <c r="BA168">
        <v>282.05538922155694</v>
      </c>
      <c r="BB168">
        <v>223.6410730050934</v>
      </c>
      <c r="BC168">
        <v>763.73500000000001</v>
      </c>
      <c r="BD168">
        <v>435.834</v>
      </c>
      <c r="BE168">
        <v>168714.68090909088</v>
      </c>
      <c r="BF168">
        <v>269.01089743589739</v>
      </c>
      <c r="BG168">
        <v>2237.3288888888887</v>
      </c>
      <c r="BH168">
        <v>749.38928571428573</v>
      </c>
    </row>
    <row r="169" spans="1:60" x14ac:dyDescent="0.45">
      <c r="A169" t="s">
        <v>46</v>
      </c>
      <c r="B169" t="s">
        <v>34</v>
      </c>
      <c r="C169" s="1" t="s">
        <v>229</v>
      </c>
      <c r="D169" s="1" t="s">
        <v>244</v>
      </c>
      <c r="E169">
        <v>0.76700000000000002</v>
      </c>
      <c r="F169">
        <v>52.317</v>
      </c>
      <c r="G169">
        <v>0.32500000000000001</v>
      </c>
      <c r="H169">
        <v>1.2629999999999999</v>
      </c>
      <c r="I169">
        <v>3.2000000000000001E-2</v>
      </c>
      <c r="J169">
        <v>2.3E-2</v>
      </c>
      <c r="K169">
        <v>0.13600000000000001</v>
      </c>
      <c r="L169">
        <v>2.2490000000000001</v>
      </c>
      <c r="M169">
        <v>0</v>
      </c>
      <c r="N169">
        <v>2.8000000000000001E-2</v>
      </c>
      <c r="O169">
        <v>0</v>
      </c>
      <c r="P169">
        <v>12</v>
      </c>
      <c r="Q169">
        <v>13</v>
      </c>
      <c r="R169">
        <v>353</v>
      </c>
      <c r="S169">
        <v>4</v>
      </c>
      <c r="T169">
        <v>0</v>
      </c>
      <c r="U169">
        <v>0</v>
      </c>
      <c r="V169">
        <v>0</v>
      </c>
      <c r="W169">
        <v>2</v>
      </c>
      <c r="X169">
        <v>4</v>
      </c>
      <c r="Y169">
        <v>0</v>
      </c>
      <c r="Z169">
        <v>2</v>
      </c>
      <c r="AA169">
        <v>0</v>
      </c>
      <c r="AB169">
        <v>0</v>
      </c>
      <c r="AC169">
        <v>79</v>
      </c>
      <c r="AD169">
        <v>0</v>
      </c>
      <c r="AE169">
        <v>0</v>
      </c>
      <c r="AF169">
        <v>41</v>
      </c>
      <c r="AG169">
        <v>14</v>
      </c>
      <c r="AH169">
        <v>0</v>
      </c>
      <c r="AI169">
        <v>0</v>
      </c>
      <c r="AJ169">
        <v>0</v>
      </c>
      <c r="AK169">
        <v>0</v>
      </c>
      <c r="AL169">
        <v>7</v>
      </c>
      <c r="AM169">
        <v>5</v>
      </c>
      <c r="AN169">
        <v>0</v>
      </c>
      <c r="AO169">
        <v>0</v>
      </c>
      <c r="AP169">
        <v>6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331.18056521739129</v>
      </c>
      <c r="BA169">
        <v>243.07470059880239</v>
      </c>
      <c r="BB169">
        <v>178.48430560271652</v>
      </c>
      <c r="BC169">
        <v>627.35374999999999</v>
      </c>
      <c r="BD169">
        <v>313.61600000000004</v>
      </c>
      <c r="BE169">
        <v>169958.90863636363</v>
      </c>
      <c r="BF169">
        <v>215.20871794871795</v>
      </c>
      <c r="BG169">
        <v>2753.635555555556</v>
      </c>
      <c r="BH169">
        <v>811.83839285714294</v>
      </c>
    </row>
    <row r="170" spans="1:60" x14ac:dyDescent="0.45">
      <c r="A170" t="s">
        <v>46</v>
      </c>
      <c r="B170" t="s">
        <v>34</v>
      </c>
      <c r="C170" s="1" t="s">
        <v>230</v>
      </c>
      <c r="D170" s="1" t="s">
        <v>244</v>
      </c>
      <c r="E170">
        <v>1.0149999999999999</v>
      </c>
      <c r="F170">
        <v>51.470999999999997</v>
      </c>
      <c r="G170">
        <v>0.34799999999999998</v>
      </c>
      <c r="H170">
        <v>1.6659999999999999</v>
      </c>
      <c r="I170">
        <v>2.8000000000000001E-2</v>
      </c>
      <c r="J170">
        <v>2.7E-2</v>
      </c>
      <c r="K170">
        <v>0.20799999999999999</v>
      </c>
      <c r="L170">
        <v>2.6419999999999999</v>
      </c>
      <c r="M170">
        <v>0</v>
      </c>
      <c r="N170">
        <v>3.1E-2</v>
      </c>
      <c r="O170">
        <v>0</v>
      </c>
      <c r="P170">
        <v>14</v>
      </c>
      <c r="Q170">
        <v>14</v>
      </c>
      <c r="R170">
        <v>371</v>
      </c>
      <c r="S170">
        <v>4</v>
      </c>
      <c r="T170">
        <v>3</v>
      </c>
      <c r="U170">
        <v>0</v>
      </c>
      <c r="V170">
        <v>0</v>
      </c>
      <c r="W170">
        <v>3</v>
      </c>
      <c r="X170">
        <v>6</v>
      </c>
      <c r="Y170">
        <v>0</v>
      </c>
      <c r="Z170">
        <v>2</v>
      </c>
      <c r="AA170">
        <v>0</v>
      </c>
      <c r="AB170">
        <v>0</v>
      </c>
      <c r="AC170">
        <v>87</v>
      </c>
      <c r="AD170">
        <v>0</v>
      </c>
      <c r="AE170">
        <v>0</v>
      </c>
      <c r="AF170">
        <v>20</v>
      </c>
      <c r="AG170">
        <v>11</v>
      </c>
      <c r="AH170">
        <v>0</v>
      </c>
      <c r="AI170">
        <v>0</v>
      </c>
      <c r="AJ170">
        <v>0</v>
      </c>
      <c r="AK170">
        <v>0</v>
      </c>
      <c r="AL170">
        <v>7</v>
      </c>
      <c r="AM170">
        <v>8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436.8541739130435</v>
      </c>
      <c r="BA170">
        <v>321.66991017964068</v>
      </c>
      <c r="BB170">
        <v>209.6734261460102</v>
      </c>
      <c r="BC170">
        <v>736.4587499999999</v>
      </c>
      <c r="BD170">
        <v>479.64799999999997</v>
      </c>
      <c r="BE170">
        <v>167210.56227272723</v>
      </c>
      <c r="BF170">
        <v>238.26679487179484</v>
      </c>
      <c r="BG170">
        <v>2409.4311111111115</v>
      </c>
      <c r="BH170">
        <v>869.2915714285715</v>
      </c>
    </row>
    <row r="171" spans="1:60" x14ac:dyDescent="0.45">
      <c r="A171" t="s">
        <v>46</v>
      </c>
      <c r="B171" t="s">
        <v>34</v>
      </c>
      <c r="C171" s="1" t="s">
        <v>231</v>
      </c>
      <c r="D171" s="1" t="s">
        <v>244</v>
      </c>
      <c r="E171">
        <v>3.6349999999999998</v>
      </c>
      <c r="F171">
        <v>45.454000000000001</v>
      </c>
      <c r="G171">
        <v>0.58599999999999997</v>
      </c>
      <c r="H171">
        <v>1.214</v>
      </c>
      <c r="I171">
        <v>3.1E-2</v>
      </c>
      <c r="J171">
        <v>3.7999999999999999E-2</v>
      </c>
      <c r="K171">
        <v>0.84199999999999997</v>
      </c>
      <c r="L171">
        <v>9.548</v>
      </c>
      <c r="M171">
        <v>0</v>
      </c>
      <c r="N171">
        <v>0.11700000000000001</v>
      </c>
      <c r="O171">
        <v>0</v>
      </c>
      <c r="P171">
        <v>33</v>
      </c>
      <c r="Q171">
        <v>16</v>
      </c>
      <c r="R171">
        <v>291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8</v>
      </c>
      <c r="Y171">
        <v>0</v>
      </c>
      <c r="Z171">
        <v>7</v>
      </c>
      <c r="AA171">
        <v>0</v>
      </c>
      <c r="AB171">
        <v>3</v>
      </c>
      <c r="AC171">
        <v>91</v>
      </c>
      <c r="AD171">
        <v>0</v>
      </c>
      <c r="AE171">
        <v>0</v>
      </c>
      <c r="AF171">
        <v>26</v>
      </c>
      <c r="AG171">
        <v>5</v>
      </c>
      <c r="AH171">
        <v>0</v>
      </c>
      <c r="AI171">
        <v>0</v>
      </c>
      <c r="AJ171">
        <v>0</v>
      </c>
      <c r="AK171">
        <v>0</v>
      </c>
      <c r="AL171">
        <v>6</v>
      </c>
      <c r="AM171">
        <v>6</v>
      </c>
      <c r="AN171">
        <v>0</v>
      </c>
      <c r="AO171">
        <v>0</v>
      </c>
      <c r="AP171">
        <v>6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318.33191304347827</v>
      </c>
      <c r="BA171">
        <v>1151.9902694610778</v>
      </c>
      <c r="BB171">
        <v>757.74484210526316</v>
      </c>
      <c r="BC171">
        <v>1036.4974999999999</v>
      </c>
      <c r="BD171">
        <v>1941.6519999999998</v>
      </c>
      <c r="BE171">
        <v>147663.51727272727</v>
      </c>
      <c r="BF171">
        <v>899.26499999999987</v>
      </c>
      <c r="BG171">
        <v>2667.5844444444447</v>
      </c>
      <c r="BH171">
        <v>1463.8070714285714</v>
      </c>
    </row>
    <row r="172" spans="1:60" x14ac:dyDescent="0.45">
      <c r="A172" t="s">
        <v>46</v>
      </c>
      <c r="B172" t="s">
        <v>34</v>
      </c>
      <c r="C172" s="1" t="s">
        <v>232</v>
      </c>
      <c r="D172" s="1" t="s">
        <v>244</v>
      </c>
      <c r="E172">
        <v>0.83</v>
      </c>
      <c r="F172">
        <v>51.643999999999998</v>
      </c>
      <c r="G172">
        <v>0.41699999999999998</v>
      </c>
      <c r="H172">
        <v>1.74</v>
      </c>
      <c r="I172">
        <v>2.8000000000000001E-2</v>
      </c>
      <c r="J172">
        <v>2.5000000000000001E-2</v>
      </c>
      <c r="K172">
        <v>0.161</v>
      </c>
      <c r="L172">
        <v>2.0430000000000001</v>
      </c>
      <c r="M172">
        <v>0</v>
      </c>
      <c r="N172">
        <v>2.9000000000000001E-2</v>
      </c>
      <c r="O172">
        <v>0</v>
      </c>
      <c r="P172">
        <v>14</v>
      </c>
      <c r="Q172">
        <v>14</v>
      </c>
      <c r="R172">
        <v>409</v>
      </c>
      <c r="S172">
        <v>4</v>
      </c>
      <c r="T172">
        <v>0</v>
      </c>
      <c r="U172">
        <v>0</v>
      </c>
      <c r="V172">
        <v>0</v>
      </c>
      <c r="W172">
        <v>4</v>
      </c>
      <c r="X172">
        <v>5</v>
      </c>
      <c r="Y172">
        <v>0</v>
      </c>
      <c r="Z172">
        <v>3</v>
      </c>
      <c r="AA172">
        <v>0</v>
      </c>
      <c r="AB172">
        <v>0</v>
      </c>
      <c r="AC172">
        <v>63</v>
      </c>
      <c r="AD172">
        <v>0</v>
      </c>
      <c r="AE172">
        <v>0</v>
      </c>
      <c r="AF172">
        <v>47</v>
      </c>
      <c r="AG172">
        <v>21</v>
      </c>
      <c r="AH172">
        <v>0</v>
      </c>
      <c r="AI172">
        <v>0</v>
      </c>
      <c r="AJ172">
        <v>0</v>
      </c>
      <c r="AK172">
        <v>0</v>
      </c>
      <c r="AL172">
        <v>7</v>
      </c>
      <c r="AM172">
        <v>6</v>
      </c>
      <c r="AN172">
        <v>0</v>
      </c>
      <c r="AO172">
        <v>0</v>
      </c>
      <c r="AP172">
        <v>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456.25826086956522</v>
      </c>
      <c r="BA172">
        <v>263.04041916167665</v>
      </c>
      <c r="BB172">
        <v>162.13580984719866</v>
      </c>
      <c r="BC172">
        <v>681.90624999999989</v>
      </c>
      <c r="BD172">
        <v>371.26600000000002</v>
      </c>
      <c r="BE172">
        <v>167772.57636363636</v>
      </c>
      <c r="BF172">
        <v>222.89474358974357</v>
      </c>
      <c r="BG172">
        <v>2409.4311111111115</v>
      </c>
      <c r="BH172">
        <v>1041.6511071428572</v>
      </c>
    </row>
    <row r="173" spans="1:60" x14ac:dyDescent="0.45">
      <c r="A173" t="s">
        <v>46</v>
      </c>
      <c r="B173" t="s">
        <v>34</v>
      </c>
      <c r="C173" s="1" t="s">
        <v>233</v>
      </c>
      <c r="D173" s="1" t="s">
        <v>244</v>
      </c>
      <c r="E173">
        <v>1.27</v>
      </c>
      <c r="F173">
        <v>50.987000000000002</v>
      </c>
      <c r="G173">
        <v>0.23499999999999999</v>
      </c>
      <c r="H173">
        <v>0.91200000000000003</v>
      </c>
      <c r="I173">
        <v>2.7E-2</v>
      </c>
      <c r="J173">
        <v>3.1E-2</v>
      </c>
      <c r="K173">
        <v>0.28999999999999998</v>
      </c>
      <c r="L173">
        <v>3.7330000000000001</v>
      </c>
      <c r="M173">
        <v>0</v>
      </c>
      <c r="N173">
        <v>4.1000000000000002E-2</v>
      </c>
      <c r="O173">
        <v>0</v>
      </c>
      <c r="P173">
        <v>14</v>
      </c>
      <c r="Q173">
        <v>13</v>
      </c>
      <c r="R173">
        <v>305</v>
      </c>
      <c r="S173">
        <v>2</v>
      </c>
      <c r="T173">
        <v>0</v>
      </c>
      <c r="U173">
        <v>0</v>
      </c>
      <c r="V173">
        <v>0</v>
      </c>
      <c r="W173">
        <v>3</v>
      </c>
      <c r="X173">
        <v>6</v>
      </c>
      <c r="Y173">
        <v>0</v>
      </c>
      <c r="Z173">
        <v>3</v>
      </c>
      <c r="AA173">
        <v>0</v>
      </c>
      <c r="AB173">
        <v>0</v>
      </c>
      <c r="AC173">
        <v>106</v>
      </c>
      <c r="AD173">
        <v>1</v>
      </c>
      <c r="AE173">
        <v>3</v>
      </c>
      <c r="AF173">
        <v>29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7</v>
      </c>
      <c r="AM173">
        <v>7</v>
      </c>
      <c r="AN173">
        <v>0</v>
      </c>
      <c r="AO173">
        <v>0</v>
      </c>
      <c r="AP173">
        <v>9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239.14226086956523</v>
      </c>
      <c r="BA173">
        <v>402.48353293413174</v>
      </c>
      <c r="BB173">
        <v>296.25696434634983</v>
      </c>
      <c r="BC173">
        <v>845.56375000000003</v>
      </c>
      <c r="BD173">
        <v>668.7399999999999</v>
      </c>
      <c r="BE173">
        <v>165638.22227272726</v>
      </c>
      <c r="BF173">
        <v>315.1270512820513</v>
      </c>
      <c r="BG173">
        <v>2323.38</v>
      </c>
      <c r="BH173">
        <v>587.02160714285719</v>
      </c>
    </row>
    <row r="174" spans="1:60" x14ac:dyDescent="0.45">
      <c r="A174" t="s">
        <v>46</v>
      </c>
      <c r="B174" t="s">
        <v>34</v>
      </c>
      <c r="C174" s="1" t="s">
        <v>234</v>
      </c>
      <c r="D174" s="1" t="s">
        <v>244</v>
      </c>
      <c r="E174">
        <v>0.64100000000000001</v>
      </c>
      <c r="F174">
        <v>52.661999999999999</v>
      </c>
      <c r="G174">
        <v>0.28100000000000003</v>
      </c>
      <c r="H174">
        <v>1.046</v>
      </c>
      <c r="I174">
        <v>2.5000000000000001E-2</v>
      </c>
      <c r="J174">
        <v>2.4E-2</v>
      </c>
      <c r="K174">
        <v>0.10299999999999999</v>
      </c>
      <c r="L174">
        <v>1.944</v>
      </c>
      <c r="M174">
        <v>0</v>
      </c>
      <c r="N174">
        <v>2.1000000000000001E-2</v>
      </c>
      <c r="O174">
        <v>0</v>
      </c>
      <c r="P174">
        <v>11</v>
      </c>
      <c r="Q174">
        <v>12</v>
      </c>
      <c r="R174">
        <v>324</v>
      </c>
      <c r="S174">
        <v>4</v>
      </c>
      <c r="T174">
        <v>7</v>
      </c>
      <c r="U174">
        <v>0</v>
      </c>
      <c r="V174">
        <v>0</v>
      </c>
      <c r="W174">
        <v>3</v>
      </c>
      <c r="X174">
        <v>5</v>
      </c>
      <c r="Y174">
        <v>0</v>
      </c>
      <c r="Z174">
        <v>4</v>
      </c>
      <c r="AA174">
        <v>0</v>
      </c>
      <c r="AB174">
        <v>0</v>
      </c>
      <c r="AC174">
        <v>102</v>
      </c>
      <c r="AD174">
        <v>0</v>
      </c>
      <c r="AE174">
        <v>0</v>
      </c>
      <c r="AF174">
        <v>11</v>
      </c>
      <c r="AG174">
        <v>12</v>
      </c>
      <c r="AH174">
        <v>0</v>
      </c>
      <c r="AI174">
        <v>0</v>
      </c>
      <c r="AJ174">
        <v>0</v>
      </c>
      <c r="AK174">
        <v>0</v>
      </c>
      <c r="AL174">
        <v>7</v>
      </c>
      <c r="AM174">
        <v>8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274.27939130434788</v>
      </c>
      <c r="BA174">
        <v>203.14326347305393</v>
      </c>
      <c r="BB174">
        <v>154.27900848896437</v>
      </c>
      <c r="BC174">
        <v>654.62999999999988</v>
      </c>
      <c r="BD174">
        <v>237.51799999999997</v>
      </c>
      <c r="BE174">
        <v>171079.68818181817</v>
      </c>
      <c r="BF174">
        <v>161.40653846153847</v>
      </c>
      <c r="BG174">
        <v>2151.2777777777783</v>
      </c>
      <c r="BH174">
        <v>701.92796428571432</v>
      </c>
    </row>
    <row r="175" spans="1:60" x14ac:dyDescent="0.45">
      <c r="A175" t="s">
        <v>46</v>
      </c>
      <c r="B175" t="s">
        <v>34</v>
      </c>
      <c r="C175" s="1" t="s">
        <v>235</v>
      </c>
      <c r="D175" s="1" t="s">
        <v>244</v>
      </c>
      <c r="E175">
        <v>0.81899999999999995</v>
      </c>
      <c r="F175">
        <v>52.838000000000001</v>
      </c>
      <c r="G175">
        <v>0.17899999999999999</v>
      </c>
      <c r="H175">
        <v>0.86799999999999999</v>
      </c>
      <c r="I175">
        <v>2.9000000000000001E-2</v>
      </c>
      <c r="J175">
        <v>2.7E-2</v>
      </c>
      <c r="K175">
        <v>0.16500000000000001</v>
      </c>
      <c r="L175">
        <v>2.278</v>
      </c>
      <c r="M175">
        <v>0</v>
      </c>
      <c r="N175">
        <v>2.5000000000000001E-2</v>
      </c>
      <c r="O175">
        <v>0</v>
      </c>
      <c r="P175">
        <v>13</v>
      </c>
      <c r="Q175">
        <v>12</v>
      </c>
      <c r="R175">
        <v>387</v>
      </c>
      <c r="S175">
        <v>2</v>
      </c>
      <c r="T175">
        <v>0</v>
      </c>
      <c r="U175">
        <v>0</v>
      </c>
      <c r="V175">
        <v>0</v>
      </c>
      <c r="W175">
        <v>4</v>
      </c>
      <c r="X175">
        <v>7</v>
      </c>
      <c r="Y175">
        <v>0</v>
      </c>
      <c r="Z175">
        <v>1</v>
      </c>
      <c r="AA175">
        <v>0</v>
      </c>
      <c r="AB175">
        <v>0</v>
      </c>
      <c r="AC175">
        <v>138</v>
      </c>
      <c r="AD175">
        <v>0</v>
      </c>
      <c r="AE175">
        <v>0</v>
      </c>
      <c r="AF175">
        <v>46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7</v>
      </c>
      <c r="AM175">
        <v>9</v>
      </c>
      <c r="AN175">
        <v>0</v>
      </c>
      <c r="AO175">
        <v>0</v>
      </c>
      <c r="AP175">
        <v>3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227.60469565217392</v>
      </c>
      <c r="BA175">
        <v>259.5543413173653</v>
      </c>
      <c r="BB175">
        <v>180.78579286926998</v>
      </c>
      <c r="BC175">
        <v>736.4587499999999</v>
      </c>
      <c r="BD175">
        <v>380.49000000000007</v>
      </c>
      <c r="BE175">
        <v>171651.44818181818</v>
      </c>
      <c r="BF175">
        <v>192.15064102564102</v>
      </c>
      <c r="BG175">
        <v>2495.4822222222224</v>
      </c>
      <c r="BH175">
        <v>447.13560714285711</v>
      </c>
    </row>
    <row r="176" spans="1:60" x14ac:dyDescent="0.45">
      <c r="A176" t="s">
        <v>46</v>
      </c>
      <c r="B176" t="s">
        <v>34</v>
      </c>
      <c r="C176" s="1" t="s">
        <v>236</v>
      </c>
      <c r="D176" s="1" t="s">
        <v>244</v>
      </c>
      <c r="E176">
        <v>0.60599999999999998</v>
      </c>
      <c r="F176">
        <v>53.237000000000002</v>
      </c>
      <c r="G176">
        <v>0.24299999999999999</v>
      </c>
      <c r="H176">
        <v>0.81799999999999995</v>
      </c>
      <c r="I176">
        <v>2.7E-2</v>
      </c>
      <c r="J176">
        <v>2.7E-2</v>
      </c>
      <c r="K176">
        <v>8.3000000000000004E-2</v>
      </c>
      <c r="L176">
        <v>1.4670000000000001</v>
      </c>
      <c r="M176">
        <v>0</v>
      </c>
      <c r="N176">
        <v>1.7999999999999999E-2</v>
      </c>
      <c r="O176">
        <v>0</v>
      </c>
      <c r="P176">
        <v>12</v>
      </c>
      <c r="Q176">
        <v>12</v>
      </c>
      <c r="R176">
        <v>340</v>
      </c>
      <c r="S176">
        <v>3</v>
      </c>
      <c r="T176">
        <v>0</v>
      </c>
      <c r="U176">
        <v>0</v>
      </c>
      <c r="V176">
        <v>0</v>
      </c>
      <c r="W176">
        <v>3</v>
      </c>
      <c r="X176">
        <v>7</v>
      </c>
      <c r="Y176">
        <v>0</v>
      </c>
      <c r="Z176">
        <v>4</v>
      </c>
      <c r="AA176">
        <v>0</v>
      </c>
      <c r="AB176">
        <v>0</v>
      </c>
      <c r="AC176">
        <v>90</v>
      </c>
      <c r="AD176">
        <v>0</v>
      </c>
      <c r="AE176">
        <v>0</v>
      </c>
      <c r="AF176">
        <v>26</v>
      </c>
      <c r="AG176">
        <v>15</v>
      </c>
      <c r="AH176">
        <v>0</v>
      </c>
      <c r="AI176">
        <v>0</v>
      </c>
      <c r="AJ176">
        <v>0</v>
      </c>
      <c r="AK176">
        <v>0</v>
      </c>
      <c r="AL176">
        <v>7</v>
      </c>
      <c r="AM176">
        <v>8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214.49382608695652</v>
      </c>
      <c r="BA176">
        <v>192.05119760479042</v>
      </c>
      <c r="BB176">
        <v>116.42351103565366</v>
      </c>
      <c r="BC176">
        <v>736.4587499999999</v>
      </c>
      <c r="BD176">
        <v>191.398</v>
      </c>
      <c r="BE176">
        <v>172947.65409090911</v>
      </c>
      <c r="BF176">
        <v>138.34846153846152</v>
      </c>
      <c r="BG176">
        <v>2323.38</v>
      </c>
      <c r="BH176">
        <v>607.00532142857139</v>
      </c>
    </row>
    <row r="177" spans="1:60" x14ac:dyDescent="0.45">
      <c r="A177" t="s">
        <v>46</v>
      </c>
      <c r="B177" t="s">
        <v>34</v>
      </c>
      <c r="C177" s="1" t="s">
        <v>237</v>
      </c>
      <c r="D177" s="1" t="s">
        <v>244</v>
      </c>
      <c r="E177">
        <v>0.70099999999999996</v>
      </c>
      <c r="F177">
        <v>52.707999999999998</v>
      </c>
      <c r="G177">
        <v>0.41299999999999998</v>
      </c>
      <c r="H177">
        <v>0.84699999999999998</v>
      </c>
      <c r="I177">
        <v>0.03</v>
      </c>
      <c r="J177">
        <v>2.9000000000000001E-2</v>
      </c>
      <c r="K177">
        <v>0.113</v>
      </c>
      <c r="L177">
        <v>1.9690000000000001</v>
      </c>
      <c r="M177">
        <v>0</v>
      </c>
      <c r="N177">
        <v>3.1E-2</v>
      </c>
      <c r="O177">
        <v>0</v>
      </c>
      <c r="P177">
        <v>11</v>
      </c>
      <c r="Q177">
        <v>13</v>
      </c>
      <c r="R177">
        <v>310</v>
      </c>
      <c r="S177">
        <v>3</v>
      </c>
      <c r="T177">
        <v>0</v>
      </c>
      <c r="U177">
        <v>0</v>
      </c>
      <c r="V177">
        <v>0</v>
      </c>
      <c r="W177">
        <v>3</v>
      </c>
      <c r="X177">
        <v>7</v>
      </c>
      <c r="Y177">
        <v>0</v>
      </c>
      <c r="Z177">
        <v>6</v>
      </c>
      <c r="AA177">
        <v>0</v>
      </c>
      <c r="AB177">
        <v>0</v>
      </c>
      <c r="AC177">
        <v>129</v>
      </c>
      <c r="AD177">
        <v>0</v>
      </c>
      <c r="AE177">
        <v>0</v>
      </c>
      <c r="AF177">
        <v>14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7</v>
      </c>
      <c r="AM177">
        <v>10</v>
      </c>
      <c r="AN177">
        <v>0</v>
      </c>
      <c r="AO177">
        <v>0</v>
      </c>
      <c r="AP177">
        <v>4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222.0981304347826</v>
      </c>
      <c r="BA177">
        <v>222.1582335329341</v>
      </c>
      <c r="BB177">
        <v>156.26304923599324</v>
      </c>
      <c r="BC177">
        <v>791.0112499999999</v>
      </c>
      <c r="BD177">
        <v>260.57800000000003</v>
      </c>
      <c r="BE177">
        <v>171229.12545454543</v>
      </c>
      <c r="BF177">
        <v>238.26679487179484</v>
      </c>
      <c r="BG177">
        <v>2581.5333333333333</v>
      </c>
      <c r="BH177">
        <v>1031.6592499999999</v>
      </c>
    </row>
    <row r="178" spans="1:60" x14ac:dyDescent="0.45">
      <c r="A178" t="s">
        <v>46</v>
      </c>
      <c r="B178" t="s">
        <v>34</v>
      </c>
      <c r="C178" s="1" t="s">
        <v>238</v>
      </c>
      <c r="D178" s="1" t="s">
        <v>244</v>
      </c>
      <c r="E178">
        <v>0.85899999999999999</v>
      </c>
      <c r="F178">
        <v>52.872</v>
      </c>
      <c r="G178">
        <v>0.21299999999999999</v>
      </c>
      <c r="H178">
        <v>0.82299999999999995</v>
      </c>
      <c r="I178">
        <v>2.9000000000000001E-2</v>
      </c>
      <c r="J178">
        <v>2.8000000000000001E-2</v>
      </c>
      <c r="K178">
        <v>0.13</v>
      </c>
      <c r="L178">
        <v>2.3029999999999999</v>
      </c>
      <c r="M178">
        <v>0</v>
      </c>
      <c r="N178">
        <v>2.4E-2</v>
      </c>
      <c r="O178">
        <v>0</v>
      </c>
      <c r="P178">
        <v>10</v>
      </c>
      <c r="Q178">
        <v>12</v>
      </c>
      <c r="R178">
        <v>299</v>
      </c>
      <c r="S178">
        <v>2</v>
      </c>
      <c r="T178">
        <v>0</v>
      </c>
      <c r="U178">
        <v>0</v>
      </c>
      <c r="V178">
        <v>0</v>
      </c>
      <c r="W178">
        <v>3</v>
      </c>
      <c r="X178">
        <v>4</v>
      </c>
      <c r="Y178">
        <v>0</v>
      </c>
      <c r="Z178">
        <v>1</v>
      </c>
      <c r="AA178">
        <v>0</v>
      </c>
      <c r="AB178">
        <v>0</v>
      </c>
      <c r="AC178">
        <v>111</v>
      </c>
      <c r="AD178">
        <v>0</v>
      </c>
      <c r="AE178">
        <v>0</v>
      </c>
      <c r="AF178">
        <v>32</v>
      </c>
      <c r="AG178">
        <v>10</v>
      </c>
      <c r="AH178">
        <v>0</v>
      </c>
      <c r="AI178">
        <v>0</v>
      </c>
      <c r="AJ178">
        <v>0</v>
      </c>
      <c r="AK178">
        <v>0</v>
      </c>
      <c r="AL178">
        <v>7</v>
      </c>
      <c r="AM178">
        <v>9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215.80491304347822</v>
      </c>
      <c r="BA178">
        <v>272.23098802395208</v>
      </c>
      <c r="BB178">
        <v>182.7698336162988</v>
      </c>
      <c r="BC178">
        <v>763.73500000000001</v>
      </c>
      <c r="BD178">
        <v>299.78000000000003</v>
      </c>
      <c r="BE178">
        <v>171761.90181818182</v>
      </c>
      <c r="BF178">
        <v>184.46461538461537</v>
      </c>
      <c r="BG178">
        <v>2495.4822222222224</v>
      </c>
      <c r="BH178">
        <v>532.06639285714289</v>
      </c>
    </row>
    <row r="179" spans="1:60" x14ac:dyDescent="0.45">
      <c r="A179" t="s">
        <v>46</v>
      </c>
      <c r="B179" t="s">
        <v>34</v>
      </c>
      <c r="C179" s="1" t="s">
        <v>239</v>
      </c>
      <c r="D179" s="1" t="s">
        <v>244</v>
      </c>
      <c r="E179">
        <v>0.38600000000000001</v>
      </c>
      <c r="F179">
        <v>54.779000000000003</v>
      </c>
      <c r="G179">
        <v>7.2999999999999995E-2</v>
      </c>
      <c r="H179">
        <v>0.35</v>
      </c>
      <c r="I179">
        <v>2.5999999999999999E-2</v>
      </c>
      <c r="J179">
        <v>0.02</v>
      </c>
      <c r="K179">
        <v>1.0999999999999999E-2</v>
      </c>
      <c r="L179">
        <v>1.3240000000000001</v>
      </c>
      <c r="M179">
        <v>0</v>
      </c>
      <c r="N179">
        <v>1.0999999999999999E-2</v>
      </c>
      <c r="O179">
        <v>0</v>
      </c>
      <c r="P179">
        <v>8</v>
      </c>
      <c r="Q179">
        <v>12</v>
      </c>
      <c r="R179">
        <v>377</v>
      </c>
      <c r="S179">
        <v>3</v>
      </c>
      <c r="T179">
        <v>0</v>
      </c>
      <c r="U179">
        <v>0</v>
      </c>
      <c r="V179">
        <v>0</v>
      </c>
      <c r="W179">
        <v>1</v>
      </c>
      <c r="X179">
        <v>5</v>
      </c>
      <c r="Y179">
        <v>0</v>
      </c>
      <c r="Z179">
        <v>1</v>
      </c>
      <c r="AA179">
        <v>0</v>
      </c>
      <c r="AB179">
        <v>0</v>
      </c>
      <c r="AC179">
        <v>80</v>
      </c>
      <c r="AD179">
        <v>0</v>
      </c>
      <c r="AE179">
        <v>0</v>
      </c>
      <c r="AF179">
        <v>14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7</v>
      </c>
      <c r="AM179">
        <v>4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91.776086956521738</v>
      </c>
      <c r="BA179">
        <v>122.32964071856287</v>
      </c>
      <c r="BB179">
        <v>105.07479796264857</v>
      </c>
      <c r="BC179">
        <v>545.52499999999998</v>
      </c>
      <c r="BD179">
        <v>25.366</v>
      </c>
      <c r="BE179">
        <v>177957.05136363636</v>
      </c>
      <c r="BF179">
        <v>84.546282051282049</v>
      </c>
      <c r="BG179">
        <v>2237.3288888888887</v>
      </c>
      <c r="BH179">
        <v>182.35139285714286</v>
      </c>
    </row>
    <row r="180" spans="1:60" x14ac:dyDescent="0.45">
      <c r="A180" t="s">
        <v>46</v>
      </c>
      <c r="B180" t="s">
        <v>34</v>
      </c>
      <c r="C180" s="1" t="s">
        <v>240</v>
      </c>
      <c r="D180" s="1" t="s">
        <v>244</v>
      </c>
      <c r="E180">
        <v>1.232</v>
      </c>
      <c r="F180">
        <v>51.539000000000001</v>
      </c>
      <c r="G180">
        <v>0.27900000000000003</v>
      </c>
      <c r="H180">
        <v>0.876</v>
      </c>
      <c r="I180">
        <v>2.9000000000000001E-2</v>
      </c>
      <c r="J180">
        <v>3.2000000000000001E-2</v>
      </c>
      <c r="K180">
        <v>0.217</v>
      </c>
      <c r="L180">
        <v>3.5179999999999998</v>
      </c>
      <c r="M180">
        <v>0</v>
      </c>
      <c r="N180">
        <v>3.9E-2</v>
      </c>
      <c r="O180">
        <v>0</v>
      </c>
      <c r="P180">
        <v>16</v>
      </c>
      <c r="Q180">
        <v>14</v>
      </c>
      <c r="R180">
        <v>318</v>
      </c>
      <c r="S180">
        <v>4</v>
      </c>
      <c r="T180">
        <v>0</v>
      </c>
      <c r="U180">
        <v>0</v>
      </c>
      <c r="V180">
        <v>0</v>
      </c>
      <c r="W180">
        <v>0</v>
      </c>
      <c r="X180">
        <v>4</v>
      </c>
      <c r="Y180">
        <v>0</v>
      </c>
      <c r="Z180">
        <v>2</v>
      </c>
      <c r="AA180">
        <v>0</v>
      </c>
      <c r="AB180">
        <v>0</v>
      </c>
      <c r="AC180">
        <v>132</v>
      </c>
      <c r="AD180">
        <v>0</v>
      </c>
      <c r="AE180">
        <v>0</v>
      </c>
      <c r="AF180">
        <v>40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7</v>
      </c>
      <c r="AM180">
        <v>7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229.70243478260872</v>
      </c>
      <c r="BA180">
        <v>390.44071856287422</v>
      </c>
      <c r="BB180">
        <v>279.19421392190151</v>
      </c>
      <c r="BC180">
        <v>872.84</v>
      </c>
      <c r="BD180">
        <v>500.40199999999999</v>
      </c>
      <c r="BE180">
        <v>167431.46954545454</v>
      </c>
      <c r="BF180">
        <v>299.75499999999994</v>
      </c>
      <c r="BG180">
        <v>2495.4822222222224</v>
      </c>
      <c r="BH180">
        <v>696.9320357142858</v>
      </c>
    </row>
    <row r="181" spans="1:60" x14ac:dyDescent="0.45">
      <c r="A181" t="s">
        <v>46</v>
      </c>
      <c r="B181" t="s">
        <v>34</v>
      </c>
      <c r="C181" s="1" t="s">
        <v>241</v>
      </c>
      <c r="D181" s="1" t="s">
        <v>244</v>
      </c>
      <c r="E181">
        <v>0.95199999999999996</v>
      </c>
      <c r="F181">
        <v>52.444000000000003</v>
      </c>
      <c r="G181">
        <v>0.309</v>
      </c>
      <c r="H181">
        <v>0.88900000000000001</v>
      </c>
      <c r="I181">
        <v>2.8000000000000001E-2</v>
      </c>
      <c r="J181">
        <v>2.7E-2</v>
      </c>
      <c r="K181">
        <v>8.5999999999999993E-2</v>
      </c>
      <c r="L181">
        <v>2.2370000000000001</v>
      </c>
      <c r="M181">
        <v>0</v>
      </c>
      <c r="N181">
        <v>0.02</v>
      </c>
      <c r="O181">
        <v>0</v>
      </c>
      <c r="P181">
        <v>11</v>
      </c>
      <c r="Q181">
        <v>12</v>
      </c>
      <c r="R181">
        <v>350</v>
      </c>
      <c r="S181">
        <v>4</v>
      </c>
      <c r="T181">
        <v>5</v>
      </c>
      <c r="U181">
        <v>0</v>
      </c>
      <c r="V181">
        <v>0</v>
      </c>
      <c r="W181">
        <v>2</v>
      </c>
      <c r="X181">
        <v>4</v>
      </c>
      <c r="Y181">
        <v>0</v>
      </c>
      <c r="Z181">
        <v>0</v>
      </c>
      <c r="AA181">
        <v>0</v>
      </c>
      <c r="AB181">
        <v>0</v>
      </c>
      <c r="AC181">
        <v>100</v>
      </c>
      <c r="AD181">
        <v>0</v>
      </c>
      <c r="AE181">
        <v>0</v>
      </c>
      <c r="AF181">
        <v>81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7</v>
      </c>
      <c r="AM181">
        <v>6</v>
      </c>
      <c r="AN181">
        <v>0</v>
      </c>
      <c r="AO181">
        <v>0</v>
      </c>
      <c r="AP181">
        <v>6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233.1112608695652</v>
      </c>
      <c r="BA181">
        <v>301.70419161676648</v>
      </c>
      <c r="BB181">
        <v>177.53196604414265</v>
      </c>
      <c r="BC181">
        <v>736.4587499999999</v>
      </c>
      <c r="BD181">
        <v>198.31599999999997</v>
      </c>
      <c r="BE181">
        <v>170371.48545454544</v>
      </c>
      <c r="BF181">
        <v>153.72051282051282</v>
      </c>
      <c r="BG181">
        <v>2409.4311111111115</v>
      </c>
      <c r="BH181">
        <v>771.87096428571419</v>
      </c>
    </row>
    <row r="182" spans="1:60" x14ac:dyDescent="0.45">
      <c r="A182" t="s">
        <v>46</v>
      </c>
      <c r="B182" t="s">
        <v>34</v>
      </c>
      <c r="C182" s="1" t="s">
        <v>242</v>
      </c>
      <c r="D182" s="1" t="s">
        <v>244</v>
      </c>
      <c r="E182">
        <v>0.873</v>
      </c>
      <c r="F182">
        <v>51.811</v>
      </c>
      <c r="G182">
        <v>0.39700000000000002</v>
      </c>
      <c r="H182">
        <v>0.79900000000000004</v>
      </c>
      <c r="I182">
        <v>2.9000000000000001E-2</v>
      </c>
      <c r="J182">
        <v>2.8000000000000001E-2</v>
      </c>
      <c r="K182">
        <v>0.13200000000000001</v>
      </c>
      <c r="L182">
        <v>3.8519999999999999</v>
      </c>
      <c r="M182">
        <v>0</v>
      </c>
      <c r="N182">
        <v>3.1E-2</v>
      </c>
      <c r="O182">
        <v>0</v>
      </c>
      <c r="P182">
        <v>15</v>
      </c>
      <c r="Q182">
        <v>12</v>
      </c>
      <c r="R182">
        <v>341</v>
      </c>
      <c r="S182">
        <v>3</v>
      </c>
      <c r="T182">
        <v>0</v>
      </c>
      <c r="U182">
        <v>0</v>
      </c>
      <c r="V182">
        <v>0</v>
      </c>
      <c r="W182">
        <v>2</v>
      </c>
      <c r="X182">
        <v>5</v>
      </c>
      <c r="Y182">
        <v>0</v>
      </c>
      <c r="Z182">
        <v>26</v>
      </c>
      <c r="AA182">
        <v>0</v>
      </c>
      <c r="AB182">
        <v>7</v>
      </c>
      <c r="AC182">
        <v>111</v>
      </c>
      <c r="AD182">
        <v>0</v>
      </c>
      <c r="AE182">
        <v>0</v>
      </c>
      <c r="AF182">
        <v>5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7</v>
      </c>
      <c r="AM182">
        <v>6</v>
      </c>
      <c r="AN182">
        <v>0</v>
      </c>
      <c r="AO182">
        <v>0</v>
      </c>
      <c r="AP182">
        <v>8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209.51169565217393</v>
      </c>
      <c r="BA182">
        <v>276.66781437125746</v>
      </c>
      <c r="BB182">
        <v>305.7009983022071</v>
      </c>
      <c r="BC182">
        <v>763.73500000000001</v>
      </c>
      <c r="BD182">
        <v>304.392</v>
      </c>
      <c r="BE182">
        <v>168315.09863636363</v>
      </c>
      <c r="BF182">
        <v>238.26679487179484</v>
      </c>
      <c r="BG182">
        <v>2495.4822222222224</v>
      </c>
      <c r="BH182">
        <v>991.69182142857153</v>
      </c>
    </row>
    <row r="183" spans="1:60" x14ac:dyDescent="0.45">
      <c r="A183" t="s">
        <v>46</v>
      </c>
      <c r="B183" t="s">
        <v>34</v>
      </c>
      <c r="C183" s="1" t="s">
        <v>243</v>
      </c>
      <c r="D183" s="1" t="s">
        <v>244</v>
      </c>
      <c r="E183">
        <v>0.93200000000000005</v>
      </c>
      <c r="F183">
        <v>52.512</v>
      </c>
      <c r="G183">
        <v>0.55100000000000005</v>
      </c>
      <c r="H183">
        <v>0.84799999999999998</v>
      </c>
      <c r="I183">
        <v>3.3000000000000002E-2</v>
      </c>
      <c r="J183">
        <v>2.9000000000000001E-2</v>
      </c>
      <c r="K183">
        <v>0.11700000000000001</v>
      </c>
      <c r="L183">
        <v>2.5369999999999999</v>
      </c>
      <c r="M183">
        <v>0</v>
      </c>
      <c r="N183">
        <v>0.03</v>
      </c>
      <c r="O183">
        <v>0</v>
      </c>
      <c r="P183">
        <v>13</v>
      </c>
      <c r="Q183">
        <v>13</v>
      </c>
      <c r="R183">
        <v>356</v>
      </c>
      <c r="S183">
        <v>3</v>
      </c>
      <c r="T183">
        <v>0</v>
      </c>
      <c r="U183">
        <v>0</v>
      </c>
      <c r="V183">
        <v>0</v>
      </c>
      <c r="W183">
        <v>3</v>
      </c>
      <c r="X183">
        <v>5</v>
      </c>
      <c r="Y183">
        <v>0</v>
      </c>
      <c r="Z183">
        <v>4</v>
      </c>
      <c r="AA183">
        <v>0</v>
      </c>
      <c r="AB183">
        <v>0</v>
      </c>
      <c r="AC183">
        <v>99</v>
      </c>
      <c r="AD183">
        <v>0</v>
      </c>
      <c r="AE183">
        <v>0</v>
      </c>
      <c r="AF183">
        <v>9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7</v>
      </c>
      <c r="AM183">
        <v>5</v>
      </c>
      <c r="AN183">
        <v>0</v>
      </c>
      <c r="AO183">
        <v>0</v>
      </c>
      <c r="AP183">
        <v>8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222.36034782608692</v>
      </c>
      <c r="BA183">
        <v>295.36586826347309</v>
      </c>
      <c r="BB183">
        <v>201.34045500848896</v>
      </c>
      <c r="BC183">
        <v>791.0112499999999</v>
      </c>
      <c r="BD183">
        <v>269.80200000000002</v>
      </c>
      <c r="BE183">
        <v>170592.39272727273</v>
      </c>
      <c r="BF183">
        <v>230.58076923076922</v>
      </c>
      <c r="BG183">
        <v>2839.686666666667</v>
      </c>
      <c r="BH183">
        <v>1376.3783214285716</v>
      </c>
    </row>
    <row r="184" spans="1:60" x14ac:dyDescent="0.45">
      <c r="A184" t="s">
        <v>33</v>
      </c>
      <c r="B184" t="s">
        <v>291</v>
      </c>
      <c r="C184" s="1" t="s">
        <v>245</v>
      </c>
      <c r="D184" s="1" t="s">
        <v>290</v>
      </c>
      <c r="E184">
        <v>1.0840000000000001</v>
      </c>
      <c r="F184">
        <v>51.661999999999999</v>
      </c>
      <c r="G184">
        <v>1.0429999999999999</v>
      </c>
      <c r="H184">
        <v>0.51600000000000001</v>
      </c>
      <c r="I184">
        <v>6.3E-2</v>
      </c>
      <c r="J184">
        <v>0.10199999999999999</v>
      </c>
      <c r="K184">
        <v>8.1000000000000003E-2</v>
      </c>
      <c r="L184">
        <v>4.2290000000000001</v>
      </c>
      <c r="M184">
        <v>0</v>
      </c>
      <c r="N184">
        <v>6.3E-2</v>
      </c>
      <c r="O184">
        <v>0</v>
      </c>
      <c r="P184">
        <v>63</v>
      </c>
      <c r="Q184">
        <v>6</v>
      </c>
      <c r="R184">
        <v>432</v>
      </c>
      <c r="S184">
        <v>0</v>
      </c>
      <c r="T184">
        <v>1039</v>
      </c>
      <c r="U184">
        <v>0</v>
      </c>
      <c r="V184">
        <v>0</v>
      </c>
      <c r="W184">
        <v>0</v>
      </c>
      <c r="X184">
        <v>24</v>
      </c>
      <c r="Y184">
        <v>8</v>
      </c>
      <c r="Z184">
        <v>0</v>
      </c>
      <c r="AA184">
        <v>0</v>
      </c>
      <c r="AB184">
        <v>0</v>
      </c>
      <c r="AC184">
        <v>25</v>
      </c>
      <c r="AD184">
        <v>75</v>
      </c>
      <c r="AE184">
        <v>0</v>
      </c>
      <c r="AF184">
        <v>22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311.19959999999998</v>
      </c>
      <c r="BA184">
        <v>5737.0700000000006</v>
      </c>
      <c r="BB184">
        <v>19768.0376</v>
      </c>
      <c r="BC184">
        <v>445.14839999999992</v>
      </c>
      <c r="BD184">
        <v>672.42960000000005</v>
      </c>
      <c r="BE184">
        <v>369228.31400000001</v>
      </c>
      <c r="BF184">
        <v>377.69129999999996</v>
      </c>
      <c r="BG184">
        <v>487.90980000000002</v>
      </c>
      <c r="BH184">
        <v>7295.0549000000001</v>
      </c>
    </row>
    <row r="185" spans="1:60" x14ac:dyDescent="0.45">
      <c r="A185" t="s">
        <v>33</v>
      </c>
      <c r="B185" t="s">
        <v>291</v>
      </c>
      <c r="C185" s="1" t="s">
        <v>246</v>
      </c>
      <c r="D185" s="1" t="s">
        <v>290</v>
      </c>
      <c r="E185">
        <v>0.503</v>
      </c>
      <c r="F185">
        <v>54.554000000000002</v>
      </c>
      <c r="G185">
        <v>0.76700000000000002</v>
      </c>
      <c r="H185">
        <v>0.53</v>
      </c>
      <c r="I185">
        <v>6.9000000000000006E-2</v>
      </c>
      <c r="J185">
        <v>6.6000000000000003E-2</v>
      </c>
      <c r="K185">
        <v>1.7999999999999999E-2</v>
      </c>
      <c r="L185">
        <v>1.153</v>
      </c>
      <c r="M185">
        <v>0</v>
      </c>
      <c r="N185">
        <v>3.3000000000000002E-2</v>
      </c>
      <c r="O185">
        <v>0</v>
      </c>
      <c r="P185">
        <v>52</v>
      </c>
      <c r="Q185">
        <v>4</v>
      </c>
      <c r="R185">
        <v>408</v>
      </c>
      <c r="S185">
        <v>0</v>
      </c>
      <c r="T185">
        <v>1030</v>
      </c>
      <c r="U185">
        <v>0</v>
      </c>
      <c r="V185">
        <v>0</v>
      </c>
      <c r="W185">
        <v>0</v>
      </c>
      <c r="X185">
        <v>12</v>
      </c>
      <c r="Y185">
        <v>10</v>
      </c>
      <c r="Z185">
        <v>0</v>
      </c>
      <c r="AA185">
        <v>0</v>
      </c>
      <c r="AB185">
        <v>0</v>
      </c>
      <c r="AC185">
        <v>27</v>
      </c>
      <c r="AD185">
        <v>36</v>
      </c>
      <c r="AE185">
        <v>2</v>
      </c>
      <c r="AF185">
        <v>61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319.64300000000003</v>
      </c>
      <c r="BA185">
        <v>2662.1275000000001</v>
      </c>
      <c r="BB185">
        <v>5389.5832</v>
      </c>
      <c r="BC185">
        <v>288.03720000000004</v>
      </c>
      <c r="BD185">
        <v>149.4288</v>
      </c>
      <c r="BE185">
        <v>389897.43799999997</v>
      </c>
      <c r="BF185">
        <v>197.83830000000003</v>
      </c>
      <c r="BG185">
        <v>534.37740000000008</v>
      </c>
      <c r="BH185">
        <v>5364.6280999999999</v>
      </c>
    </row>
    <row r="186" spans="1:60" x14ac:dyDescent="0.45">
      <c r="A186" t="s">
        <v>33</v>
      </c>
      <c r="B186" t="s">
        <v>291</v>
      </c>
      <c r="C186" s="1" t="s">
        <v>247</v>
      </c>
      <c r="D186" s="1" t="s">
        <v>290</v>
      </c>
      <c r="E186">
        <v>2.1190000000000002</v>
      </c>
      <c r="F186">
        <v>49.402999999999999</v>
      </c>
      <c r="G186">
        <v>1.528</v>
      </c>
      <c r="H186">
        <v>0.51</v>
      </c>
      <c r="I186">
        <v>5.8000000000000003E-2</v>
      </c>
      <c r="J186">
        <v>0.1</v>
      </c>
      <c r="K186">
        <v>0.18099999999999999</v>
      </c>
      <c r="L186">
        <v>5.8570000000000002</v>
      </c>
      <c r="M186">
        <v>0</v>
      </c>
      <c r="N186">
        <v>0.115</v>
      </c>
      <c r="O186">
        <v>0</v>
      </c>
      <c r="P186">
        <v>81</v>
      </c>
      <c r="Q186">
        <v>9</v>
      </c>
      <c r="R186">
        <v>610</v>
      </c>
      <c r="S186">
        <v>0</v>
      </c>
      <c r="T186">
        <v>1050</v>
      </c>
      <c r="U186">
        <v>0</v>
      </c>
      <c r="V186">
        <v>0</v>
      </c>
      <c r="W186">
        <v>0</v>
      </c>
      <c r="X186">
        <v>30</v>
      </c>
      <c r="Y186">
        <v>8</v>
      </c>
      <c r="Z186">
        <v>0</v>
      </c>
      <c r="AA186">
        <v>0</v>
      </c>
      <c r="AB186">
        <v>0</v>
      </c>
      <c r="AC186">
        <v>50</v>
      </c>
      <c r="AD186">
        <v>42</v>
      </c>
      <c r="AE186">
        <v>11</v>
      </c>
      <c r="AF186">
        <v>30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307.58100000000002</v>
      </c>
      <c r="BA186">
        <v>11214.807500000001</v>
      </c>
      <c r="BB186">
        <v>27377.960800000004</v>
      </c>
      <c r="BC186">
        <v>436.42</v>
      </c>
      <c r="BD186">
        <v>1502.5896</v>
      </c>
      <c r="BE186">
        <v>353083.24099999998</v>
      </c>
      <c r="BF186">
        <v>689.43649999999991</v>
      </c>
      <c r="BG186">
        <v>449.18680000000001</v>
      </c>
      <c r="BH186">
        <v>10687.2904</v>
      </c>
    </row>
    <row r="187" spans="1:60" x14ac:dyDescent="0.45">
      <c r="A187" t="s">
        <v>33</v>
      </c>
      <c r="B187" t="s">
        <v>291</v>
      </c>
      <c r="C187" s="1" t="s">
        <v>248</v>
      </c>
      <c r="D187" s="1" t="s">
        <v>290</v>
      </c>
      <c r="E187">
        <v>2.9620000000000002</v>
      </c>
      <c r="F187">
        <v>47.499000000000002</v>
      </c>
      <c r="G187">
        <v>2.081</v>
      </c>
      <c r="H187">
        <v>0.56299999999999994</v>
      </c>
      <c r="I187">
        <v>7.4999999999999997E-2</v>
      </c>
      <c r="J187">
        <v>0.16200000000000001</v>
      </c>
      <c r="K187">
        <v>0.65900000000000003</v>
      </c>
      <c r="L187">
        <v>7.1749999999999998</v>
      </c>
      <c r="M187">
        <v>0</v>
      </c>
      <c r="N187">
        <v>0.155</v>
      </c>
      <c r="O187">
        <v>0</v>
      </c>
      <c r="P187">
        <v>101</v>
      </c>
      <c r="Q187">
        <v>14</v>
      </c>
      <c r="R187">
        <v>663</v>
      </c>
      <c r="S187">
        <v>0</v>
      </c>
      <c r="T187">
        <v>1058</v>
      </c>
      <c r="U187">
        <v>0</v>
      </c>
      <c r="V187">
        <v>0</v>
      </c>
      <c r="W187">
        <v>0</v>
      </c>
      <c r="X187">
        <v>35</v>
      </c>
      <c r="Y187">
        <v>16</v>
      </c>
      <c r="Z187">
        <v>0</v>
      </c>
      <c r="AA187">
        <v>0</v>
      </c>
      <c r="AB187">
        <v>0</v>
      </c>
      <c r="AC187">
        <v>83</v>
      </c>
      <c r="AD187">
        <v>31</v>
      </c>
      <c r="AE187">
        <v>0</v>
      </c>
      <c r="AF187">
        <v>55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339.54529999999994</v>
      </c>
      <c r="BA187">
        <v>15676.385000000002</v>
      </c>
      <c r="BB187">
        <v>33538.82</v>
      </c>
      <c r="BC187">
        <v>707.0003999999999</v>
      </c>
      <c r="BD187">
        <v>5470.7544000000007</v>
      </c>
      <c r="BE187">
        <v>339475.353</v>
      </c>
      <c r="BF187">
        <v>929.2405</v>
      </c>
      <c r="BG187">
        <v>580.84500000000003</v>
      </c>
      <c r="BH187">
        <v>14555.138299999999</v>
      </c>
    </row>
    <row r="188" spans="1:60" x14ac:dyDescent="0.45">
      <c r="A188" t="s">
        <v>33</v>
      </c>
      <c r="B188" t="s">
        <v>291</v>
      </c>
      <c r="C188" s="1" t="s">
        <v>249</v>
      </c>
      <c r="D188" s="1" t="s">
        <v>290</v>
      </c>
      <c r="E188">
        <v>1.111</v>
      </c>
      <c r="F188">
        <v>53.104999999999997</v>
      </c>
      <c r="G188">
        <v>1.0129999999999999</v>
      </c>
      <c r="H188">
        <v>0.49</v>
      </c>
      <c r="I188">
        <v>9.2999999999999999E-2</v>
      </c>
      <c r="J188">
        <v>7.5999999999999998E-2</v>
      </c>
      <c r="K188">
        <v>0.14399999999999999</v>
      </c>
      <c r="L188">
        <v>2.105</v>
      </c>
      <c r="M188">
        <v>0</v>
      </c>
      <c r="N188">
        <v>5.7000000000000002E-2</v>
      </c>
      <c r="O188">
        <v>0</v>
      </c>
      <c r="P188">
        <v>62</v>
      </c>
      <c r="Q188">
        <v>9</v>
      </c>
      <c r="R188">
        <v>490</v>
      </c>
      <c r="S188">
        <v>0</v>
      </c>
      <c r="T188">
        <v>1037</v>
      </c>
      <c r="U188">
        <v>0</v>
      </c>
      <c r="V188">
        <v>0</v>
      </c>
      <c r="W188">
        <v>0</v>
      </c>
      <c r="X188">
        <v>22</v>
      </c>
      <c r="Y188">
        <v>13</v>
      </c>
      <c r="Z188">
        <v>0</v>
      </c>
      <c r="AA188">
        <v>0</v>
      </c>
      <c r="AB188">
        <v>0</v>
      </c>
      <c r="AC188">
        <v>51</v>
      </c>
      <c r="AD188">
        <v>34</v>
      </c>
      <c r="AE188">
        <v>37</v>
      </c>
      <c r="AF188">
        <v>35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295.51899999999995</v>
      </c>
      <c r="BA188">
        <v>5879.9674999999997</v>
      </c>
      <c r="BB188">
        <v>9839.612000000001</v>
      </c>
      <c r="BC188">
        <v>331.67919999999998</v>
      </c>
      <c r="BD188">
        <v>1195.4304</v>
      </c>
      <c r="BE188">
        <v>379541.435</v>
      </c>
      <c r="BF188">
        <v>341.72069999999997</v>
      </c>
      <c r="BG188">
        <v>720.24779999999998</v>
      </c>
      <c r="BH188">
        <v>7085.2258999999995</v>
      </c>
    </row>
    <row r="189" spans="1:60" x14ac:dyDescent="0.45">
      <c r="A189" t="s">
        <v>33</v>
      </c>
      <c r="B189" t="s">
        <v>291</v>
      </c>
      <c r="C189" s="1" t="s">
        <v>250</v>
      </c>
      <c r="D189" s="1" t="s">
        <v>290</v>
      </c>
      <c r="E189">
        <v>1.321</v>
      </c>
      <c r="F189">
        <v>52.274999999999999</v>
      </c>
      <c r="G189">
        <v>1.095</v>
      </c>
      <c r="H189">
        <v>0.54600000000000004</v>
      </c>
      <c r="I189">
        <v>6.8000000000000005E-2</v>
      </c>
      <c r="J189">
        <v>7.9000000000000001E-2</v>
      </c>
      <c r="K189">
        <v>0.14899999999999999</v>
      </c>
      <c r="L189">
        <v>2.9929999999999999</v>
      </c>
      <c r="M189">
        <v>0</v>
      </c>
      <c r="N189">
        <v>7.4999999999999997E-2</v>
      </c>
      <c r="O189">
        <v>0</v>
      </c>
      <c r="P189">
        <v>76</v>
      </c>
      <c r="Q189">
        <v>9</v>
      </c>
      <c r="R189">
        <v>591</v>
      </c>
      <c r="S189">
        <v>0</v>
      </c>
      <c r="T189">
        <v>1002</v>
      </c>
      <c r="U189">
        <v>0</v>
      </c>
      <c r="V189">
        <v>0</v>
      </c>
      <c r="W189">
        <v>0</v>
      </c>
      <c r="X189">
        <v>21</v>
      </c>
      <c r="Y189">
        <v>11</v>
      </c>
      <c r="Z189">
        <v>0</v>
      </c>
      <c r="AA189">
        <v>0</v>
      </c>
      <c r="AB189">
        <v>0</v>
      </c>
      <c r="AC189">
        <v>27</v>
      </c>
      <c r="AD189">
        <v>0</v>
      </c>
      <c r="AE189">
        <v>42</v>
      </c>
      <c r="AF189">
        <v>73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329.29259999999999</v>
      </c>
      <c r="BA189">
        <v>6991.3924999999999</v>
      </c>
      <c r="BB189">
        <v>13990.479200000002</v>
      </c>
      <c r="BC189">
        <v>344.77179999999998</v>
      </c>
      <c r="BD189">
        <v>1236.9384</v>
      </c>
      <c r="BE189">
        <v>373609.42499999999</v>
      </c>
      <c r="BF189">
        <v>449.63249999999994</v>
      </c>
      <c r="BG189">
        <v>526.63280000000009</v>
      </c>
      <c r="BH189">
        <v>7658.7584999999999</v>
      </c>
    </row>
    <row r="190" spans="1:60" x14ac:dyDescent="0.45">
      <c r="A190" t="s">
        <v>33</v>
      </c>
      <c r="B190" t="s">
        <v>291</v>
      </c>
      <c r="C190" s="1" t="s">
        <v>251</v>
      </c>
      <c r="D190" s="1" t="s">
        <v>290</v>
      </c>
      <c r="E190">
        <v>1.365</v>
      </c>
      <c r="F190">
        <v>51.584000000000003</v>
      </c>
      <c r="G190">
        <v>1.0720000000000001</v>
      </c>
      <c r="H190">
        <v>0.51</v>
      </c>
      <c r="I190">
        <v>7.6999999999999999E-2</v>
      </c>
      <c r="J190">
        <v>0.108</v>
      </c>
      <c r="K190">
        <v>8.8999999999999996E-2</v>
      </c>
      <c r="L190">
        <v>3.47</v>
      </c>
      <c r="M190">
        <v>0</v>
      </c>
      <c r="N190">
        <v>7.4999999999999997E-2</v>
      </c>
      <c r="O190">
        <v>0</v>
      </c>
      <c r="P190">
        <v>72</v>
      </c>
      <c r="Q190">
        <v>8</v>
      </c>
      <c r="R190">
        <v>600</v>
      </c>
      <c r="S190">
        <v>0</v>
      </c>
      <c r="T190">
        <v>1036</v>
      </c>
      <c r="U190">
        <v>0</v>
      </c>
      <c r="V190">
        <v>0</v>
      </c>
      <c r="W190">
        <v>0</v>
      </c>
      <c r="X190">
        <v>24</v>
      </c>
      <c r="Y190">
        <v>12</v>
      </c>
      <c r="Z190">
        <v>0</v>
      </c>
      <c r="AA190">
        <v>0</v>
      </c>
      <c r="AB190">
        <v>0</v>
      </c>
      <c r="AC190">
        <v>52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307.58100000000002</v>
      </c>
      <c r="BA190">
        <v>7224.2625000000007</v>
      </c>
      <c r="BB190">
        <v>16220.168000000001</v>
      </c>
      <c r="BC190">
        <v>471.33359999999999</v>
      </c>
      <c r="BD190">
        <v>738.8424</v>
      </c>
      <c r="BE190">
        <v>368670.848</v>
      </c>
      <c r="BF190">
        <v>449.63249999999994</v>
      </c>
      <c r="BG190">
        <v>596.33420000000001</v>
      </c>
      <c r="BH190">
        <v>7497.8896000000004</v>
      </c>
    </row>
    <row r="191" spans="1:60" x14ac:dyDescent="0.45">
      <c r="A191" t="s">
        <v>33</v>
      </c>
      <c r="B191" t="s">
        <v>291</v>
      </c>
      <c r="C191" s="1" t="s">
        <v>252</v>
      </c>
      <c r="D191" s="1" t="s">
        <v>290</v>
      </c>
      <c r="E191">
        <v>1.627</v>
      </c>
      <c r="F191">
        <v>51.683999999999997</v>
      </c>
      <c r="G191">
        <v>1.278</v>
      </c>
      <c r="H191">
        <v>0.49399999999999999</v>
      </c>
      <c r="I191">
        <v>7.8E-2</v>
      </c>
      <c r="J191">
        <v>0.14599999999999999</v>
      </c>
      <c r="K191">
        <v>0.31900000000000001</v>
      </c>
      <c r="L191">
        <v>3.4449999999999998</v>
      </c>
      <c r="M191">
        <v>0</v>
      </c>
      <c r="N191">
        <v>8.7999999999999995E-2</v>
      </c>
      <c r="O191">
        <v>0</v>
      </c>
      <c r="P191">
        <v>66</v>
      </c>
      <c r="Q191">
        <v>11</v>
      </c>
      <c r="R191">
        <v>462</v>
      </c>
      <c r="S191">
        <v>0</v>
      </c>
      <c r="T191">
        <v>1047</v>
      </c>
      <c r="U191">
        <v>0</v>
      </c>
      <c r="V191">
        <v>0</v>
      </c>
      <c r="W191">
        <v>0</v>
      </c>
      <c r="X191">
        <v>17</v>
      </c>
      <c r="Y191">
        <v>14</v>
      </c>
      <c r="Z191">
        <v>0</v>
      </c>
      <c r="AA191">
        <v>0</v>
      </c>
      <c r="AB191">
        <v>0</v>
      </c>
      <c r="AC191">
        <v>51</v>
      </c>
      <c r="AD191">
        <v>36</v>
      </c>
      <c r="AE191">
        <v>16</v>
      </c>
      <c r="AF191">
        <v>73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297.93139999999994</v>
      </c>
      <c r="BA191">
        <v>8610.8974999999991</v>
      </c>
      <c r="BB191">
        <v>16103.308000000001</v>
      </c>
      <c r="BC191">
        <v>637.17319999999995</v>
      </c>
      <c r="BD191">
        <v>2648.2103999999999</v>
      </c>
      <c r="BE191">
        <v>369385.54800000001</v>
      </c>
      <c r="BF191">
        <v>527.56880000000001</v>
      </c>
      <c r="BG191">
        <v>604.0788</v>
      </c>
      <c r="BH191">
        <v>8938.715400000001</v>
      </c>
    </row>
    <row r="192" spans="1:60" x14ac:dyDescent="0.45">
      <c r="A192" t="s">
        <v>33</v>
      </c>
      <c r="B192" t="s">
        <v>291</v>
      </c>
      <c r="C192" s="1" t="s">
        <v>253</v>
      </c>
      <c r="D192" s="1" t="s">
        <v>290</v>
      </c>
      <c r="E192">
        <v>0.83699999999999997</v>
      </c>
      <c r="F192">
        <v>53.338999999999999</v>
      </c>
      <c r="G192">
        <v>1.069</v>
      </c>
      <c r="H192">
        <v>0.52600000000000002</v>
      </c>
      <c r="I192">
        <v>6.6000000000000003E-2</v>
      </c>
      <c r="J192">
        <v>7.5999999999999998E-2</v>
      </c>
      <c r="K192">
        <v>0.03</v>
      </c>
      <c r="L192">
        <v>1.4910000000000001</v>
      </c>
      <c r="M192">
        <v>0</v>
      </c>
      <c r="N192">
        <v>5.2999999999999999E-2</v>
      </c>
      <c r="O192">
        <v>0</v>
      </c>
      <c r="P192">
        <v>65</v>
      </c>
      <c r="Q192">
        <v>7</v>
      </c>
      <c r="R192">
        <v>527</v>
      </c>
      <c r="S192">
        <v>0</v>
      </c>
      <c r="T192">
        <v>994</v>
      </c>
      <c r="U192">
        <v>0</v>
      </c>
      <c r="V192">
        <v>0</v>
      </c>
      <c r="W192">
        <v>0</v>
      </c>
      <c r="X192">
        <v>24</v>
      </c>
      <c r="Y192">
        <v>7</v>
      </c>
      <c r="Z192">
        <v>0</v>
      </c>
      <c r="AA192">
        <v>0</v>
      </c>
      <c r="AB192">
        <v>0</v>
      </c>
      <c r="AC192">
        <v>29</v>
      </c>
      <c r="AD192">
        <v>43</v>
      </c>
      <c r="AE192">
        <v>11</v>
      </c>
      <c r="AF192">
        <v>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317.23059999999998</v>
      </c>
      <c r="BA192">
        <v>4429.8224999999993</v>
      </c>
      <c r="BB192">
        <v>6969.5304000000015</v>
      </c>
      <c r="BC192">
        <v>331.67919999999998</v>
      </c>
      <c r="BD192">
        <v>249.04799999999997</v>
      </c>
      <c r="BE192">
        <v>381213.83299999998</v>
      </c>
      <c r="BF192">
        <v>317.74029999999999</v>
      </c>
      <c r="BG192">
        <v>511.14360000000005</v>
      </c>
      <c r="BH192">
        <v>7476.9067000000005</v>
      </c>
    </row>
    <row r="193" spans="1:60" x14ac:dyDescent="0.45">
      <c r="A193" t="s">
        <v>33</v>
      </c>
      <c r="B193" t="s">
        <v>291</v>
      </c>
      <c r="C193" s="1" t="s">
        <v>254</v>
      </c>
      <c r="D193" s="1" t="s">
        <v>290</v>
      </c>
      <c r="E193">
        <v>6.2859999999999996</v>
      </c>
      <c r="F193">
        <v>36.488</v>
      </c>
      <c r="G193">
        <v>2.2589999999999999</v>
      </c>
      <c r="H193">
        <v>0.52400000000000002</v>
      </c>
      <c r="I193">
        <v>5.5E-2</v>
      </c>
      <c r="J193">
        <v>0.16900000000000001</v>
      </c>
      <c r="K193">
        <v>1.3360000000000001</v>
      </c>
      <c r="L193">
        <v>18.309000000000001</v>
      </c>
      <c r="M193">
        <v>0.17100000000000001</v>
      </c>
      <c r="N193">
        <v>0.318</v>
      </c>
      <c r="O193">
        <v>0</v>
      </c>
      <c r="P193">
        <v>153</v>
      </c>
      <c r="Q193">
        <v>26</v>
      </c>
      <c r="R193">
        <v>850</v>
      </c>
      <c r="S193">
        <v>0</v>
      </c>
      <c r="T193">
        <v>1041</v>
      </c>
      <c r="U193">
        <v>0</v>
      </c>
      <c r="V193">
        <v>0</v>
      </c>
      <c r="W193">
        <v>4</v>
      </c>
      <c r="X193">
        <v>43</v>
      </c>
      <c r="Y193">
        <v>29</v>
      </c>
      <c r="Z193">
        <v>0</v>
      </c>
      <c r="AA193">
        <v>0</v>
      </c>
      <c r="AB193">
        <v>0</v>
      </c>
      <c r="AC193">
        <v>140</v>
      </c>
      <c r="AD193">
        <v>98</v>
      </c>
      <c r="AE193">
        <v>38</v>
      </c>
      <c r="AF193">
        <v>131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1268.5806</v>
      </c>
      <c r="AZ193">
        <v>316.02439999999996</v>
      </c>
      <c r="BA193">
        <v>33268.654999999999</v>
      </c>
      <c r="BB193">
        <v>85583.589600000021</v>
      </c>
      <c r="BC193">
        <v>737.5498</v>
      </c>
      <c r="BD193">
        <v>11090.937600000001</v>
      </c>
      <c r="BE193">
        <v>260779.736</v>
      </c>
      <c r="BF193">
        <v>1906.4418000000001</v>
      </c>
      <c r="BG193">
        <v>425.95300000000003</v>
      </c>
      <c r="BH193">
        <v>15800.1237</v>
      </c>
    </row>
    <row r="194" spans="1:60" x14ac:dyDescent="0.45">
      <c r="A194" t="s">
        <v>33</v>
      </c>
      <c r="B194" t="s">
        <v>291</v>
      </c>
      <c r="C194" s="1" t="s">
        <v>255</v>
      </c>
      <c r="D194" s="1" t="s">
        <v>290</v>
      </c>
      <c r="E194">
        <v>5.78</v>
      </c>
      <c r="F194">
        <v>41.268000000000001</v>
      </c>
      <c r="G194">
        <v>2.1659999999999999</v>
      </c>
      <c r="H194">
        <v>0.64400000000000002</v>
      </c>
      <c r="I194">
        <v>8.3000000000000004E-2</v>
      </c>
      <c r="J194">
        <v>0.17699999999999999</v>
      </c>
      <c r="K194">
        <v>0.94699999999999995</v>
      </c>
      <c r="L194">
        <v>12.473000000000001</v>
      </c>
      <c r="M194">
        <v>0</v>
      </c>
      <c r="N194">
        <v>0.20599999999999999</v>
      </c>
      <c r="O194">
        <v>0</v>
      </c>
      <c r="P194">
        <v>127</v>
      </c>
      <c r="Q194">
        <v>21</v>
      </c>
      <c r="R194">
        <v>717</v>
      </c>
      <c r="S194">
        <v>0</v>
      </c>
      <c r="T194">
        <v>1049</v>
      </c>
      <c r="U194">
        <v>0</v>
      </c>
      <c r="V194">
        <v>0</v>
      </c>
      <c r="W194">
        <v>0</v>
      </c>
      <c r="X194">
        <v>48</v>
      </c>
      <c r="Y194">
        <v>21</v>
      </c>
      <c r="Z194">
        <v>0</v>
      </c>
      <c r="AA194">
        <v>0</v>
      </c>
      <c r="AB194">
        <v>0</v>
      </c>
      <c r="AC194">
        <v>87</v>
      </c>
      <c r="AD194">
        <v>58</v>
      </c>
      <c r="AE194">
        <v>40</v>
      </c>
      <c r="AF194">
        <v>53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388.39639999999997</v>
      </c>
      <c r="BA194">
        <v>30590.649999999998</v>
      </c>
      <c r="BB194">
        <v>58303.791200000007</v>
      </c>
      <c r="BC194">
        <v>772.46339999999998</v>
      </c>
      <c r="BD194">
        <v>7861.6151999999993</v>
      </c>
      <c r="BE194">
        <v>294942.39600000001</v>
      </c>
      <c r="BF194">
        <v>1234.9905999999999</v>
      </c>
      <c r="BG194">
        <v>642.80180000000007</v>
      </c>
      <c r="BH194">
        <v>15149.6538</v>
      </c>
    </row>
    <row r="195" spans="1:60" x14ac:dyDescent="0.45">
      <c r="A195" t="s">
        <v>33</v>
      </c>
      <c r="B195" t="s">
        <v>291</v>
      </c>
      <c r="C195" s="1" t="s">
        <v>256</v>
      </c>
      <c r="D195" s="1" t="s">
        <v>290</v>
      </c>
      <c r="E195">
        <v>0.55700000000000005</v>
      </c>
      <c r="F195">
        <v>54.423000000000002</v>
      </c>
      <c r="G195">
        <v>0.93400000000000005</v>
      </c>
      <c r="H195">
        <v>0.54700000000000004</v>
      </c>
      <c r="I195">
        <v>7.1999999999999995E-2</v>
      </c>
      <c r="J195">
        <v>0.11799999999999999</v>
      </c>
      <c r="K195">
        <v>0.115</v>
      </c>
      <c r="L195">
        <v>0.35699999999999998</v>
      </c>
      <c r="M195">
        <v>0</v>
      </c>
      <c r="N195">
        <v>3.9E-2</v>
      </c>
      <c r="O195">
        <v>0</v>
      </c>
      <c r="P195">
        <v>82</v>
      </c>
      <c r="Q195">
        <v>6</v>
      </c>
      <c r="R195">
        <v>722</v>
      </c>
      <c r="S195">
        <v>0</v>
      </c>
      <c r="T195">
        <v>1011</v>
      </c>
      <c r="U195">
        <v>0</v>
      </c>
      <c r="V195">
        <v>0</v>
      </c>
      <c r="W195">
        <v>0</v>
      </c>
      <c r="X195">
        <v>17</v>
      </c>
      <c r="Y195">
        <v>14</v>
      </c>
      <c r="Z195">
        <v>0</v>
      </c>
      <c r="AA195">
        <v>0</v>
      </c>
      <c r="AB195">
        <v>0</v>
      </c>
      <c r="AC195">
        <v>25</v>
      </c>
      <c r="AD195">
        <v>5</v>
      </c>
      <c r="AE195">
        <v>0</v>
      </c>
      <c r="AF195">
        <v>40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329.89570000000003</v>
      </c>
      <c r="BA195">
        <v>2947.9225000000001</v>
      </c>
      <c r="BB195">
        <v>1668.7608</v>
      </c>
      <c r="BC195">
        <v>514.97559999999987</v>
      </c>
      <c r="BD195">
        <v>954.68400000000008</v>
      </c>
      <c r="BE195">
        <v>388961.18100000004</v>
      </c>
      <c r="BF195">
        <v>233.80889999999997</v>
      </c>
      <c r="BG195">
        <v>557.61119999999994</v>
      </c>
      <c r="BH195">
        <v>6532.6762000000008</v>
      </c>
    </row>
    <row r="196" spans="1:60" x14ac:dyDescent="0.45">
      <c r="A196" t="s">
        <v>33</v>
      </c>
      <c r="B196" t="s">
        <v>291</v>
      </c>
      <c r="C196" s="1" t="s">
        <v>257</v>
      </c>
      <c r="D196" s="1" t="s">
        <v>290</v>
      </c>
      <c r="E196">
        <v>0.86799999999999999</v>
      </c>
      <c r="F196">
        <v>53.134999999999998</v>
      </c>
      <c r="G196">
        <v>0.875</v>
      </c>
      <c r="H196">
        <v>0.55800000000000005</v>
      </c>
      <c r="I196">
        <v>7.3999999999999996E-2</v>
      </c>
      <c r="J196">
        <v>0.128</v>
      </c>
      <c r="K196">
        <v>0.22700000000000001</v>
      </c>
      <c r="L196">
        <v>1.8680000000000001</v>
      </c>
      <c r="M196">
        <v>0</v>
      </c>
      <c r="N196">
        <v>5.7000000000000002E-2</v>
      </c>
      <c r="O196">
        <v>0</v>
      </c>
      <c r="P196">
        <v>83</v>
      </c>
      <c r="Q196">
        <v>7</v>
      </c>
      <c r="R196">
        <v>710</v>
      </c>
      <c r="S196">
        <v>0</v>
      </c>
      <c r="T196">
        <v>1020</v>
      </c>
      <c r="U196">
        <v>0</v>
      </c>
      <c r="V196">
        <v>0</v>
      </c>
      <c r="W196">
        <v>0</v>
      </c>
      <c r="X196">
        <v>16</v>
      </c>
      <c r="Y196">
        <v>9</v>
      </c>
      <c r="Z196">
        <v>0</v>
      </c>
      <c r="AA196">
        <v>0</v>
      </c>
      <c r="AB196">
        <v>0</v>
      </c>
      <c r="AC196">
        <v>40</v>
      </c>
      <c r="AD196">
        <v>17</v>
      </c>
      <c r="AE196">
        <v>27</v>
      </c>
      <c r="AF196">
        <v>43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336.52979999999997</v>
      </c>
      <c r="BA196">
        <v>4593.8900000000003</v>
      </c>
      <c r="BB196">
        <v>8731.7792000000009</v>
      </c>
      <c r="BC196">
        <v>558.61759999999992</v>
      </c>
      <c r="BD196">
        <v>1884.4631999999999</v>
      </c>
      <c r="BE196">
        <v>379755.84499999997</v>
      </c>
      <c r="BF196">
        <v>341.72069999999997</v>
      </c>
      <c r="BG196">
        <v>573.10040000000004</v>
      </c>
      <c r="BH196">
        <v>6120.0125000000007</v>
      </c>
    </row>
    <row r="197" spans="1:60" x14ac:dyDescent="0.45">
      <c r="A197" t="s">
        <v>33</v>
      </c>
      <c r="B197" t="s">
        <v>291</v>
      </c>
      <c r="C197" s="1" t="s">
        <v>258</v>
      </c>
      <c r="D197" s="1" t="s">
        <v>290</v>
      </c>
      <c r="E197">
        <v>1.4890000000000001</v>
      </c>
      <c r="F197">
        <v>51.728999999999999</v>
      </c>
      <c r="G197">
        <v>0.95299999999999996</v>
      </c>
      <c r="H197">
        <v>0.60099999999999998</v>
      </c>
      <c r="I197">
        <v>6.7000000000000004E-2</v>
      </c>
      <c r="J197">
        <v>0.08</v>
      </c>
      <c r="K197">
        <v>0.27400000000000002</v>
      </c>
      <c r="L197">
        <v>2.681</v>
      </c>
      <c r="M197">
        <v>4.2000000000000003E-2</v>
      </c>
      <c r="N197">
        <v>7.0000000000000007E-2</v>
      </c>
      <c r="O197">
        <v>0</v>
      </c>
      <c r="P197">
        <v>76</v>
      </c>
      <c r="Q197">
        <v>9</v>
      </c>
      <c r="R197">
        <v>590</v>
      </c>
      <c r="S197">
        <v>0</v>
      </c>
      <c r="T197">
        <v>1041</v>
      </c>
      <c r="U197">
        <v>0</v>
      </c>
      <c r="V197">
        <v>0</v>
      </c>
      <c r="W197">
        <v>0</v>
      </c>
      <c r="X197">
        <v>17</v>
      </c>
      <c r="Y197">
        <v>5</v>
      </c>
      <c r="Z197">
        <v>0</v>
      </c>
      <c r="AA197">
        <v>0</v>
      </c>
      <c r="AB197">
        <v>0</v>
      </c>
      <c r="AC197">
        <v>35</v>
      </c>
      <c r="AD197">
        <v>9</v>
      </c>
      <c r="AE197">
        <v>7</v>
      </c>
      <c r="AF197">
        <v>54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311.58120000000002</v>
      </c>
      <c r="AZ197">
        <v>362.4631</v>
      </c>
      <c r="BA197">
        <v>7880.5325000000003</v>
      </c>
      <c r="BB197">
        <v>12532.066400000002</v>
      </c>
      <c r="BC197">
        <v>349.13599999999997</v>
      </c>
      <c r="BD197">
        <v>2274.6384000000003</v>
      </c>
      <c r="BE197">
        <v>369707.163</v>
      </c>
      <c r="BF197">
        <v>419.65700000000004</v>
      </c>
      <c r="BG197">
        <v>518.88819999999998</v>
      </c>
      <c r="BH197">
        <v>6665.5679</v>
      </c>
    </row>
    <row r="198" spans="1:60" x14ac:dyDescent="0.45">
      <c r="A198" t="s">
        <v>33</v>
      </c>
      <c r="B198" t="s">
        <v>291</v>
      </c>
      <c r="C198" s="1" t="s">
        <v>259</v>
      </c>
      <c r="D198" s="1" t="s">
        <v>290</v>
      </c>
      <c r="E198">
        <v>1.397</v>
      </c>
      <c r="F198">
        <v>51.798000000000002</v>
      </c>
      <c r="G198">
        <v>1.1180000000000001</v>
      </c>
      <c r="H198">
        <v>0.55600000000000005</v>
      </c>
      <c r="I198">
        <v>6.2E-2</v>
      </c>
      <c r="J198">
        <v>0.08</v>
      </c>
      <c r="K198">
        <v>0.35799999999999998</v>
      </c>
      <c r="L198">
        <v>2.6949999999999998</v>
      </c>
      <c r="M198">
        <v>0</v>
      </c>
      <c r="N198">
        <v>7.1999999999999995E-2</v>
      </c>
      <c r="O198">
        <v>0</v>
      </c>
      <c r="P198">
        <v>80</v>
      </c>
      <c r="Q198">
        <v>10</v>
      </c>
      <c r="R198">
        <v>642</v>
      </c>
      <c r="S198">
        <v>0</v>
      </c>
      <c r="T198">
        <v>1045</v>
      </c>
      <c r="U198">
        <v>0</v>
      </c>
      <c r="V198">
        <v>0</v>
      </c>
      <c r="W198">
        <v>0</v>
      </c>
      <c r="X198">
        <v>28</v>
      </c>
      <c r="Y198">
        <v>17</v>
      </c>
      <c r="Z198">
        <v>0</v>
      </c>
      <c r="AA198">
        <v>0</v>
      </c>
      <c r="AB198">
        <v>0</v>
      </c>
      <c r="AC198">
        <v>28</v>
      </c>
      <c r="AD198">
        <v>25</v>
      </c>
      <c r="AE198">
        <v>30</v>
      </c>
      <c r="AF198">
        <v>15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335.3236</v>
      </c>
      <c r="BA198">
        <v>7393.6225000000004</v>
      </c>
      <c r="BB198">
        <v>12597.508</v>
      </c>
      <c r="BC198">
        <v>349.13599999999997</v>
      </c>
      <c r="BD198">
        <v>2971.9728</v>
      </c>
      <c r="BE198">
        <v>370200.30599999998</v>
      </c>
      <c r="BF198">
        <v>431.64719999999994</v>
      </c>
      <c r="BG198">
        <v>480.16520000000003</v>
      </c>
      <c r="BH198">
        <v>7819.6274000000012</v>
      </c>
    </row>
    <row r="199" spans="1:60" x14ac:dyDescent="0.45">
      <c r="A199" t="s">
        <v>33</v>
      </c>
      <c r="B199" t="s">
        <v>291</v>
      </c>
      <c r="C199" s="1" t="s">
        <v>260</v>
      </c>
      <c r="D199" s="1" t="s">
        <v>290</v>
      </c>
      <c r="E199">
        <v>1.44</v>
      </c>
      <c r="F199">
        <v>51.231999999999999</v>
      </c>
      <c r="G199">
        <v>2.5499999999999998</v>
      </c>
      <c r="H199">
        <v>0.52900000000000003</v>
      </c>
      <c r="I199">
        <v>5.7000000000000002E-2</v>
      </c>
      <c r="J199">
        <v>7.1999999999999995E-2</v>
      </c>
      <c r="K199">
        <v>0.39700000000000002</v>
      </c>
      <c r="L199">
        <v>3.0609999999999999</v>
      </c>
      <c r="M199">
        <v>0</v>
      </c>
      <c r="N199">
        <v>7.6999999999999999E-2</v>
      </c>
      <c r="O199">
        <v>0</v>
      </c>
      <c r="P199">
        <v>80</v>
      </c>
      <c r="Q199">
        <v>6</v>
      </c>
      <c r="R199">
        <v>617</v>
      </c>
      <c r="S199">
        <v>0</v>
      </c>
      <c r="T199">
        <v>1015</v>
      </c>
      <c r="U199">
        <v>0</v>
      </c>
      <c r="V199">
        <v>0</v>
      </c>
      <c r="W199">
        <v>0</v>
      </c>
      <c r="X199">
        <v>41</v>
      </c>
      <c r="Y199">
        <v>15</v>
      </c>
      <c r="Z199">
        <v>0</v>
      </c>
      <c r="AA199">
        <v>0</v>
      </c>
      <c r="AB199">
        <v>0</v>
      </c>
      <c r="AC199">
        <v>75</v>
      </c>
      <c r="AD199">
        <v>41</v>
      </c>
      <c r="AE199">
        <v>35</v>
      </c>
      <c r="AF199">
        <v>93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319.03989999999999</v>
      </c>
      <c r="BA199">
        <v>7621.2</v>
      </c>
      <c r="BB199">
        <v>14308.338400000001</v>
      </c>
      <c r="BC199">
        <v>314.22239999999999</v>
      </c>
      <c r="BD199">
        <v>3295.7352000000001</v>
      </c>
      <c r="BE199">
        <v>366155.10399999999</v>
      </c>
      <c r="BF199">
        <v>461.62270000000001</v>
      </c>
      <c r="BG199">
        <v>441.44220000000007</v>
      </c>
      <c r="BH199">
        <v>17835.465</v>
      </c>
    </row>
    <row r="200" spans="1:60" x14ac:dyDescent="0.45">
      <c r="A200" t="s">
        <v>33</v>
      </c>
      <c r="B200" t="s">
        <v>291</v>
      </c>
      <c r="C200" s="1" t="s">
        <v>261</v>
      </c>
      <c r="D200" s="1" t="s">
        <v>290</v>
      </c>
      <c r="E200">
        <v>0.48299999999999998</v>
      </c>
      <c r="F200">
        <v>54.853999999999999</v>
      </c>
      <c r="G200">
        <v>1.1359999999999999</v>
      </c>
      <c r="H200">
        <v>0.54</v>
      </c>
      <c r="I200">
        <v>5.8000000000000003E-2</v>
      </c>
      <c r="J200">
        <v>0.06</v>
      </c>
      <c r="K200">
        <v>0.114</v>
      </c>
      <c r="L200">
        <v>6.8000000000000005E-2</v>
      </c>
      <c r="M200">
        <v>0</v>
      </c>
      <c r="N200">
        <v>3.4000000000000002E-2</v>
      </c>
      <c r="O200">
        <v>0</v>
      </c>
      <c r="P200">
        <v>59</v>
      </c>
      <c r="Q200">
        <v>4</v>
      </c>
      <c r="R200">
        <v>512</v>
      </c>
      <c r="S200">
        <v>0</v>
      </c>
      <c r="T200">
        <v>1001</v>
      </c>
      <c r="U200">
        <v>0</v>
      </c>
      <c r="V200">
        <v>0</v>
      </c>
      <c r="W200">
        <v>0</v>
      </c>
      <c r="X200">
        <v>15</v>
      </c>
      <c r="Y200">
        <v>9</v>
      </c>
      <c r="Z200">
        <v>0</v>
      </c>
      <c r="AA200">
        <v>0</v>
      </c>
      <c r="AB200">
        <v>0</v>
      </c>
      <c r="AC200">
        <v>28</v>
      </c>
      <c r="AD200">
        <v>8</v>
      </c>
      <c r="AE200">
        <v>0</v>
      </c>
      <c r="AF200">
        <v>64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325.67400000000004</v>
      </c>
      <c r="BA200">
        <v>2556.2774999999997</v>
      </c>
      <c r="BB200">
        <v>317.85920000000004</v>
      </c>
      <c r="BC200">
        <v>261.85199999999998</v>
      </c>
      <c r="BD200">
        <v>946.38239999999996</v>
      </c>
      <c r="BE200">
        <v>392041.538</v>
      </c>
      <c r="BF200">
        <v>203.83340000000001</v>
      </c>
      <c r="BG200">
        <v>449.18680000000001</v>
      </c>
      <c r="BH200">
        <v>7945.5247999999992</v>
      </c>
    </row>
    <row r="201" spans="1:60" x14ac:dyDescent="0.45">
      <c r="A201" t="s">
        <v>33</v>
      </c>
      <c r="B201" t="s">
        <v>291</v>
      </c>
      <c r="C201" s="1" t="s">
        <v>262</v>
      </c>
      <c r="D201" s="1" t="s">
        <v>290</v>
      </c>
      <c r="E201">
        <v>1.3620000000000001</v>
      </c>
      <c r="F201">
        <v>34.822000000000003</v>
      </c>
      <c r="G201">
        <v>0.84299999999999997</v>
      </c>
      <c r="H201">
        <v>0.41699999999999998</v>
      </c>
      <c r="I201">
        <v>3.9E-2</v>
      </c>
      <c r="J201">
        <v>6.6000000000000003E-2</v>
      </c>
      <c r="K201">
        <v>0.36599999999999999</v>
      </c>
      <c r="L201">
        <v>2.6110000000000002</v>
      </c>
      <c r="M201">
        <v>0</v>
      </c>
      <c r="N201">
        <v>6.7000000000000004E-2</v>
      </c>
      <c r="O201">
        <v>0</v>
      </c>
      <c r="P201">
        <v>49</v>
      </c>
      <c r="Q201">
        <v>7</v>
      </c>
      <c r="R201">
        <v>343</v>
      </c>
      <c r="S201">
        <v>0</v>
      </c>
      <c r="T201">
        <v>609</v>
      </c>
      <c r="U201">
        <v>0</v>
      </c>
      <c r="V201">
        <v>0</v>
      </c>
      <c r="W201">
        <v>0</v>
      </c>
      <c r="X201">
        <v>19</v>
      </c>
      <c r="Y201">
        <v>9</v>
      </c>
      <c r="Z201">
        <v>0</v>
      </c>
      <c r="AA201">
        <v>0</v>
      </c>
      <c r="AB201">
        <v>0</v>
      </c>
      <c r="AC201">
        <v>31</v>
      </c>
      <c r="AD201">
        <v>24</v>
      </c>
      <c r="AE201">
        <v>13</v>
      </c>
      <c r="AF201">
        <v>18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251.49269999999996</v>
      </c>
      <c r="BA201">
        <v>7208.3850000000002</v>
      </c>
      <c r="BB201">
        <v>12204.858400000003</v>
      </c>
      <c r="BC201">
        <v>288.03720000000004</v>
      </c>
      <c r="BD201">
        <v>3038.3855999999996</v>
      </c>
      <c r="BE201">
        <v>248872.834</v>
      </c>
      <c r="BF201">
        <v>401.67170000000004</v>
      </c>
      <c r="BG201">
        <v>302.0394</v>
      </c>
      <c r="BH201">
        <v>5896.1949000000004</v>
      </c>
    </row>
    <row r="202" spans="1:60" x14ac:dyDescent="0.45">
      <c r="A202" t="s">
        <v>33</v>
      </c>
      <c r="B202" t="s">
        <v>291</v>
      </c>
      <c r="C202" s="1" t="s">
        <v>263</v>
      </c>
      <c r="D202" s="1" t="s">
        <v>290</v>
      </c>
      <c r="E202">
        <v>0.35499999999999998</v>
      </c>
      <c r="F202">
        <v>55.31</v>
      </c>
      <c r="G202">
        <v>0.92400000000000004</v>
      </c>
      <c r="H202">
        <v>0.57099999999999995</v>
      </c>
      <c r="I202">
        <v>7.2999999999999995E-2</v>
      </c>
      <c r="J202">
        <v>0.27400000000000002</v>
      </c>
      <c r="K202">
        <v>7.0000000000000001E-3</v>
      </c>
      <c r="L202">
        <v>0</v>
      </c>
      <c r="M202">
        <v>0</v>
      </c>
      <c r="N202">
        <v>2.8000000000000001E-2</v>
      </c>
      <c r="O202">
        <v>0</v>
      </c>
      <c r="P202">
        <v>44</v>
      </c>
      <c r="Q202">
        <v>4</v>
      </c>
      <c r="R202">
        <v>395</v>
      </c>
      <c r="S202">
        <v>0</v>
      </c>
      <c r="T202">
        <v>1000</v>
      </c>
      <c r="U202">
        <v>0</v>
      </c>
      <c r="V202">
        <v>0</v>
      </c>
      <c r="W202">
        <v>0</v>
      </c>
      <c r="X202">
        <v>11</v>
      </c>
      <c r="Y202">
        <v>11</v>
      </c>
      <c r="Z202">
        <v>0</v>
      </c>
      <c r="AA202">
        <v>0</v>
      </c>
      <c r="AB202">
        <v>0</v>
      </c>
      <c r="AC202">
        <v>21</v>
      </c>
      <c r="AD202">
        <v>27</v>
      </c>
      <c r="AE202">
        <v>38</v>
      </c>
      <c r="AF202">
        <v>54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344.37009999999998</v>
      </c>
      <c r="BA202">
        <v>1878.8374999999999</v>
      </c>
      <c r="BB202">
        <v>0</v>
      </c>
      <c r="BC202">
        <v>1195.7908</v>
      </c>
      <c r="BD202">
        <v>58.111200000000004</v>
      </c>
      <c r="BE202">
        <v>395300.57</v>
      </c>
      <c r="BF202">
        <v>167.86279999999999</v>
      </c>
      <c r="BG202">
        <v>565.35580000000004</v>
      </c>
      <c r="BH202">
        <v>6462.7332000000006</v>
      </c>
    </row>
    <row r="203" spans="1:60" x14ac:dyDescent="0.45">
      <c r="A203" t="s">
        <v>33</v>
      </c>
      <c r="B203" t="s">
        <v>291</v>
      </c>
      <c r="C203" s="1" t="s">
        <v>264</v>
      </c>
      <c r="D203" s="1" t="s">
        <v>290</v>
      </c>
      <c r="E203">
        <v>0.58099999999999996</v>
      </c>
      <c r="F203">
        <v>54.901000000000003</v>
      </c>
      <c r="G203">
        <v>0.90400000000000003</v>
      </c>
      <c r="H203">
        <v>0.58899999999999997</v>
      </c>
      <c r="I203">
        <v>5.8000000000000003E-2</v>
      </c>
      <c r="J203">
        <v>9.1999999999999998E-2</v>
      </c>
      <c r="K203">
        <v>6.2E-2</v>
      </c>
      <c r="L203">
        <v>0.13600000000000001</v>
      </c>
      <c r="M203">
        <v>0</v>
      </c>
      <c r="N203">
        <v>3.3000000000000002E-2</v>
      </c>
      <c r="O203">
        <v>0</v>
      </c>
      <c r="P203">
        <v>58</v>
      </c>
      <c r="Q203">
        <v>6</v>
      </c>
      <c r="R203">
        <v>522</v>
      </c>
      <c r="S203">
        <v>0</v>
      </c>
      <c r="T203">
        <v>1017</v>
      </c>
      <c r="U203">
        <v>0</v>
      </c>
      <c r="V203">
        <v>0</v>
      </c>
      <c r="W203">
        <v>0</v>
      </c>
      <c r="X203">
        <v>12</v>
      </c>
      <c r="Y203">
        <v>12</v>
      </c>
      <c r="Z203">
        <v>0</v>
      </c>
      <c r="AA203">
        <v>0</v>
      </c>
      <c r="AB203">
        <v>0</v>
      </c>
      <c r="AC203">
        <v>17</v>
      </c>
      <c r="AD203">
        <v>0</v>
      </c>
      <c r="AE203">
        <v>0</v>
      </c>
      <c r="AF203">
        <v>33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355.22589999999997</v>
      </c>
      <c r="BA203">
        <v>3074.9424999999997</v>
      </c>
      <c r="BB203">
        <v>635.71840000000009</v>
      </c>
      <c r="BC203">
        <v>401.50639999999993</v>
      </c>
      <c r="BD203">
        <v>514.69920000000002</v>
      </c>
      <c r="BE203">
        <v>392377.44699999999</v>
      </c>
      <c r="BF203">
        <v>197.83830000000003</v>
      </c>
      <c r="BG203">
        <v>449.18680000000001</v>
      </c>
      <c r="BH203">
        <v>6322.8472000000002</v>
      </c>
    </row>
    <row r="204" spans="1:60" x14ac:dyDescent="0.45">
      <c r="A204" t="s">
        <v>33</v>
      </c>
      <c r="B204" t="s">
        <v>291</v>
      </c>
      <c r="C204" s="1" t="s">
        <v>265</v>
      </c>
      <c r="D204" s="1" t="s">
        <v>290</v>
      </c>
      <c r="E204">
        <v>0.22</v>
      </c>
      <c r="F204">
        <v>55.23</v>
      </c>
      <c r="G204">
        <v>0.76</v>
      </c>
      <c r="H204">
        <v>0.58599999999999997</v>
      </c>
      <c r="I204">
        <v>6.9000000000000006E-2</v>
      </c>
      <c r="J204">
        <v>0.108</v>
      </c>
      <c r="K204">
        <v>0</v>
      </c>
      <c r="L204">
        <v>0</v>
      </c>
      <c r="M204">
        <v>0</v>
      </c>
      <c r="N204">
        <v>1.9E-2</v>
      </c>
      <c r="O204">
        <v>0</v>
      </c>
      <c r="P204">
        <v>47</v>
      </c>
      <c r="Q204">
        <v>1</v>
      </c>
      <c r="R204">
        <v>440</v>
      </c>
      <c r="S204">
        <v>0</v>
      </c>
      <c r="T204">
        <v>990</v>
      </c>
      <c r="U204">
        <v>0</v>
      </c>
      <c r="V204">
        <v>0</v>
      </c>
      <c r="W204">
        <v>0</v>
      </c>
      <c r="X204">
        <v>7</v>
      </c>
      <c r="Y204">
        <v>8</v>
      </c>
      <c r="Z204">
        <v>0</v>
      </c>
      <c r="AA204">
        <v>0</v>
      </c>
      <c r="AB204">
        <v>0</v>
      </c>
      <c r="AC204">
        <v>21</v>
      </c>
      <c r="AD204">
        <v>0</v>
      </c>
      <c r="AE204">
        <v>0</v>
      </c>
      <c r="AF204">
        <v>29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353.41659999999996</v>
      </c>
      <c r="BA204">
        <v>1164.3499999999999</v>
      </c>
      <c r="BB204">
        <v>0</v>
      </c>
      <c r="BC204">
        <v>471.33359999999999</v>
      </c>
      <c r="BD204">
        <v>0</v>
      </c>
      <c r="BE204">
        <v>394728.81</v>
      </c>
      <c r="BF204">
        <v>113.90690000000001</v>
      </c>
      <c r="BG204">
        <v>534.37740000000008</v>
      </c>
      <c r="BH204">
        <v>5315.6679999999997</v>
      </c>
    </row>
    <row r="205" spans="1:60" x14ac:dyDescent="0.45">
      <c r="A205" t="s">
        <v>33</v>
      </c>
      <c r="B205" t="s">
        <v>291</v>
      </c>
      <c r="C205" s="1" t="s">
        <v>266</v>
      </c>
      <c r="D205" s="1" t="s">
        <v>290</v>
      </c>
      <c r="E205">
        <v>0.35899999999999999</v>
      </c>
      <c r="F205">
        <v>54.932000000000002</v>
      </c>
      <c r="G205">
        <v>1.02</v>
      </c>
      <c r="H205">
        <v>0.628</v>
      </c>
      <c r="I205">
        <v>8.8999999999999996E-2</v>
      </c>
      <c r="J205">
        <v>0.152</v>
      </c>
      <c r="K205">
        <v>0</v>
      </c>
      <c r="L205">
        <v>0</v>
      </c>
      <c r="M205">
        <v>0</v>
      </c>
      <c r="N205">
        <v>2.1000000000000001E-2</v>
      </c>
      <c r="O205">
        <v>0</v>
      </c>
      <c r="P205">
        <v>40</v>
      </c>
      <c r="Q205">
        <v>3</v>
      </c>
      <c r="R205">
        <v>368</v>
      </c>
      <c r="S205">
        <v>0</v>
      </c>
      <c r="T205">
        <v>1003</v>
      </c>
      <c r="U205">
        <v>0</v>
      </c>
      <c r="V205">
        <v>0</v>
      </c>
      <c r="W205">
        <v>0</v>
      </c>
      <c r="X205">
        <v>16</v>
      </c>
      <c r="Y205">
        <v>12</v>
      </c>
      <c r="Z205">
        <v>0</v>
      </c>
      <c r="AA205">
        <v>0</v>
      </c>
      <c r="AB205">
        <v>0</v>
      </c>
      <c r="AC205">
        <v>29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378.74680000000001</v>
      </c>
      <c r="BA205">
        <v>1900.0074999999999</v>
      </c>
      <c r="BB205">
        <v>0</v>
      </c>
      <c r="BC205">
        <v>663.35839999999996</v>
      </c>
      <c r="BD205">
        <v>0</v>
      </c>
      <c r="BE205">
        <v>392599.00400000002</v>
      </c>
      <c r="BF205">
        <v>125.89710000000001</v>
      </c>
      <c r="BG205">
        <v>689.26940000000002</v>
      </c>
      <c r="BH205">
        <v>7134.1859999999997</v>
      </c>
    </row>
    <row r="206" spans="1:60" x14ac:dyDescent="0.45">
      <c r="A206" t="s">
        <v>33</v>
      </c>
      <c r="B206" t="s">
        <v>291</v>
      </c>
      <c r="C206" s="1" t="s">
        <v>267</v>
      </c>
      <c r="D206" s="1" t="s">
        <v>290</v>
      </c>
      <c r="E206">
        <v>2.7360000000000002</v>
      </c>
      <c r="F206">
        <v>43.377000000000002</v>
      </c>
      <c r="G206">
        <v>3.3090000000000002</v>
      </c>
      <c r="H206">
        <v>1.0149999999999999</v>
      </c>
      <c r="I206">
        <v>0.05</v>
      </c>
      <c r="J206">
        <v>0.879</v>
      </c>
      <c r="K206">
        <v>1.1890000000000001</v>
      </c>
      <c r="L206">
        <v>8.4369999999999994</v>
      </c>
      <c r="M206">
        <v>0.20300000000000001</v>
      </c>
      <c r="N206">
        <v>0.104</v>
      </c>
      <c r="O206">
        <v>0</v>
      </c>
      <c r="P206">
        <v>91</v>
      </c>
      <c r="Q206">
        <v>21</v>
      </c>
      <c r="R206">
        <v>527</v>
      </c>
      <c r="S206">
        <v>0</v>
      </c>
      <c r="T206">
        <v>1097</v>
      </c>
      <c r="U206">
        <v>0</v>
      </c>
      <c r="V206">
        <v>0</v>
      </c>
      <c r="W206">
        <v>0</v>
      </c>
      <c r="X206">
        <v>29</v>
      </c>
      <c r="Y206">
        <v>11</v>
      </c>
      <c r="Z206">
        <v>0</v>
      </c>
      <c r="AA206">
        <v>0</v>
      </c>
      <c r="AB206">
        <v>0</v>
      </c>
      <c r="AC206">
        <v>49</v>
      </c>
      <c r="AD206">
        <v>28</v>
      </c>
      <c r="AE206">
        <v>0</v>
      </c>
      <c r="AF206">
        <v>47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1505.9758000000002</v>
      </c>
      <c r="AZ206">
        <v>612.14649999999995</v>
      </c>
      <c r="BA206">
        <v>14480.28</v>
      </c>
      <c r="BB206">
        <v>39437.912799999998</v>
      </c>
      <c r="BC206">
        <v>3836.1318000000001</v>
      </c>
      <c r="BD206">
        <v>9870.6023999999998</v>
      </c>
      <c r="BE206">
        <v>310015.41900000005</v>
      </c>
      <c r="BF206">
        <v>623.49039999999991</v>
      </c>
      <c r="BG206">
        <v>387.23000000000008</v>
      </c>
      <c r="BH206">
        <v>23144.1387</v>
      </c>
    </row>
    <row r="207" spans="1:60" x14ac:dyDescent="0.45">
      <c r="A207" t="s">
        <v>33</v>
      </c>
      <c r="B207" t="s">
        <v>291</v>
      </c>
      <c r="C207" s="1" t="s">
        <v>268</v>
      </c>
      <c r="D207" s="1" t="s">
        <v>290</v>
      </c>
      <c r="E207">
        <v>0.70699999999999996</v>
      </c>
      <c r="F207">
        <v>53.777000000000001</v>
      </c>
      <c r="G207">
        <v>1.6080000000000001</v>
      </c>
      <c r="H207">
        <v>0.76100000000000001</v>
      </c>
      <c r="I207">
        <v>4.7E-2</v>
      </c>
      <c r="J207">
        <v>0.33500000000000002</v>
      </c>
      <c r="K207">
        <v>0.255</v>
      </c>
      <c r="L207">
        <v>1.1100000000000001</v>
      </c>
      <c r="M207">
        <v>0</v>
      </c>
      <c r="N207">
        <v>3.3000000000000002E-2</v>
      </c>
      <c r="O207">
        <v>0</v>
      </c>
      <c r="P207">
        <v>52</v>
      </c>
      <c r="Q207">
        <v>8</v>
      </c>
      <c r="R207">
        <v>390</v>
      </c>
      <c r="S207">
        <v>0</v>
      </c>
      <c r="T207">
        <v>989</v>
      </c>
      <c r="U207">
        <v>0</v>
      </c>
      <c r="V207">
        <v>0</v>
      </c>
      <c r="W207">
        <v>0</v>
      </c>
      <c r="X207">
        <v>11</v>
      </c>
      <c r="Y207">
        <v>12</v>
      </c>
      <c r="Z207">
        <v>0</v>
      </c>
      <c r="AA207">
        <v>0</v>
      </c>
      <c r="AB207">
        <v>0</v>
      </c>
      <c r="AC207">
        <v>23</v>
      </c>
      <c r="AD207">
        <v>73</v>
      </c>
      <c r="AE207">
        <v>0</v>
      </c>
      <c r="AF207">
        <v>59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458.95910000000003</v>
      </c>
      <c r="BA207">
        <v>3741.7974999999997</v>
      </c>
      <c r="BB207">
        <v>5188.5840000000007</v>
      </c>
      <c r="BC207">
        <v>1462.0069999999998</v>
      </c>
      <c r="BD207">
        <v>2116.9079999999999</v>
      </c>
      <c r="BE207">
        <v>384344.21900000004</v>
      </c>
      <c r="BF207">
        <v>197.83830000000003</v>
      </c>
      <c r="BG207">
        <v>363.99619999999999</v>
      </c>
      <c r="BH207">
        <v>11246.834400000002</v>
      </c>
    </row>
    <row r="208" spans="1:60" x14ac:dyDescent="0.45">
      <c r="A208" t="s">
        <v>33</v>
      </c>
      <c r="B208" t="s">
        <v>291</v>
      </c>
      <c r="C208" s="1" t="s">
        <v>269</v>
      </c>
      <c r="D208" s="1" t="s">
        <v>290</v>
      </c>
      <c r="E208">
        <v>0.98499999999999999</v>
      </c>
      <c r="F208">
        <v>51.795000000000002</v>
      </c>
      <c r="G208">
        <v>1.75</v>
      </c>
      <c r="H208">
        <v>0.68400000000000005</v>
      </c>
      <c r="I208">
        <v>3.7999999999999999E-2</v>
      </c>
      <c r="J208">
        <v>0.75700000000000001</v>
      </c>
      <c r="K208">
        <v>0.217</v>
      </c>
      <c r="L208">
        <v>2.1930000000000001</v>
      </c>
      <c r="M208">
        <v>0.46500000000000002</v>
      </c>
      <c r="N208">
        <v>4.5999999999999999E-2</v>
      </c>
      <c r="O208">
        <v>0</v>
      </c>
      <c r="P208">
        <v>70</v>
      </c>
      <c r="Q208">
        <v>12</v>
      </c>
      <c r="R208">
        <v>545</v>
      </c>
      <c r="S208">
        <v>0</v>
      </c>
      <c r="T208">
        <v>1017</v>
      </c>
      <c r="U208">
        <v>0</v>
      </c>
      <c r="V208">
        <v>0</v>
      </c>
      <c r="W208">
        <v>0</v>
      </c>
      <c r="X208">
        <v>23</v>
      </c>
      <c r="Y208">
        <v>8</v>
      </c>
      <c r="Z208">
        <v>0</v>
      </c>
      <c r="AA208">
        <v>0</v>
      </c>
      <c r="AB208">
        <v>0</v>
      </c>
      <c r="AC208">
        <v>31</v>
      </c>
      <c r="AD208">
        <v>0</v>
      </c>
      <c r="AE208">
        <v>26</v>
      </c>
      <c r="AF208">
        <v>56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3449.6490000000003</v>
      </c>
      <c r="AZ208">
        <v>412.5204</v>
      </c>
      <c r="BA208">
        <v>5213.1125000000002</v>
      </c>
      <c r="BB208">
        <v>10250.959200000001</v>
      </c>
      <c r="BC208">
        <v>3303.6993999999995</v>
      </c>
      <c r="BD208">
        <v>1801.4472000000001</v>
      </c>
      <c r="BE208">
        <v>370178.86500000005</v>
      </c>
      <c r="BF208">
        <v>275.77459999999996</v>
      </c>
      <c r="BG208">
        <v>294.29480000000001</v>
      </c>
      <c r="BH208">
        <v>12240.025000000001</v>
      </c>
    </row>
    <row r="209" spans="1:60" x14ac:dyDescent="0.45">
      <c r="A209" t="s">
        <v>33</v>
      </c>
      <c r="B209" t="s">
        <v>291</v>
      </c>
      <c r="C209" s="1" t="s">
        <v>270</v>
      </c>
      <c r="D209" s="1" t="s">
        <v>290</v>
      </c>
      <c r="E209">
        <v>0.63400000000000001</v>
      </c>
      <c r="F209">
        <v>54.493000000000002</v>
      </c>
      <c r="G209">
        <v>1.018</v>
      </c>
      <c r="H209">
        <v>0.59799999999999998</v>
      </c>
      <c r="I209">
        <v>2.5999999999999999E-2</v>
      </c>
      <c r="J209">
        <v>6.8000000000000005E-2</v>
      </c>
      <c r="K209">
        <v>0.11</v>
      </c>
      <c r="L209">
        <v>1.137</v>
      </c>
      <c r="M209">
        <v>0</v>
      </c>
      <c r="N209">
        <v>4.1000000000000002E-2</v>
      </c>
      <c r="O209">
        <v>0</v>
      </c>
      <c r="P209">
        <v>70</v>
      </c>
      <c r="Q209">
        <v>5</v>
      </c>
      <c r="R209">
        <v>657</v>
      </c>
      <c r="S209">
        <v>0</v>
      </c>
      <c r="T209">
        <v>1024</v>
      </c>
      <c r="U209">
        <v>0</v>
      </c>
      <c r="V209">
        <v>0</v>
      </c>
      <c r="W209">
        <v>0</v>
      </c>
      <c r="X209">
        <v>29</v>
      </c>
      <c r="Y209">
        <v>9</v>
      </c>
      <c r="Z209">
        <v>0</v>
      </c>
      <c r="AA209">
        <v>0</v>
      </c>
      <c r="AB209">
        <v>0</v>
      </c>
      <c r="AC209">
        <v>21</v>
      </c>
      <c r="AD209">
        <v>89</v>
      </c>
      <c r="AE209">
        <v>15</v>
      </c>
      <c r="AF209">
        <v>23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360.65379999999999</v>
      </c>
      <c r="BA209">
        <v>3355.4450000000002</v>
      </c>
      <c r="BB209">
        <v>5314.7928000000002</v>
      </c>
      <c r="BC209">
        <v>296.76560000000001</v>
      </c>
      <c r="BD209">
        <v>913.17599999999993</v>
      </c>
      <c r="BE209">
        <v>389461.47100000002</v>
      </c>
      <c r="BF209">
        <v>245.79910000000001</v>
      </c>
      <c r="BG209">
        <v>201.3596</v>
      </c>
      <c r="BH209">
        <v>7120.1974</v>
      </c>
    </row>
    <row r="210" spans="1:60" x14ac:dyDescent="0.45">
      <c r="A210" t="s">
        <v>33</v>
      </c>
      <c r="B210" t="s">
        <v>291</v>
      </c>
      <c r="C210" s="1" t="s">
        <v>271</v>
      </c>
      <c r="D210" s="1" t="s">
        <v>290</v>
      </c>
      <c r="E210">
        <v>3.5</v>
      </c>
      <c r="F210">
        <v>48.499000000000002</v>
      </c>
      <c r="G210">
        <v>1.7829999999999999</v>
      </c>
      <c r="H210">
        <v>0.68300000000000005</v>
      </c>
      <c r="I210">
        <v>3.1E-2</v>
      </c>
      <c r="J210">
        <v>0.129</v>
      </c>
      <c r="K210">
        <v>0.23899999999999999</v>
      </c>
      <c r="L210">
        <v>5.0380000000000003</v>
      </c>
      <c r="M210">
        <v>5.6000000000000001E-2</v>
      </c>
      <c r="N210">
        <v>0.13300000000000001</v>
      </c>
      <c r="O210">
        <v>0</v>
      </c>
      <c r="P210">
        <v>79</v>
      </c>
      <c r="Q210">
        <v>4</v>
      </c>
      <c r="R210">
        <v>455</v>
      </c>
      <c r="S210">
        <v>0</v>
      </c>
      <c r="T210">
        <v>1043</v>
      </c>
      <c r="U210">
        <v>0</v>
      </c>
      <c r="V210">
        <v>0</v>
      </c>
      <c r="W210">
        <v>0</v>
      </c>
      <c r="X210">
        <v>23</v>
      </c>
      <c r="Y210">
        <v>11</v>
      </c>
      <c r="Z210">
        <v>0</v>
      </c>
      <c r="AA210">
        <v>0</v>
      </c>
      <c r="AB210">
        <v>0</v>
      </c>
      <c r="AC210">
        <v>27</v>
      </c>
      <c r="AD210">
        <v>50</v>
      </c>
      <c r="AE210">
        <v>0</v>
      </c>
      <c r="AF210">
        <v>4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415.44159999999999</v>
      </c>
      <c r="AZ210">
        <v>411.91730000000001</v>
      </c>
      <c r="BA210">
        <v>18523.75</v>
      </c>
      <c r="BB210">
        <v>23549.627199999999</v>
      </c>
      <c r="BC210">
        <v>562.98179999999991</v>
      </c>
      <c r="BD210">
        <v>1984.0823999999998</v>
      </c>
      <c r="BE210">
        <v>346622.353</v>
      </c>
      <c r="BF210">
        <v>797.34830000000011</v>
      </c>
      <c r="BG210">
        <v>240.08260000000001</v>
      </c>
      <c r="BH210">
        <v>12470.8369</v>
      </c>
    </row>
    <row r="211" spans="1:60" x14ac:dyDescent="0.45">
      <c r="A211" t="s">
        <v>33</v>
      </c>
      <c r="B211" t="s">
        <v>291</v>
      </c>
      <c r="C211" s="1" t="s">
        <v>272</v>
      </c>
      <c r="D211" s="1" t="s">
        <v>290</v>
      </c>
      <c r="E211">
        <v>0.53600000000000003</v>
      </c>
      <c r="F211">
        <v>54.180999999999997</v>
      </c>
      <c r="G211">
        <v>0.93700000000000006</v>
      </c>
      <c r="H211">
        <v>0.69599999999999995</v>
      </c>
      <c r="I211">
        <v>2.9000000000000001E-2</v>
      </c>
      <c r="J211">
        <v>8.3000000000000004E-2</v>
      </c>
      <c r="K211">
        <v>6.8000000000000005E-2</v>
      </c>
      <c r="L211">
        <v>0.58699999999999997</v>
      </c>
      <c r="M211">
        <v>0</v>
      </c>
      <c r="N211">
        <v>3.5999999999999997E-2</v>
      </c>
      <c r="O211">
        <v>0</v>
      </c>
      <c r="P211">
        <v>56</v>
      </c>
      <c r="Q211">
        <v>4</v>
      </c>
      <c r="R211">
        <v>474</v>
      </c>
      <c r="S211">
        <v>0</v>
      </c>
      <c r="T211">
        <v>1006</v>
      </c>
      <c r="U211">
        <v>0</v>
      </c>
      <c r="V211">
        <v>0</v>
      </c>
      <c r="W211">
        <v>0</v>
      </c>
      <c r="X211">
        <v>8</v>
      </c>
      <c r="Y211">
        <v>11</v>
      </c>
      <c r="Z211">
        <v>0</v>
      </c>
      <c r="AA211">
        <v>0</v>
      </c>
      <c r="AB211">
        <v>0</v>
      </c>
      <c r="AC211">
        <v>17</v>
      </c>
      <c r="AD211">
        <v>0</v>
      </c>
      <c r="AE211">
        <v>6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419.75759999999997</v>
      </c>
      <c r="BA211">
        <v>2836.78</v>
      </c>
      <c r="BB211">
        <v>2743.8728000000001</v>
      </c>
      <c r="BC211">
        <v>362.22860000000003</v>
      </c>
      <c r="BD211">
        <v>564.50880000000006</v>
      </c>
      <c r="BE211">
        <v>387231.60700000002</v>
      </c>
      <c r="BF211">
        <v>215.82359999999997</v>
      </c>
      <c r="BG211">
        <v>224.5934</v>
      </c>
      <c r="BH211">
        <v>6553.6590999999999</v>
      </c>
    </row>
    <row r="212" spans="1:60" x14ac:dyDescent="0.45">
      <c r="A212" t="s">
        <v>33</v>
      </c>
      <c r="B212" t="s">
        <v>291</v>
      </c>
      <c r="C212" s="1" t="s">
        <v>273</v>
      </c>
      <c r="D212" s="1" t="s">
        <v>290</v>
      </c>
      <c r="E212">
        <v>0.55500000000000005</v>
      </c>
      <c r="F212">
        <v>53.993000000000002</v>
      </c>
      <c r="G212">
        <v>1.137</v>
      </c>
      <c r="H212">
        <v>0.66900000000000004</v>
      </c>
      <c r="I212">
        <v>2.5000000000000001E-2</v>
      </c>
      <c r="J212">
        <v>0.13100000000000001</v>
      </c>
      <c r="K212">
        <v>0.108</v>
      </c>
      <c r="L212">
        <v>0.77300000000000002</v>
      </c>
      <c r="M212">
        <v>0</v>
      </c>
      <c r="N212">
        <v>3.2000000000000001E-2</v>
      </c>
      <c r="O212">
        <v>0</v>
      </c>
      <c r="P212">
        <v>58</v>
      </c>
      <c r="Q212">
        <v>5</v>
      </c>
      <c r="R212">
        <v>537</v>
      </c>
      <c r="S212">
        <v>0</v>
      </c>
      <c r="T212">
        <v>1033</v>
      </c>
      <c r="U212">
        <v>0</v>
      </c>
      <c r="V212">
        <v>0</v>
      </c>
      <c r="W212">
        <v>0</v>
      </c>
      <c r="X212">
        <v>19</v>
      </c>
      <c r="Y212">
        <v>9</v>
      </c>
      <c r="Z212">
        <v>0</v>
      </c>
      <c r="AA212">
        <v>0</v>
      </c>
      <c r="AB212">
        <v>0</v>
      </c>
      <c r="AC212">
        <v>24</v>
      </c>
      <c r="AD212">
        <v>0</v>
      </c>
      <c r="AE212">
        <v>0</v>
      </c>
      <c r="AF212">
        <v>108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403.47390000000001</v>
      </c>
      <c r="BA212">
        <v>2937.3375000000001</v>
      </c>
      <c r="BB212">
        <v>3613.3112000000001</v>
      </c>
      <c r="BC212">
        <v>571.71019999999999</v>
      </c>
      <c r="BD212">
        <v>896.57280000000003</v>
      </c>
      <c r="BE212">
        <v>385887.97100000002</v>
      </c>
      <c r="BF212">
        <v>191.84320000000002</v>
      </c>
      <c r="BG212">
        <v>193.61500000000004</v>
      </c>
      <c r="BH212">
        <v>7952.5190999999995</v>
      </c>
    </row>
    <row r="213" spans="1:60" x14ac:dyDescent="0.45">
      <c r="A213" t="s">
        <v>33</v>
      </c>
      <c r="B213" t="s">
        <v>291</v>
      </c>
      <c r="C213" s="1" t="s">
        <v>274</v>
      </c>
      <c r="D213" s="1" t="s">
        <v>290</v>
      </c>
      <c r="E213">
        <v>0.496</v>
      </c>
      <c r="F213">
        <v>54.396999999999998</v>
      </c>
      <c r="G213">
        <v>1.093</v>
      </c>
      <c r="H213">
        <v>0.67800000000000005</v>
      </c>
      <c r="I213">
        <v>2.1999999999999999E-2</v>
      </c>
      <c r="J213">
        <v>0.104</v>
      </c>
      <c r="K213">
        <v>9.7000000000000003E-2</v>
      </c>
      <c r="L213">
        <v>0.40300000000000002</v>
      </c>
      <c r="M213">
        <v>0</v>
      </c>
      <c r="N213">
        <v>2.4E-2</v>
      </c>
      <c r="O213">
        <v>0</v>
      </c>
      <c r="P213">
        <v>57</v>
      </c>
      <c r="Q213">
        <v>5</v>
      </c>
      <c r="R213">
        <v>521</v>
      </c>
      <c r="S213">
        <v>0</v>
      </c>
      <c r="T213">
        <v>1008</v>
      </c>
      <c r="U213">
        <v>0</v>
      </c>
      <c r="V213">
        <v>0</v>
      </c>
      <c r="W213">
        <v>0</v>
      </c>
      <c r="X213">
        <v>26</v>
      </c>
      <c r="Y213">
        <v>14</v>
      </c>
      <c r="Z213">
        <v>0</v>
      </c>
      <c r="AA213">
        <v>0</v>
      </c>
      <c r="AB213">
        <v>0</v>
      </c>
      <c r="AC213">
        <v>17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408.90179999999998</v>
      </c>
      <c r="BA213">
        <v>2625.0800000000004</v>
      </c>
      <c r="BB213">
        <v>1883.7832000000001</v>
      </c>
      <c r="BC213">
        <v>453.87679999999995</v>
      </c>
      <c r="BD213">
        <v>805.25520000000006</v>
      </c>
      <c r="BE213">
        <v>388775.359</v>
      </c>
      <c r="BF213">
        <v>143.88239999999999</v>
      </c>
      <c r="BG213">
        <v>170.38120000000001</v>
      </c>
      <c r="BH213">
        <v>7644.7699000000002</v>
      </c>
    </row>
    <row r="214" spans="1:60" x14ac:dyDescent="0.45">
      <c r="A214" t="s">
        <v>33</v>
      </c>
      <c r="B214" t="s">
        <v>291</v>
      </c>
      <c r="C214" s="1" t="s">
        <v>275</v>
      </c>
      <c r="D214" s="1" t="s">
        <v>290</v>
      </c>
      <c r="E214">
        <v>0.63700000000000001</v>
      </c>
      <c r="F214">
        <v>52.47</v>
      </c>
      <c r="G214">
        <v>0.70599999999999996</v>
      </c>
      <c r="H214">
        <v>0.75800000000000001</v>
      </c>
      <c r="I214">
        <v>2.1000000000000001E-2</v>
      </c>
      <c r="J214">
        <v>4.4999999999999998E-2</v>
      </c>
      <c r="K214">
        <v>0.13400000000000001</v>
      </c>
      <c r="L214">
        <v>1.052</v>
      </c>
      <c r="M214">
        <v>0.30499999999999999</v>
      </c>
      <c r="N214">
        <v>3.4000000000000002E-2</v>
      </c>
      <c r="O214">
        <v>0</v>
      </c>
      <c r="P214">
        <v>61</v>
      </c>
      <c r="Q214">
        <v>4</v>
      </c>
      <c r="R214">
        <v>557</v>
      </c>
      <c r="S214">
        <v>0</v>
      </c>
      <c r="T214">
        <v>1004</v>
      </c>
      <c r="U214">
        <v>0</v>
      </c>
      <c r="V214">
        <v>0</v>
      </c>
      <c r="W214">
        <v>0</v>
      </c>
      <c r="X214">
        <v>12</v>
      </c>
      <c r="Y214">
        <v>10</v>
      </c>
      <c r="Z214">
        <v>0</v>
      </c>
      <c r="AA214">
        <v>0</v>
      </c>
      <c r="AB214">
        <v>0</v>
      </c>
      <c r="AC214">
        <v>22</v>
      </c>
      <c r="AD214">
        <v>52</v>
      </c>
      <c r="AE214">
        <v>0</v>
      </c>
      <c r="AF214">
        <v>31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2262.6729999999998</v>
      </c>
      <c r="AZ214">
        <v>457.14979999999997</v>
      </c>
      <c r="BA214">
        <v>3371.3225000000002</v>
      </c>
      <c r="BB214">
        <v>4917.4688000000006</v>
      </c>
      <c r="BC214">
        <v>196.38899999999998</v>
      </c>
      <c r="BD214">
        <v>1112.4144000000001</v>
      </c>
      <c r="BE214">
        <v>375003.09</v>
      </c>
      <c r="BF214">
        <v>203.83340000000001</v>
      </c>
      <c r="BG214">
        <v>162.63660000000002</v>
      </c>
      <c r="BH214">
        <v>4937.9757999999993</v>
      </c>
    </row>
    <row r="215" spans="1:60" x14ac:dyDescent="0.45">
      <c r="A215" t="s">
        <v>33</v>
      </c>
      <c r="B215" t="s">
        <v>291</v>
      </c>
      <c r="C215" s="1" t="s">
        <v>276</v>
      </c>
      <c r="D215" s="1" t="s">
        <v>290</v>
      </c>
      <c r="E215">
        <v>0.79200000000000004</v>
      </c>
      <c r="F215">
        <v>53.960999999999999</v>
      </c>
      <c r="G215">
        <v>0.88900000000000001</v>
      </c>
      <c r="H215">
        <v>0.63500000000000001</v>
      </c>
      <c r="I215">
        <v>2.4E-2</v>
      </c>
      <c r="J215">
        <v>0.128</v>
      </c>
      <c r="K215">
        <v>0.123</v>
      </c>
      <c r="L215">
        <v>1.077</v>
      </c>
      <c r="M215">
        <v>0</v>
      </c>
      <c r="N215">
        <v>2.8000000000000001E-2</v>
      </c>
      <c r="O215">
        <v>0</v>
      </c>
      <c r="P215">
        <v>51</v>
      </c>
      <c r="Q215">
        <v>6</v>
      </c>
      <c r="R215">
        <v>478</v>
      </c>
      <c r="S215">
        <v>0</v>
      </c>
      <c r="T215">
        <v>1016</v>
      </c>
      <c r="U215">
        <v>0</v>
      </c>
      <c r="V215">
        <v>0</v>
      </c>
      <c r="W215">
        <v>0</v>
      </c>
      <c r="X215">
        <v>30</v>
      </c>
      <c r="Y215">
        <v>8</v>
      </c>
      <c r="Z215">
        <v>0</v>
      </c>
      <c r="AA215">
        <v>0</v>
      </c>
      <c r="AB215">
        <v>0</v>
      </c>
      <c r="AC215">
        <v>32</v>
      </c>
      <c r="AD215">
        <v>1</v>
      </c>
      <c r="AE215">
        <v>0</v>
      </c>
      <c r="AF215">
        <v>28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382.96850000000001</v>
      </c>
      <c r="BA215">
        <v>4191.6600000000008</v>
      </c>
      <c r="BB215">
        <v>5034.3287999999993</v>
      </c>
      <c r="BC215">
        <v>558.61759999999992</v>
      </c>
      <c r="BD215">
        <v>1021.0967999999999</v>
      </c>
      <c r="BE215">
        <v>385659.26699999999</v>
      </c>
      <c r="BF215">
        <v>167.86279999999999</v>
      </c>
      <c r="BG215">
        <v>185.87040000000002</v>
      </c>
      <c r="BH215">
        <v>6217.9326999999994</v>
      </c>
    </row>
    <row r="216" spans="1:60" x14ac:dyDescent="0.45">
      <c r="A216" t="s">
        <v>33</v>
      </c>
      <c r="B216" t="s">
        <v>291</v>
      </c>
      <c r="C216" s="1" t="s">
        <v>277</v>
      </c>
      <c r="D216" s="1" t="s">
        <v>290</v>
      </c>
      <c r="E216">
        <v>1.665</v>
      </c>
      <c r="F216">
        <v>51.485999999999997</v>
      </c>
      <c r="G216">
        <v>1.171</v>
      </c>
      <c r="H216">
        <v>0.64900000000000002</v>
      </c>
      <c r="I216">
        <v>1.7000000000000001E-2</v>
      </c>
      <c r="J216">
        <v>4.7E-2</v>
      </c>
      <c r="K216">
        <v>0.42899999999999999</v>
      </c>
      <c r="L216">
        <v>3.746</v>
      </c>
      <c r="M216">
        <v>0</v>
      </c>
      <c r="N216">
        <v>8.1000000000000003E-2</v>
      </c>
      <c r="O216">
        <v>0</v>
      </c>
      <c r="P216">
        <v>68</v>
      </c>
      <c r="Q216">
        <v>6</v>
      </c>
      <c r="R216">
        <v>546</v>
      </c>
      <c r="S216">
        <v>0</v>
      </c>
      <c r="T216">
        <v>1041</v>
      </c>
      <c r="U216">
        <v>0</v>
      </c>
      <c r="V216">
        <v>0</v>
      </c>
      <c r="W216">
        <v>0</v>
      </c>
      <c r="X216">
        <v>27</v>
      </c>
      <c r="Y216">
        <v>12</v>
      </c>
      <c r="Z216">
        <v>0</v>
      </c>
      <c r="AA216">
        <v>0</v>
      </c>
      <c r="AB216">
        <v>0</v>
      </c>
      <c r="AC216">
        <v>41</v>
      </c>
      <c r="AD216">
        <v>30</v>
      </c>
      <c r="AE216">
        <v>15</v>
      </c>
      <c r="AF216">
        <v>22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391.4119</v>
      </c>
      <c r="BA216">
        <v>8812.0125000000007</v>
      </c>
      <c r="BB216">
        <v>17510.3024</v>
      </c>
      <c r="BC216">
        <v>205.1174</v>
      </c>
      <c r="BD216">
        <v>3561.3863999999999</v>
      </c>
      <c r="BE216">
        <v>367970.44199999992</v>
      </c>
      <c r="BF216">
        <v>485.60310000000004</v>
      </c>
      <c r="BG216">
        <v>131.65820000000002</v>
      </c>
      <c r="BH216">
        <v>8190.3252999999995</v>
      </c>
    </row>
    <row r="217" spans="1:60" x14ac:dyDescent="0.45">
      <c r="A217" t="s">
        <v>33</v>
      </c>
      <c r="B217" t="s">
        <v>291</v>
      </c>
      <c r="C217" s="1" t="s">
        <v>278</v>
      </c>
      <c r="D217" s="1" t="s">
        <v>290</v>
      </c>
      <c r="E217">
        <v>0.36</v>
      </c>
      <c r="F217">
        <v>54.65</v>
      </c>
      <c r="G217">
        <v>0.76500000000000001</v>
      </c>
      <c r="H217">
        <v>0.61899999999999999</v>
      </c>
      <c r="I217">
        <v>1.9E-2</v>
      </c>
      <c r="J217">
        <v>0.05</v>
      </c>
      <c r="K217">
        <v>6.0999999999999999E-2</v>
      </c>
      <c r="L217">
        <v>0.57199999999999995</v>
      </c>
      <c r="M217">
        <v>0</v>
      </c>
      <c r="N217">
        <v>2.4E-2</v>
      </c>
      <c r="O217">
        <v>0</v>
      </c>
      <c r="P217">
        <v>51</v>
      </c>
      <c r="Q217">
        <v>0</v>
      </c>
      <c r="R217">
        <v>493</v>
      </c>
      <c r="S217">
        <v>0</v>
      </c>
      <c r="T217">
        <v>1012</v>
      </c>
      <c r="U217">
        <v>0</v>
      </c>
      <c r="V217">
        <v>0</v>
      </c>
      <c r="W217">
        <v>0</v>
      </c>
      <c r="X217">
        <v>17</v>
      </c>
      <c r="Y217">
        <v>6</v>
      </c>
      <c r="Z217">
        <v>0</v>
      </c>
      <c r="AA217">
        <v>0</v>
      </c>
      <c r="AB217">
        <v>0</v>
      </c>
      <c r="AC217">
        <v>27</v>
      </c>
      <c r="AD217">
        <v>0</v>
      </c>
      <c r="AE217">
        <v>30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373.31889999999993</v>
      </c>
      <c r="BA217">
        <v>1905.3</v>
      </c>
      <c r="BB217">
        <v>2673.7568000000001</v>
      </c>
      <c r="BC217">
        <v>218.21</v>
      </c>
      <c r="BD217">
        <v>506.39760000000001</v>
      </c>
      <c r="BE217">
        <v>390583.55</v>
      </c>
      <c r="BF217">
        <v>143.88239999999999</v>
      </c>
      <c r="BG217">
        <v>147.1474</v>
      </c>
      <c r="BH217">
        <v>5350.6394999999993</v>
      </c>
    </row>
    <row r="218" spans="1:60" x14ac:dyDescent="0.45">
      <c r="A218" t="s">
        <v>33</v>
      </c>
      <c r="B218" t="s">
        <v>291</v>
      </c>
      <c r="C218" s="1" t="s">
        <v>279</v>
      </c>
      <c r="D218" s="1" t="s">
        <v>290</v>
      </c>
      <c r="E218">
        <v>1.4850000000000001</v>
      </c>
      <c r="F218">
        <v>50.188000000000002</v>
      </c>
      <c r="G218">
        <v>1.508</v>
      </c>
      <c r="H218">
        <v>0.77600000000000002</v>
      </c>
      <c r="I218">
        <v>2.1000000000000001E-2</v>
      </c>
      <c r="J218">
        <v>9.6000000000000002E-2</v>
      </c>
      <c r="K218">
        <v>0.46600000000000003</v>
      </c>
      <c r="L218">
        <v>4.3789999999999996</v>
      </c>
      <c r="M218">
        <v>0</v>
      </c>
      <c r="N218">
        <v>6.6000000000000003E-2</v>
      </c>
      <c r="O218">
        <v>0</v>
      </c>
      <c r="P218">
        <v>66</v>
      </c>
      <c r="Q218">
        <v>8</v>
      </c>
      <c r="R218">
        <v>468</v>
      </c>
      <c r="S218">
        <v>0</v>
      </c>
      <c r="T218">
        <v>1040</v>
      </c>
      <c r="U218">
        <v>0</v>
      </c>
      <c r="V218">
        <v>0</v>
      </c>
      <c r="W218">
        <v>0</v>
      </c>
      <c r="X218">
        <v>20</v>
      </c>
      <c r="Y218">
        <v>13</v>
      </c>
      <c r="Z218">
        <v>0</v>
      </c>
      <c r="AA218">
        <v>0</v>
      </c>
      <c r="AB218">
        <v>0</v>
      </c>
      <c r="AC218">
        <v>48</v>
      </c>
      <c r="AD218">
        <v>57</v>
      </c>
      <c r="AE218">
        <v>51</v>
      </c>
      <c r="AF218">
        <v>66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468.00559999999996</v>
      </c>
      <c r="BA218">
        <v>7859.3625000000002</v>
      </c>
      <c r="BB218">
        <v>20469.197599999996</v>
      </c>
      <c r="BC218">
        <v>418.96320000000003</v>
      </c>
      <c r="BD218">
        <v>3868.5455999999999</v>
      </c>
      <c r="BE218">
        <v>358693.636</v>
      </c>
      <c r="BF218">
        <v>395.67660000000006</v>
      </c>
      <c r="BG218">
        <v>162.63660000000002</v>
      </c>
      <c r="BH218">
        <v>10547.404399999999</v>
      </c>
    </row>
    <row r="219" spans="1:60" x14ac:dyDescent="0.45">
      <c r="A219" t="s">
        <v>33</v>
      </c>
      <c r="B219" t="s">
        <v>291</v>
      </c>
      <c r="C219" s="1" t="s">
        <v>280</v>
      </c>
      <c r="D219" s="1" t="s">
        <v>290</v>
      </c>
      <c r="E219">
        <v>13.531000000000001</v>
      </c>
      <c r="F219">
        <v>23.358000000000001</v>
      </c>
      <c r="G219">
        <v>2.8519999999999999</v>
      </c>
      <c r="H219">
        <v>1.2390000000000001</v>
      </c>
      <c r="I219">
        <v>1.0999999999999999E-2</v>
      </c>
      <c r="J219">
        <v>0.14099999999999999</v>
      </c>
      <c r="K219">
        <v>0.72299999999999998</v>
      </c>
      <c r="L219">
        <v>24.777999999999999</v>
      </c>
      <c r="M219">
        <v>0.74299999999999999</v>
      </c>
      <c r="N219">
        <v>0.33900000000000002</v>
      </c>
      <c r="O219">
        <v>0</v>
      </c>
      <c r="P219">
        <v>168</v>
      </c>
      <c r="Q219">
        <v>14</v>
      </c>
      <c r="R219">
        <v>523</v>
      </c>
      <c r="S219">
        <v>0</v>
      </c>
      <c r="T219">
        <v>1044</v>
      </c>
      <c r="U219">
        <v>0</v>
      </c>
      <c r="V219">
        <v>0</v>
      </c>
      <c r="W219">
        <v>3</v>
      </c>
      <c r="X219">
        <v>122</v>
      </c>
      <c r="Y219">
        <v>13</v>
      </c>
      <c r="Z219">
        <v>0</v>
      </c>
      <c r="AA219">
        <v>0</v>
      </c>
      <c r="AB219">
        <v>0</v>
      </c>
      <c r="AC219">
        <v>53</v>
      </c>
      <c r="AD219">
        <v>41</v>
      </c>
      <c r="AE219">
        <v>10</v>
      </c>
      <c r="AF219">
        <v>36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5512.0198</v>
      </c>
      <c r="AZ219">
        <v>747.24090000000001</v>
      </c>
      <c r="BA219">
        <v>71612.817500000005</v>
      </c>
      <c r="BB219">
        <v>115822.28320000001</v>
      </c>
      <c r="BC219">
        <v>615.35219999999993</v>
      </c>
      <c r="BD219">
        <v>6002.0567999999994</v>
      </c>
      <c r="BE219">
        <v>166939.62599999999</v>
      </c>
      <c r="BF219">
        <v>2032.3389</v>
      </c>
      <c r="BG219">
        <v>85.190600000000003</v>
      </c>
      <c r="BH219">
        <v>19947.743599999998</v>
      </c>
    </row>
    <row r="220" spans="1:60" x14ac:dyDescent="0.45">
      <c r="A220" t="s">
        <v>33</v>
      </c>
      <c r="B220" t="s">
        <v>291</v>
      </c>
      <c r="C220" s="1" t="s">
        <v>281</v>
      </c>
      <c r="D220" s="1" t="s">
        <v>290</v>
      </c>
      <c r="E220">
        <v>0.318</v>
      </c>
      <c r="F220">
        <v>55.351999999999997</v>
      </c>
      <c r="G220">
        <v>0.73299999999999998</v>
      </c>
      <c r="H220">
        <v>0.66700000000000004</v>
      </c>
      <c r="I220">
        <v>1.9E-2</v>
      </c>
      <c r="J220">
        <v>5.7000000000000002E-2</v>
      </c>
      <c r="K220">
        <v>0.03</v>
      </c>
      <c r="L220">
        <v>6.6000000000000003E-2</v>
      </c>
      <c r="M220">
        <v>0</v>
      </c>
      <c r="N220">
        <v>0.02</v>
      </c>
      <c r="O220">
        <v>0</v>
      </c>
      <c r="P220">
        <v>54</v>
      </c>
      <c r="Q220">
        <v>3</v>
      </c>
      <c r="R220">
        <v>482</v>
      </c>
      <c r="S220">
        <v>0</v>
      </c>
      <c r="T220">
        <v>1010</v>
      </c>
      <c r="U220">
        <v>0</v>
      </c>
      <c r="V220">
        <v>0</v>
      </c>
      <c r="W220">
        <v>0</v>
      </c>
      <c r="X220">
        <v>9</v>
      </c>
      <c r="Y220">
        <v>6</v>
      </c>
      <c r="Z220">
        <v>0</v>
      </c>
      <c r="AA220">
        <v>0</v>
      </c>
      <c r="AB220">
        <v>0</v>
      </c>
      <c r="AC220">
        <v>33</v>
      </c>
      <c r="AD220">
        <v>0</v>
      </c>
      <c r="AE220">
        <v>4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402.26769999999999</v>
      </c>
      <c r="BA220">
        <v>1683.0149999999999</v>
      </c>
      <c r="BB220">
        <v>308.5104</v>
      </c>
      <c r="BC220">
        <v>248.7594</v>
      </c>
      <c r="BD220">
        <v>249.04799999999997</v>
      </c>
      <c r="BE220">
        <v>395600.74400000001</v>
      </c>
      <c r="BF220">
        <v>119.902</v>
      </c>
      <c r="BG220">
        <v>147.1474</v>
      </c>
      <c r="BH220">
        <v>5126.8219000000008</v>
      </c>
    </row>
    <row r="221" spans="1:60" x14ac:dyDescent="0.45">
      <c r="A221" t="s">
        <v>33</v>
      </c>
      <c r="B221" t="s">
        <v>291</v>
      </c>
      <c r="C221" s="1" t="s">
        <v>282</v>
      </c>
      <c r="D221" s="1" t="s">
        <v>290</v>
      </c>
      <c r="E221">
        <v>0.52</v>
      </c>
      <c r="F221">
        <v>54.743000000000002</v>
      </c>
      <c r="G221">
        <v>0.748</v>
      </c>
      <c r="H221">
        <v>0.64500000000000002</v>
      </c>
      <c r="I221">
        <v>2.1999999999999999E-2</v>
      </c>
      <c r="J221">
        <v>4.2000000000000003E-2</v>
      </c>
      <c r="K221">
        <v>9.0999999999999998E-2</v>
      </c>
      <c r="L221">
        <v>0.502</v>
      </c>
      <c r="M221">
        <v>0</v>
      </c>
      <c r="N221">
        <v>2.9000000000000001E-2</v>
      </c>
      <c r="O221">
        <v>0</v>
      </c>
      <c r="P221">
        <v>51</v>
      </c>
      <c r="Q221">
        <v>4</v>
      </c>
      <c r="R221">
        <v>463</v>
      </c>
      <c r="S221">
        <v>0</v>
      </c>
      <c r="T221">
        <v>1023</v>
      </c>
      <c r="U221">
        <v>0</v>
      </c>
      <c r="V221">
        <v>0</v>
      </c>
      <c r="W221">
        <v>0</v>
      </c>
      <c r="X221">
        <v>15</v>
      </c>
      <c r="Y221">
        <v>15</v>
      </c>
      <c r="Z221">
        <v>0</v>
      </c>
      <c r="AA221">
        <v>0</v>
      </c>
      <c r="AB221">
        <v>0</v>
      </c>
      <c r="AC221">
        <v>33</v>
      </c>
      <c r="AD221">
        <v>9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388.99950000000001</v>
      </c>
      <c r="BA221">
        <v>2752.1</v>
      </c>
      <c r="BB221">
        <v>2346.5488</v>
      </c>
      <c r="BC221">
        <v>183.29640000000001</v>
      </c>
      <c r="BD221">
        <v>755.44560000000001</v>
      </c>
      <c r="BE221">
        <v>391248.22100000002</v>
      </c>
      <c r="BF221">
        <v>173.85790000000003</v>
      </c>
      <c r="BG221">
        <v>170.38120000000001</v>
      </c>
      <c r="BH221">
        <v>5231.7363999999998</v>
      </c>
    </row>
    <row r="222" spans="1:60" x14ac:dyDescent="0.45">
      <c r="A222" t="s">
        <v>33</v>
      </c>
      <c r="B222" t="s">
        <v>291</v>
      </c>
      <c r="C222" s="1" t="s">
        <v>283</v>
      </c>
      <c r="D222" s="1" t="s">
        <v>290</v>
      </c>
      <c r="E222">
        <v>0.46300000000000002</v>
      </c>
      <c r="F222">
        <v>54.933999999999997</v>
      </c>
      <c r="G222">
        <v>0.71</v>
      </c>
      <c r="H222">
        <v>0.65100000000000002</v>
      </c>
      <c r="I222">
        <v>2.1000000000000001E-2</v>
      </c>
      <c r="J222">
        <v>5.5E-2</v>
      </c>
      <c r="K222">
        <v>5.2999999999999999E-2</v>
      </c>
      <c r="L222">
        <v>0.57499999999999996</v>
      </c>
      <c r="M222">
        <v>0</v>
      </c>
      <c r="N222">
        <v>2.5999999999999999E-2</v>
      </c>
      <c r="O222">
        <v>0</v>
      </c>
      <c r="P222">
        <v>53</v>
      </c>
      <c r="Q222">
        <v>3</v>
      </c>
      <c r="R222">
        <v>477</v>
      </c>
      <c r="S222">
        <v>0</v>
      </c>
      <c r="T222">
        <v>1011</v>
      </c>
      <c r="U222">
        <v>0</v>
      </c>
      <c r="V222">
        <v>0</v>
      </c>
      <c r="W222">
        <v>0</v>
      </c>
      <c r="X222">
        <v>20</v>
      </c>
      <c r="Y222">
        <v>9</v>
      </c>
      <c r="Z222">
        <v>0</v>
      </c>
      <c r="AA222">
        <v>0</v>
      </c>
      <c r="AB222">
        <v>0</v>
      </c>
      <c r="AC222">
        <v>9</v>
      </c>
      <c r="AD222">
        <v>43</v>
      </c>
      <c r="AE222">
        <v>7</v>
      </c>
      <c r="AF222">
        <v>61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392.61809999999997</v>
      </c>
      <c r="BA222">
        <v>2450.4275000000002</v>
      </c>
      <c r="BB222">
        <v>2687.78</v>
      </c>
      <c r="BC222">
        <v>240.03100000000001</v>
      </c>
      <c r="BD222">
        <v>439.98480000000001</v>
      </c>
      <c r="BE222">
        <v>392613.29800000001</v>
      </c>
      <c r="BF222">
        <v>155.87259999999998</v>
      </c>
      <c r="BG222">
        <v>162.63660000000002</v>
      </c>
      <c r="BH222">
        <v>4965.9529999999995</v>
      </c>
    </row>
    <row r="223" spans="1:60" x14ac:dyDescent="0.45">
      <c r="A223" t="s">
        <v>33</v>
      </c>
      <c r="B223" t="s">
        <v>291</v>
      </c>
      <c r="C223" s="1" t="s">
        <v>284</v>
      </c>
      <c r="D223" s="1" t="s">
        <v>290</v>
      </c>
      <c r="E223">
        <v>0.378</v>
      </c>
      <c r="F223">
        <v>55.012</v>
      </c>
      <c r="G223">
        <v>1.2090000000000001</v>
      </c>
      <c r="H223">
        <v>0.60899999999999999</v>
      </c>
      <c r="I223">
        <v>3.3000000000000002E-2</v>
      </c>
      <c r="J223">
        <v>0.13</v>
      </c>
      <c r="K223">
        <v>0</v>
      </c>
      <c r="L223">
        <v>0</v>
      </c>
      <c r="M223">
        <v>0</v>
      </c>
      <c r="N223">
        <v>2.1000000000000001E-2</v>
      </c>
      <c r="O223">
        <v>0</v>
      </c>
      <c r="P223">
        <v>43</v>
      </c>
      <c r="Q223">
        <v>2</v>
      </c>
      <c r="R223">
        <v>335</v>
      </c>
      <c r="S223">
        <v>0</v>
      </c>
      <c r="T223">
        <v>1002</v>
      </c>
      <c r="U223">
        <v>0</v>
      </c>
      <c r="V223">
        <v>0</v>
      </c>
      <c r="W223">
        <v>0</v>
      </c>
      <c r="X223">
        <v>24</v>
      </c>
      <c r="Y223">
        <v>7</v>
      </c>
      <c r="Z223">
        <v>0</v>
      </c>
      <c r="AA223">
        <v>0</v>
      </c>
      <c r="AB223">
        <v>0</v>
      </c>
      <c r="AC223">
        <v>18</v>
      </c>
      <c r="AD223">
        <v>0</v>
      </c>
      <c r="AE223">
        <v>0</v>
      </c>
      <c r="AF223">
        <v>55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367.28789999999998</v>
      </c>
      <c r="BA223">
        <v>2000.5650000000001</v>
      </c>
      <c r="BB223">
        <v>0</v>
      </c>
      <c r="BC223">
        <v>567.346</v>
      </c>
      <c r="BD223">
        <v>0</v>
      </c>
      <c r="BE223">
        <v>393170.76399999997</v>
      </c>
      <c r="BF223">
        <v>125.89710000000001</v>
      </c>
      <c r="BG223">
        <v>255.57180000000002</v>
      </c>
      <c r="BH223">
        <v>8456.1087000000007</v>
      </c>
    </row>
    <row r="224" spans="1:60" x14ac:dyDescent="0.45">
      <c r="A224" t="s">
        <v>33</v>
      </c>
      <c r="B224" t="s">
        <v>291</v>
      </c>
      <c r="C224" s="1" t="s">
        <v>285</v>
      </c>
      <c r="D224" s="1" t="s">
        <v>290</v>
      </c>
      <c r="E224">
        <v>1.4139999999999999</v>
      </c>
      <c r="F224">
        <v>50.862000000000002</v>
      </c>
      <c r="G224">
        <v>1.4670000000000001</v>
      </c>
      <c r="H224">
        <v>0.67100000000000004</v>
      </c>
      <c r="I224">
        <v>3.4000000000000002E-2</v>
      </c>
      <c r="J224">
        <v>0.45900000000000002</v>
      </c>
      <c r="K224">
        <v>0.41299999999999998</v>
      </c>
      <c r="L224">
        <v>4.7229999999999999</v>
      </c>
      <c r="M224">
        <v>0</v>
      </c>
      <c r="N224">
        <v>6.5000000000000002E-2</v>
      </c>
      <c r="O224">
        <v>0</v>
      </c>
      <c r="P224">
        <v>85</v>
      </c>
      <c r="Q224">
        <v>10</v>
      </c>
      <c r="R224">
        <v>651</v>
      </c>
      <c r="S224">
        <v>0</v>
      </c>
      <c r="T224">
        <v>1049</v>
      </c>
      <c r="U224">
        <v>0</v>
      </c>
      <c r="V224">
        <v>0</v>
      </c>
      <c r="W224">
        <v>0</v>
      </c>
      <c r="X224">
        <v>14</v>
      </c>
      <c r="Y224">
        <v>8</v>
      </c>
      <c r="Z224">
        <v>0</v>
      </c>
      <c r="AA224">
        <v>0</v>
      </c>
      <c r="AB224">
        <v>0</v>
      </c>
      <c r="AC224">
        <v>26</v>
      </c>
      <c r="AD224">
        <v>0</v>
      </c>
      <c r="AE224">
        <v>2</v>
      </c>
      <c r="AF224">
        <v>73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404.68009999999998</v>
      </c>
      <c r="BA224">
        <v>7483.5949999999993</v>
      </c>
      <c r="BB224">
        <v>22077.191200000001</v>
      </c>
      <c r="BC224">
        <v>2003.1677999999999</v>
      </c>
      <c r="BD224">
        <v>3428.5608000000002</v>
      </c>
      <c r="BE224">
        <v>363510.71400000004</v>
      </c>
      <c r="BF224">
        <v>389.68150000000003</v>
      </c>
      <c r="BG224">
        <v>263.31640000000004</v>
      </c>
      <c r="BH224">
        <v>10260.638100000002</v>
      </c>
    </row>
    <row r="225" spans="1:60" x14ac:dyDescent="0.45">
      <c r="A225" t="s">
        <v>33</v>
      </c>
      <c r="B225" t="s">
        <v>291</v>
      </c>
      <c r="C225" s="1" t="s">
        <v>286</v>
      </c>
      <c r="D225" s="1" t="s">
        <v>290</v>
      </c>
      <c r="E225">
        <v>1.71</v>
      </c>
      <c r="F225">
        <v>48.988</v>
      </c>
      <c r="G225">
        <v>1.7889999999999999</v>
      </c>
      <c r="H225">
        <v>0.69299999999999995</v>
      </c>
      <c r="I225">
        <v>3.3000000000000002E-2</v>
      </c>
      <c r="J225">
        <v>0.55500000000000005</v>
      </c>
      <c r="K225">
        <v>0.48899999999999999</v>
      </c>
      <c r="L225">
        <v>4.9710000000000001</v>
      </c>
      <c r="M225">
        <v>0.112</v>
      </c>
      <c r="N225">
        <v>7.5999999999999998E-2</v>
      </c>
      <c r="O225">
        <v>0</v>
      </c>
      <c r="P225">
        <v>102</v>
      </c>
      <c r="Q225">
        <v>12</v>
      </c>
      <c r="R225">
        <v>672</v>
      </c>
      <c r="S225">
        <v>0</v>
      </c>
      <c r="T225">
        <v>1024</v>
      </c>
      <c r="U225">
        <v>0</v>
      </c>
      <c r="V225">
        <v>0</v>
      </c>
      <c r="W225">
        <v>0</v>
      </c>
      <c r="X225">
        <v>33</v>
      </c>
      <c r="Y225">
        <v>12</v>
      </c>
      <c r="Z225">
        <v>0</v>
      </c>
      <c r="AA225">
        <v>0</v>
      </c>
      <c r="AB225">
        <v>0</v>
      </c>
      <c r="AC225">
        <v>43</v>
      </c>
      <c r="AD225">
        <v>17</v>
      </c>
      <c r="AE225">
        <v>0</v>
      </c>
      <c r="AF225">
        <v>11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830.88319999999999</v>
      </c>
      <c r="AZ225">
        <v>417.94829999999996</v>
      </c>
      <c r="BA225">
        <v>9050.1750000000011</v>
      </c>
      <c r="BB225">
        <v>23236.4424</v>
      </c>
      <c r="BC225">
        <v>2422.1310000000003</v>
      </c>
      <c r="BD225">
        <v>4059.4824000000003</v>
      </c>
      <c r="BE225">
        <v>350117.23599999998</v>
      </c>
      <c r="BF225">
        <v>455.62760000000003</v>
      </c>
      <c r="BG225">
        <v>255.57180000000002</v>
      </c>
      <c r="BH225">
        <v>12512.802699999998</v>
      </c>
    </row>
    <row r="226" spans="1:60" x14ac:dyDescent="0.45">
      <c r="A226" t="s">
        <v>33</v>
      </c>
      <c r="B226" t="s">
        <v>291</v>
      </c>
      <c r="C226" s="1" t="s">
        <v>287</v>
      </c>
      <c r="D226" s="1" t="s">
        <v>290</v>
      </c>
      <c r="E226">
        <v>1.2969999999999999</v>
      </c>
      <c r="F226">
        <v>52.87</v>
      </c>
      <c r="G226">
        <v>1.792</v>
      </c>
      <c r="H226">
        <v>0.65300000000000002</v>
      </c>
      <c r="I226">
        <v>6.3E-2</v>
      </c>
      <c r="J226">
        <v>0.496</v>
      </c>
      <c r="K226">
        <v>7.6999999999999999E-2</v>
      </c>
      <c r="L226">
        <v>1.637</v>
      </c>
      <c r="M226">
        <v>0</v>
      </c>
      <c r="N226">
        <v>4.9000000000000002E-2</v>
      </c>
      <c r="O226">
        <v>0</v>
      </c>
      <c r="P226">
        <v>72</v>
      </c>
      <c r="Q226">
        <v>6</v>
      </c>
      <c r="R226">
        <v>481</v>
      </c>
      <c r="S226">
        <v>0</v>
      </c>
      <c r="T226">
        <v>1027</v>
      </c>
      <c r="U226">
        <v>0</v>
      </c>
      <c r="V226">
        <v>0</v>
      </c>
      <c r="W226">
        <v>0</v>
      </c>
      <c r="X226">
        <v>14</v>
      </c>
      <c r="Y226">
        <v>8</v>
      </c>
      <c r="Z226">
        <v>0</v>
      </c>
      <c r="AA226">
        <v>0</v>
      </c>
      <c r="AB226">
        <v>0</v>
      </c>
      <c r="AC226">
        <v>35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393.82429999999999</v>
      </c>
      <c r="BA226">
        <v>6864.3725000000004</v>
      </c>
      <c r="BB226">
        <v>7651.9928</v>
      </c>
      <c r="BC226">
        <v>2164.6432</v>
      </c>
      <c r="BD226">
        <v>639.22320000000002</v>
      </c>
      <c r="BE226">
        <v>377861.89</v>
      </c>
      <c r="BF226">
        <v>293.75990000000002</v>
      </c>
      <c r="BG226">
        <v>487.90980000000002</v>
      </c>
      <c r="BH226">
        <v>12533.785600000001</v>
      </c>
    </row>
    <row r="227" spans="1:60" x14ac:dyDescent="0.45">
      <c r="A227" t="s">
        <v>33</v>
      </c>
      <c r="B227" t="s">
        <v>291</v>
      </c>
      <c r="C227" s="1" t="s">
        <v>288</v>
      </c>
      <c r="D227" s="1" t="s">
        <v>290</v>
      </c>
      <c r="E227">
        <v>2.3479999999999999</v>
      </c>
      <c r="F227">
        <v>47.427999999999997</v>
      </c>
      <c r="G227">
        <v>1.5129999999999999</v>
      </c>
      <c r="H227">
        <v>0.52500000000000002</v>
      </c>
      <c r="I227">
        <v>2.4E-2</v>
      </c>
      <c r="J227">
        <v>0.114</v>
      </c>
      <c r="K227">
        <v>0.13300000000000001</v>
      </c>
      <c r="L227">
        <v>9.5310000000000006</v>
      </c>
      <c r="M227">
        <v>0</v>
      </c>
      <c r="N227">
        <v>0.155</v>
      </c>
      <c r="O227">
        <v>0</v>
      </c>
      <c r="P227">
        <v>127</v>
      </c>
      <c r="Q227">
        <v>10</v>
      </c>
      <c r="R227">
        <v>936</v>
      </c>
      <c r="S227">
        <v>0</v>
      </c>
      <c r="T227">
        <v>1042</v>
      </c>
      <c r="U227">
        <v>0</v>
      </c>
      <c r="V227">
        <v>0</v>
      </c>
      <c r="W227">
        <v>0</v>
      </c>
      <c r="X227">
        <v>37</v>
      </c>
      <c r="Y227">
        <v>20</v>
      </c>
      <c r="Z227">
        <v>0</v>
      </c>
      <c r="AA227">
        <v>0</v>
      </c>
      <c r="AB227">
        <v>0</v>
      </c>
      <c r="AC227">
        <v>28</v>
      </c>
      <c r="AD227">
        <v>38</v>
      </c>
      <c r="AE227">
        <v>21</v>
      </c>
      <c r="AF227">
        <v>68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316.6275</v>
      </c>
      <c r="BA227">
        <v>12426.789999999999</v>
      </c>
      <c r="BB227">
        <v>44551.706400000003</v>
      </c>
      <c r="BC227">
        <v>497.5188</v>
      </c>
      <c r="BD227">
        <v>1104.1128000000001</v>
      </c>
      <c r="BE227">
        <v>338967.91600000003</v>
      </c>
      <c r="BF227">
        <v>929.2405</v>
      </c>
      <c r="BG227">
        <v>185.87040000000002</v>
      </c>
      <c r="BH227">
        <v>10582.375899999999</v>
      </c>
    </row>
    <row r="228" spans="1:60" x14ac:dyDescent="0.45">
      <c r="A228" t="s">
        <v>33</v>
      </c>
      <c r="B228" t="s">
        <v>291</v>
      </c>
      <c r="C228" s="1" t="s">
        <v>289</v>
      </c>
      <c r="D228" s="1" t="s">
        <v>290</v>
      </c>
      <c r="E228">
        <v>3.8740000000000001</v>
      </c>
      <c r="F228">
        <v>43.942999999999998</v>
      </c>
      <c r="G228">
        <v>1.843</v>
      </c>
      <c r="H228">
        <v>0.51900000000000002</v>
      </c>
      <c r="I228">
        <v>1.7000000000000001E-2</v>
      </c>
      <c r="J228">
        <v>0.104</v>
      </c>
      <c r="K228">
        <v>0.29899999999999999</v>
      </c>
      <c r="L228">
        <v>12.628</v>
      </c>
      <c r="M228">
        <v>0</v>
      </c>
      <c r="N228">
        <v>0.23200000000000001</v>
      </c>
      <c r="O228">
        <v>0</v>
      </c>
      <c r="P228">
        <v>141</v>
      </c>
      <c r="Q228">
        <v>14</v>
      </c>
      <c r="R228">
        <v>923</v>
      </c>
      <c r="S228">
        <v>0</v>
      </c>
      <c r="T228">
        <v>1054</v>
      </c>
      <c r="U228">
        <v>0</v>
      </c>
      <c r="V228">
        <v>0</v>
      </c>
      <c r="W228">
        <v>0</v>
      </c>
      <c r="X228">
        <v>65</v>
      </c>
      <c r="Y228">
        <v>26</v>
      </c>
      <c r="Z228">
        <v>0</v>
      </c>
      <c r="AA228">
        <v>0</v>
      </c>
      <c r="AB228">
        <v>0</v>
      </c>
      <c r="AC228">
        <v>48</v>
      </c>
      <c r="AD228">
        <v>91</v>
      </c>
      <c r="AE228">
        <v>0</v>
      </c>
      <c r="AF228">
        <v>164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313.00889999999998</v>
      </c>
      <c r="BA228">
        <v>20503.145000000004</v>
      </c>
      <c r="BB228">
        <v>59028.323199999999</v>
      </c>
      <c r="BC228">
        <v>453.87679999999995</v>
      </c>
      <c r="BD228">
        <v>2482.1783999999998</v>
      </c>
      <c r="BE228">
        <v>314060.62099999998</v>
      </c>
      <c r="BF228">
        <v>1390.8632000000002</v>
      </c>
      <c r="BG228">
        <v>131.65820000000002</v>
      </c>
      <c r="BH228">
        <v>12890.4949</v>
      </c>
    </row>
    <row r="229" spans="1:60" x14ac:dyDescent="0.45">
      <c r="A229" t="s">
        <v>46</v>
      </c>
      <c r="B229" t="s">
        <v>291</v>
      </c>
      <c r="C229" s="1" t="s">
        <v>302</v>
      </c>
      <c r="D229" s="1" t="s">
        <v>371</v>
      </c>
      <c r="E229">
        <v>0.74</v>
      </c>
      <c r="F229">
        <v>52.988999999999997</v>
      </c>
      <c r="G229">
        <v>0.55800000000000005</v>
      </c>
      <c r="H229">
        <v>0.56299999999999994</v>
      </c>
      <c r="I229">
        <v>3.3000000000000002E-2</v>
      </c>
      <c r="J229">
        <v>0.03</v>
      </c>
      <c r="K229">
        <v>0.14899999999999999</v>
      </c>
      <c r="L229">
        <v>2.1230000000000002</v>
      </c>
      <c r="M229">
        <v>0</v>
      </c>
      <c r="N229">
        <v>3.4000000000000002E-2</v>
      </c>
      <c r="O229">
        <v>11</v>
      </c>
      <c r="P229">
        <v>11</v>
      </c>
      <c r="Q229">
        <v>13</v>
      </c>
      <c r="R229">
        <v>144</v>
      </c>
      <c r="S229">
        <v>3</v>
      </c>
      <c r="T229">
        <v>0</v>
      </c>
      <c r="U229">
        <v>0</v>
      </c>
      <c r="V229">
        <v>0</v>
      </c>
      <c r="W229">
        <v>1</v>
      </c>
      <c r="X229">
        <v>6</v>
      </c>
      <c r="Y229">
        <v>0</v>
      </c>
      <c r="Z229">
        <v>13</v>
      </c>
      <c r="AA229">
        <v>0</v>
      </c>
      <c r="AB229">
        <v>0</v>
      </c>
      <c r="AC229">
        <v>47</v>
      </c>
      <c r="AD229">
        <v>0</v>
      </c>
      <c r="AE229">
        <v>0</v>
      </c>
      <c r="AF229">
        <v>14</v>
      </c>
      <c r="AG229">
        <v>27</v>
      </c>
      <c r="AH229">
        <v>0</v>
      </c>
      <c r="AI229">
        <v>0</v>
      </c>
      <c r="AJ229">
        <v>0</v>
      </c>
      <c r="AK229">
        <v>0</v>
      </c>
      <c r="AL229">
        <v>7</v>
      </c>
      <c r="AM229">
        <v>5</v>
      </c>
      <c r="AN229">
        <v>0</v>
      </c>
      <c r="AO229">
        <v>0</v>
      </c>
      <c r="AP229">
        <v>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339.54529999999994</v>
      </c>
      <c r="BA229">
        <v>3916.4500000000003</v>
      </c>
      <c r="BB229">
        <v>9923.7512000000024</v>
      </c>
      <c r="BC229">
        <v>130.92599999999999</v>
      </c>
      <c r="BD229">
        <v>1236.9384</v>
      </c>
      <c r="BE229">
        <v>378712.38299999997</v>
      </c>
      <c r="BF229">
        <v>203.83340000000001</v>
      </c>
      <c r="BG229">
        <v>255.57180000000002</v>
      </c>
      <c r="BH229">
        <v>3902.8194000000003</v>
      </c>
    </row>
    <row r="230" spans="1:60" x14ac:dyDescent="0.45">
      <c r="A230" t="s">
        <v>46</v>
      </c>
      <c r="B230" t="s">
        <v>291</v>
      </c>
      <c r="C230" s="1" t="s">
        <v>303</v>
      </c>
      <c r="D230" s="1" t="s">
        <v>371</v>
      </c>
      <c r="E230">
        <v>0.55900000000000005</v>
      </c>
      <c r="F230">
        <v>53.3</v>
      </c>
      <c r="G230">
        <v>0.24399999999999999</v>
      </c>
      <c r="H230">
        <v>0.86199999999999999</v>
      </c>
      <c r="I230">
        <v>3.1E-2</v>
      </c>
      <c r="J230">
        <v>2.7E-2</v>
      </c>
      <c r="K230">
        <v>0.13500000000000001</v>
      </c>
      <c r="L230">
        <v>1.444</v>
      </c>
      <c r="M230">
        <v>0</v>
      </c>
      <c r="N230">
        <v>2.1000000000000001E-2</v>
      </c>
      <c r="O230">
        <v>0</v>
      </c>
      <c r="P230">
        <v>10</v>
      </c>
      <c r="Q230">
        <v>13</v>
      </c>
      <c r="R230">
        <v>273</v>
      </c>
      <c r="S230">
        <v>4</v>
      </c>
      <c r="T230">
        <v>7</v>
      </c>
      <c r="U230">
        <v>0</v>
      </c>
      <c r="V230">
        <v>0</v>
      </c>
      <c r="W230">
        <v>5</v>
      </c>
      <c r="X230">
        <v>2</v>
      </c>
      <c r="Y230">
        <v>0</v>
      </c>
      <c r="Z230">
        <v>8</v>
      </c>
      <c r="AA230">
        <v>0</v>
      </c>
      <c r="AB230">
        <v>11</v>
      </c>
      <c r="AC230">
        <v>90</v>
      </c>
      <c r="AD230">
        <v>0</v>
      </c>
      <c r="AE230">
        <v>0</v>
      </c>
      <c r="AF230">
        <v>33</v>
      </c>
      <c r="AG230">
        <v>13</v>
      </c>
      <c r="AH230">
        <v>0</v>
      </c>
      <c r="AI230">
        <v>0</v>
      </c>
      <c r="AJ230">
        <v>0</v>
      </c>
      <c r="AK230">
        <v>0</v>
      </c>
      <c r="AL230">
        <v>7</v>
      </c>
      <c r="AM230">
        <v>9</v>
      </c>
      <c r="AN230">
        <v>0</v>
      </c>
      <c r="AO230">
        <v>0</v>
      </c>
      <c r="AP230">
        <v>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519.87220000000002</v>
      </c>
      <c r="BA230">
        <v>2958.5075000000006</v>
      </c>
      <c r="BB230">
        <v>6749.8335999999999</v>
      </c>
      <c r="BC230">
        <v>117.8334</v>
      </c>
      <c r="BD230">
        <v>1120.7160000000001</v>
      </c>
      <c r="BE230">
        <v>380935.1</v>
      </c>
      <c r="BF230">
        <v>125.89710000000001</v>
      </c>
      <c r="BG230">
        <v>240.08260000000001</v>
      </c>
      <c r="BH230">
        <v>1706.6091999999999</v>
      </c>
    </row>
    <row r="231" spans="1:60" x14ac:dyDescent="0.45">
      <c r="A231" t="s">
        <v>46</v>
      </c>
      <c r="B231" t="s">
        <v>291</v>
      </c>
      <c r="C231" s="1" t="s">
        <v>304</v>
      </c>
      <c r="D231" s="1" t="s">
        <v>371</v>
      </c>
      <c r="E231">
        <v>0.41399999999999998</v>
      </c>
      <c r="F231">
        <v>54.250999999999998</v>
      </c>
      <c r="G231">
        <v>0.157</v>
      </c>
      <c r="H231">
        <v>0.61499999999999999</v>
      </c>
      <c r="I231">
        <v>3.1E-2</v>
      </c>
      <c r="J231">
        <v>2.4E-2</v>
      </c>
      <c r="K231">
        <v>8.8999999999999996E-2</v>
      </c>
      <c r="L231">
        <v>0.84099999999999997</v>
      </c>
      <c r="M231">
        <v>0</v>
      </c>
      <c r="N231">
        <v>1.2999999999999999E-2</v>
      </c>
      <c r="O231">
        <v>0</v>
      </c>
      <c r="P231">
        <v>7</v>
      </c>
      <c r="Q231">
        <v>13</v>
      </c>
      <c r="R231">
        <v>276</v>
      </c>
      <c r="S231">
        <v>5</v>
      </c>
      <c r="T231">
        <v>25</v>
      </c>
      <c r="U231">
        <v>0</v>
      </c>
      <c r="V231">
        <v>0</v>
      </c>
      <c r="W231">
        <v>1</v>
      </c>
      <c r="X231">
        <v>4</v>
      </c>
      <c r="Y231">
        <v>0</v>
      </c>
      <c r="Z231">
        <v>2</v>
      </c>
      <c r="AA231">
        <v>0</v>
      </c>
      <c r="AB231">
        <v>0</v>
      </c>
      <c r="AC231">
        <v>37</v>
      </c>
      <c r="AD231">
        <v>0</v>
      </c>
      <c r="AE231">
        <v>0</v>
      </c>
      <c r="AF231">
        <v>14</v>
      </c>
      <c r="AG231">
        <v>25</v>
      </c>
      <c r="AH231">
        <v>0</v>
      </c>
      <c r="AI231">
        <v>0</v>
      </c>
      <c r="AJ231">
        <v>0</v>
      </c>
      <c r="AK231">
        <v>0</v>
      </c>
      <c r="AL231">
        <v>7</v>
      </c>
      <c r="AM231">
        <v>3</v>
      </c>
      <c r="AN231">
        <v>0</v>
      </c>
      <c r="AO231">
        <v>0</v>
      </c>
      <c r="AP231">
        <v>8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370.90649999999999</v>
      </c>
      <c r="BA231">
        <v>2191.0949999999998</v>
      </c>
      <c r="BB231">
        <v>3931.1704000000004</v>
      </c>
      <c r="BC231">
        <v>104.74080000000001</v>
      </c>
      <c r="BD231">
        <v>738.8424</v>
      </c>
      <c r="BE231">
        <v>387731.89699999994</v>
      </c>
      <c r="BF231">
        <v>77.936299999999989</v>
      </c>
      <c r="BG231">
        <v>240.08260000000001</v>
      </c>
      <c r="BH231">
        <v>1098.1051</v>
      </c>
    </row>
    <row r="232" spans="1:60" x14ac:dyDescent="0.45">
      <c r="A232" t="s">
        <v>46</v>
      </c>
      <c r="B232" t="s">
        <v>291</v>
      </c>
      <c r="C232" s="1" t="s">
        <v>305</v>
      </c>
      <c r="D232" s="1" t="s">
        <v>371</v>
      </c>
      <c r="E232">
        <v>1.3149999999999999</v>
      </c>
      <c r="F232">
        <v>49.393000000000001</v>
      </c>
      <c r="G232">
        <v>0.51900000000000002</v>
      </c>
      <c r="H232">
        <v>1.889</v>
      </c>
      <c r="I232">
        <v>3.1E-2</v>
      </c>
      <c r="J232">
        <v>2.8000000000000001E-2</v>
      </c>
      <c r="K232">
        <v>0.33300000000000002</v>
      </c>
      <c r="L232">
        <v>4.6630000000000003</v>
      </c>
      <c r="M232">
        <v>0</v>
      </c>
      <c r="N232">
        <v>5.6000000000000001E-2</v>
      </c>
      <c r="O232">
        <v>0</v>
      </c>
      <c r="P232">
        <v>19</v>
      </c>
      <c r="Q232">
        <v>14</v>
      </c>
      <c r="R232">
        <v>248</v>
      </c>
      <c r="S232">
        <v>3</v>
      </c>
      <c r="T232">
        <v>2</v>
      </c>
      <c r="U232">
        <v>0</v>
      </c>
      <c r="V232">
        <v>0</v>
      </c>
      <c r="W232">
        <v>2</v>
      </c>
      <c r="X232">
        <v>6</v>
      </c>
      <c r="Y232">
        <v>0</v>
      </c>
      <c r="Z232">
        <v>5</v>
      </c>
      <c r="AA232">
        <v>0</v>
      </c>
      <c r="AB232">
        <v>0</v>
      </c>
      <c r="AC232">
        <v>86</v>
      </c>
      <c r="AD232">
        <v>0</v>
      </c>
      <c r="AE232">
        <v>0</v>
      </c>
      <c r="AF232">
        <v>15</v>
      </c>
      <c r="AG232">
        <v>8</v>
      </c>
      <c r="AH232">
        <v>0</v>
      </c>
      <c r="AI232">
        <v>0</v>
      </c>
      <c r="AJ232">
        <v>0</v>
      </c>
      <c r="AK232">
        <v>0</v>
      </c>
      <c r="AL232">
        <v>6</v>
      </c>
      <c r="AM232">
        <v>6</v>
      </c>
      <c r="AN232">
        <v>0</v>
      </c>
      <c r="AO232">
        <v>0</v>
      </c>
      <c r="AP232">
        <v>8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1139.2558999999999</v>
      </c>
      <c r="BA232">
        <v>6959.6374999999998</v>
      </c>
      <c r="BB232">
        <v>21796.727200000001</v>
      </c>
      <c r="BC232">
        <v>122.19759999999999</v>
      </c>
      <c r="BD232">
        <v>2764.4328</v>
      </c>
      <c r="BE232">
        <v>353011.77100000007</v>
      </c>
      <c r="BF232">
        <v>335.72559999999999</v>
      </c>
      <c r="BG232">
        <v>240.08260000000001</v>
      </c>
      <c r="BH232">
        <v>3630.0417000000002</v>
      </c>
    </row>
    <row r="233" spans="1:60" x14ac:dyDescent="0.45">
      <c r="A233" t="s">
        <v>46</v>
      </c>
      <c r="B233" t="s">
        <v>291</v>
      </c>
      <c r="C233" s="1" t="s">
        <v>306</v>
      </c>
      <c r="D233" s="1" t="s">
        <v>371</v>
      </c>
      <c r="E233">
        <v>1.8220000000000001</v>
      </c>
      <c r="F233">
        <v>29.335000000000001</v>
      </c>
      <c r="G233">
        <v>0.76900000000000002</v>
      </c>
      <c r="H233">
        <v>18.146999999999998</v>
      </c>
      <c r="I233">
        <v>3.5999999999999997E-2</v>
      </c>
      <c r="J233">
        <v>0.05</v>
      </c>
      <c r="K233">
        <v>0.44900000000000001</v>
      </c>
      <c r="L233">
        <v>5.6760000000000002</v>
      </c>
      <c r="M233">
        <v>0</v>
      </c>
      <c r="N233">
        <v>0.08</v>
      </c>
      <c r="O233">
        <v>0</v>
      </c>
      <c r="P233">
        <v>23</v>
      </c>
      <c r="Q233">
        <v>13</v>
      </c>
      <c r="R233">
        <v>186</v>
      </c>
      <c r="S233">
        <v>6</v>
      </c>
      <c r="T233">
        <v>105</v>
      </c>
      <c r="U233">
        <v>0</v>
      </c>
      <c r="V233">
        <v>0</v>
      </c>
      <c r="W233">
        <v>4</v>
      </c>
      <c r="X233">
        <v>8</v>
      </c>
      <c r="Y233">
        <v>0</v>
      </c>
      <c r="Z233">
        <v>7</v>
      </c>
      <c r="AA233">
        <v>0</v>
      </c>
      <c r="AB233">
        <v>9</v>
      </c>
      <c r="AC233">
        <v>52</v>
      </c>
      <c r="AD233">
        <v>0</v>
      </c>
      <c r="AE233">
        <v>0</v>
      </c>
      <c r="AF233">
        <v>26</v>
      </c>
      <c r="AG233">
        <v>8</v>
      </c>
      <c r="AH233">
        <v>0</v>
      </c>
      <c r="AI233">
        <v>0</v>
      </c>
      <c r="AJ233">
        <v>0</v>
      </c>
      <c r="AK233">
        <v>0</v>
      </c>
      <c r="AL233">
        <v>3</v>
      </c>
      <c r="AM233">
        <v>2</v>
      </c>
      <c r="AN233">
        <v>0</v>
      </c>
      <c r="AO233">
        <v>0</v>
      </c>
      <c r="AP233">
        <v>3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10944.455699999999</v>
      </c>
      <c r="BA233">
        <v>9642.9349999999995</v>
      </c>
      <c r="BB233">
        <v>26531.894400000001</v>
      </c>
      <c r="BC233">
        <v>218.21</v>
      </c>
      <c r="BD233">
        <v>3727.4184</v>
      </c>
      <c r="BE233">
        <v>209657.245</v>
      </c>
      <c r="BF233">
        <v>479.608</v>
      </c>
      <c r="BG233">
        <v>278.80559999999997</v>
      </c>
      <c r="BH233">
        <v>5378.6166999999996</v>
      </c>
    </row>
    <row r="234" spans="1:60" x14ac:dyDescent="0.45">
      <c r="A234" t="s">
        <v>46</v>
      </c>
      <c r="B234" t="s">
        <v>291</v>
      </c>
      <c r="C234" s="1" t="s">
        <v>307</v>
      </c>
      <c r="D234" s="1" t="s">
        <v>371</v>
      </c>
      <c r="E234">
        <v>1.496</v>
      </c>
      <c r="F234">
        <v>49.576000000000001</v>
      </c>
      <c r="G234">
        <v>0.71599999999999997</v>
      </c>
      <c r="H234">
        <v>0.77</v>
      </c>
      <c r="I234">
        <v>3.5000000000000003E-2</v>
      </c>
      <c r="J234">
        <v>0.03</v>
      </c>
      <c r="K234">
        <v>0.36</v>
      </c>
      <c r="L234">
        <v>6.1029999999999998</v>
      </c>
      <c r="M234">
        <v>0</v>
      </c>
      <c r="N234">
        <v>6.4000000000000001E-2</v>
      </c>
      <c r="O234">
        <v>0</v>
      </c>
      <c r="P234">
        <v>31</v>
      </c>
      <c r="Q234">
        <v>15</v>
      </c>
      <c r="R234">
        <v>262</v>
      </c>
      <c r="S234">
        <v>4</v>
      </c>
      <c r="T234">
        <v>26</v>
      </c>
      <c r="U234">
        <v>0</v>
      </c>
      <c r="V234">
        <v>0</v>
      </c>
      <c r="W234">
        <v>2</v>
      </c>
      <c r="X234">
        <v>9</v>
      </c>
      <c r="Y234">
        <v>0</v>
      </c>
      <c r="Z234">
        <v>8</v>
      </c>
      <c r="AA234">
        <v>0</v>
      </c>
      <c r="AB234">
        <v>5</v>
      </c>
      <c r="AC234">
        <v>50</v>
      </c>
      <c r="AD234">
        <v>0</v>
      </c>
      <c r="AE234">
        <v>0</v>
      </c>
      <c r="AF234">
        <v>32</v>
      </c>
      <c r="AG234">
        <v>25</v>
      </c>
      <c r="AH234">
        <v>0</v>
      </c>
      <c r="AI234">
        <v>0</v>
      </c>
      <c r="AJ234">
        <v>0</v>
      </c>
      <c r="AK234">
        <v>0</v>
      </c>
      <c r="AL234">
        <v>7</v>
      </c>
      <c r="AM234">
        <v>4</v>
      </c>
      <c r="AN234">
        <v>0</v>
      </c>
      <c r="AO234">
        <v>0</v>
      </c>
      <c r="AP234">
        <v>3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464.387</v>
      </c>
      <c r="BA234">
        <v>7917.58</v>
      </c>
      <c r="BB234">
        <v>28527.8632</v>
      </c>
      <c r="BC234">
        <v>130.92599999999999</v>
      </c>
      <c r="BD234">
        <v>2988.576</v>
      </c>
      <c r="BE234">
        <v>354319.67200000002</v>
      </c>
      <c r="BF234">
        <v>383.68640000000005</v>
      </c>
      <c r="BG234">
        <v>271.06100000000004</v>
      </c>
      <c r="BH234">
        <v>5007.9187999999995</v>
      </c>
    </row>
    <row r="235" spans="1:60" x14ac:dyDescent="0.45">
      <c r="A235" t="s">
        <v>46</v>
      </c>
      <c r="B235" t="s">
        <v>291</v>
      </c>
      <c r="C235" s="1" t="s">
        <v>308</v>
      </c>
      <c r="D235" s="1" t="s">
        <v>371</v>
      </c>
      <c r="E235">
        <v>0.36899999999999999</v>
      </c>
      <c r="F235">
        <v>54.139000000000003</v>
      </c>
      <c r="G235">
        <v>0.26</v>
      </c>
      <c r="H235">
        <v>0.64700000000000002</v>
      </c>
      <c r="I235">
        <v>3.3000000000000002E-2</v>
      </c>
      <c r="J235">
        <v>0.03</v>
      </c>
      <c r="K235">
        <v>7.3999999999999996E-2</v>
      </c>
      <c r="L235">
        <v>0.92300000000000004</v>
      </c>
      <c r="M235">
        <v>0</v>
      </c>
      <c r="N235">
        <v>1.4E-2</v>
      </c>
      <c r="O235">
        <v>0</v>
      </c>
      <c r="P235">
        <v>9</v>
      </c>
      <c r="Q235">
        <v>13</v>
      </c>
      <c r="R235">
        <v>244</v>
      </c>
      <c r="S235">
        <v>4</v>
      </c>
      <c r="T235">
        <v>21</v>
      </c>
      <c r="U235">
        <v>0</v>
      </c>
      <c r="V235">
        <v>0</v>
      </c>
      <c r="W235">
        <v>3</v>
      </c>
      <c r="X235">
        <v>4</v>
      </c>
      <c r="Y235">
        <v>0</v>
      </c>
      <c r="Z235">
        <v>3</v>
      </c>
      <c r="AA235">
        <v>0</v>
      </c>
      <c r="AB235">
        <v>0</v>
      </c>
      <c r="AC235">
        <v>99</v>
      </c>
      <c r="AD235">
        <v>0</v>
      </c>
      <c r="AE235">
        <v>0</v>
      </c>
      <c r="AF235">
        <v>25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7</v>
      </c>
      <c r="AM235">
        <v>5</v>
      </c>
      <c r="AN235">
        <v>0</v>
      </c>
      <c r="AO235">
        <v>0</v>
      </c>
      <c r="AP235">
        <v>5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390.20569999999998</v>
      </c>
      <c r="BA235">
        <v>1952.9325000000001</v>
      </c>
      <c r="BB235">
        <v>4314.4712</v>
      </c>
      <c r="BC235">
        <v>130.92599999999999</v>
      </c>
      <c r="BD235">
        <v>614.3184</v>
      </c>
      <c r="BE235">
        <v>386931.43300000002</v>
      </c>
      <c r="BF235">
        <v>83.931399999999996</v>
      </c>
      <c r="BG235">
        <v>255.57180000000002</v>
      </c>
      <c r="BH235">
        <v>1818.518</v>
      </c>
    </row>
    <row r="236" spans="1:60" x14ac:dyDescent="0.45">
      <c r="A236" t="s">
        <v>46</v>
      </c>
      <c r="B236" t="s">
        <v>291</v>
      </c>
      <c r="C236" s="1" t="s">
        <v>309</v>
      </c>
      <c r="D236" s="1" t="s">
        <v>371</v>
      </c>
      <c r="E236">
        <v>1.4059999999999999</v>
      </c>
      <c r="F236">
        <v>50.814</v>
      </c>
      <c r="G236">
        <v>0.63100000000000001</v>
      </c>
      <c r="H236">
        <v>0.78200000000000003</v>
      </c>
      <c r="I236">
        <v>3.3000000000000002E-2</v>
      </c>
      <c r="J236">
        <v>3.4000000000000002E-2</v>
      </c>
      <c r="K236">
        <v>0.33</v>
      </c>
      <c r="L236">
        <v>4.4610000000000003</v>
      </c>
      <c r="M236">
        <v>0</v>
      </c>
      <c r="N236">
        <v>5.8999999999999997E-2</v>
      </c>
      <c r="O236">
        <v>3</v>
      </c>
      <c r="P236">
        <v>17</v>
      </c>
      <c r="Q236">
        <v>14</v>
      </c>
      <c r="R236">
        <v>180</v>
      </c>
      <c r="S236">
        <v>4</v>
      </c>
      <c r="T236">
        <v>18</v>
      </c>
      <c r="U236">
        <v>0</v>
      </c>
      <c r="V236">
        <v>0</v>
      </c>
      <c r="W236">
        <v>3</v>
      </c>
      <c r="X236">
        <v>6</v>
      </c>
      <c r="Y236">
        <v>0</v>
      </c>
      <c r="Z236">
        <v>6</v>
      </c>
      <c r="AA236">
        <v>0</v>
      </c>
      <c r="AB236">
        <v>4</v>
      </c>
      <c r="AC236">
        <v>108</v>
      </c>
      <c r="AD236">
        <v>0</v>
      </c>
      <c r="AE236">
        <v>0</v>
      </c>
      <c r="AF236">
        <v>32</v>
      </c>
      <c r="AG236">
        <v>8</v>
      </c>
      <c r="AH236">
        <v>0</v>
      </c>
      <c r="AI236">
        <v>0</v>
      </c>
      <c r="AJ236">
        <v>0</v>
      </c>
      <c r="AK236">
        <v>0</v>
      </c>
      <c r="AL236">
        <v>7</v>
      </c>
      <c r="AM236">
        <v>9</v>
      </c>
      <c r="AN236">
        <v>0</v>
      </c>
      <c r="AO236">
        <v>0</v>
      </c>
      <c r="AP236">
        <v>6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471.62419999999997</v>
      </c>
      <c r="BA236">
        <v>7441.2550000000001</v>
      </c>
      <c r="BB236">
        <v>20852.498400000004</v>
      </c>
      <c r="BC236">
        <v>148.3828</v>
      </c>
      <c r="BD236">
        <v>2739.5279999999998</v>
      </c>
      <c r="BE236">
        <v>363167.658</v>
      </c>
      <c r="BF236">
        <v>353.71089999999992</v>
      </c>
      <c r="BG236">
        <v>255.57180000000002</v>
      </c>
      <c r="BH236">
        <v>4413.4032999999999</v>
      </c>
    </row>
    <row r="237" spans="1:60" x14ac:dyDescent="0.45">
      <c r="A237" t="s">
        <v>46</v>
      </c>
      <c r="B237" t="s">
        <v>291</v>
      </c>
      <c r="C237" s="1" t="s">
        <v>310</v>
      </c>
      <c r="D237" s="1" t="s">
        <v>371</v>
      </c>
      <c r="E237">
        <v>0.98499999999999999</v>
      </c>
      <c r="F237">
        <v>52.210999999999999</v>
      </c>
      <c r="G237">
        <v>0.97199999999999998</v>
      </c>
      <c r="H237">
        <v>0.71699999999999997</v>
      </c>
      <c r="I237">
        <v>3.5999999999999997E-2</v>
      </c>
      <c r="J237">
        <v>3.5000000000000003E-2</v>
      </c>
      <c r="K237">
        <v>0.182</v>
      </c>
      <c r="L237">
        <v>2.6070000000000002</v>
      </c>
      <c r="M237">
        <v>0</v>
      </c>
      <c r="N237">
        <v>3.3000000000000002E-2</v>
      </c>
      <c r="O237">
        <v>0</v>
      </c>
      <c r="P237">
        <v>14</v>
      </c>
      <c r="Q237">
        <v>13</v>
      </c>
      <c r="R237">
        <v>240</v>
      </c>
      <c r="S237">
        <v>3</v>
      </c>
      <c r="T237">
        <v>0</v>
      </c>
      <c r="U237">
        <v>0</v>
      </c>
      <c r="V237">
        <v>0</v>
      </c>
      <c r="W237">
        <v>3</v>
      </c>
      <c r="X237">
        <v>3</v>
      </c>
      <c r="Y237">
        <v>0</v>
      </c>
      <c r="Z237">
        <v>4</v>
      </c>
      <c r="AA237">
        <v>0</v>
      </c>
      <c r="AB237">
        <v>0</v>
      </c>
      <c r="AC237">
        <v>48</v>
      </c>
      <c r="AD237">
        <v>0</v>
      </c>
      <c r="AE237">
        <v>0</v>
      </c>
      <c r="AF237">
        <v>23</v>
      </c>
      <c r="AG237">
        <v>29</v>
      </c>
      <c r="AH237">
        <v>0</v>
      </c>
      <c r="AI237">
        <v>0</v>
      </c>
      <c r="AJ237">
        <v>0</v>
      </c>
      <c r="AK237">
        <v>0</v>
      </c>
      <c r="AL237">
        <v>7</v>
      </c>
      <c r="AM237">
        <v>6</v>
      </c>
      <c r="AN237">
        <v>0</v>
      </c>
      <c r="AO237">
        <v>0</v>
      </c>
      <c r="AP237">
        <v>6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432.42269999999996</v>
      </c>
      <c r="BA237">
        <v>5213.1125000000002</v>
      </c>
      <c r="BB237">
        <v>12186.160800000001</v>
      </c>
      <c r="BC237">
        <v>152.74700000000001</v>
      </c>
      <c r="BD237">
        <v>1510.8912</v>
      </c>
      <c r="BE237">
        <v>373152.01699999993</v>
      </c>
      <c r="BF237">
        <v>197.83830000000003</v>
      </c>
      <c r="BG237">
        <v>278.80559999999997</v>
      </c>
      <c r="BH237">
        <v>6798.4596000000001</v>
      </c>
    </row>
    <row r="238" spans="1:60" x14ac:dyDescent="0.45">
      <c r="A238" t="s">
        <v>46</v>
      </c>
      <c r="B238" t="s">
        <v>291</v>
      </c>
      <c r="C238" s="1" t="s">
        <v>311</v>
      </c>
      <c r="D238" s="1" t="s">
        <v>371</v>
      </c>
      <c r="E238">
        <v>2.1859999999999999</v>
      </c>
      <c r="F238">
        <v>47.963000000000001</v>
      </c>
      <c r="G238">
        <v>0.71599999999999997</v>
      </c>
      <c r="H238">
        <v>0.77700000000000002</v>
      </c>
      <c r="I238">
        <v>0.03</v>
      </c>
      <c r="J238">
        <v>0.03</v>
      </c>
      <c r="K238">
        <v>0.50600000000000001</v>
      </c>
      <c r="L238">
        <v>7.7779999999999996</v>
      </c>
      <c r="M238">
        <v>0</v>
      </c>
      <c r="N238">
        <v>9.4E-2</v>
      </c>
      <c r="O238">
        <v>0</v>
      </c>
      <c r="P238">
        <v>30</v>
      </c>
      <c r="Q238">
        <v>15</v>
      </c>
      <c r="R238">
        <v>221</v>
      </c>
      <c r="S238">
        <v>2</v>
      </c>
      <c r="T238">
        <v>0</v>
      </c>
      <c r="U238">
        <v>0</v>
      </c>
      <c r="V238">
        <v>0</v>
      </c>
      <c r="W238">
        <v>3</v>
      </c>
      <c r="X238">
        <v>8</v>
      </c>
      <c r="Y238">
        <v>0</v>
      </c>
      <c r="Z238">
        <v>7</v>
      </c>
      <c r="AA238">
        <v>0</v>
      </c>
      <c r="AB238">
        <v>2</v>
      </c>
      <c r="AC238">
        <v>122</v>
      </c>
      <c r="AD238">
        <v>0</v>
      </c>
      <c r="AE238">
        <v>0</v>
      </c>
      <c r="AF238">
        <v>34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7</v>
      </c>
      <c r="AM238">
        <v>9</v>
      </c>
      <c r="AN238">
        <v>0</v>
      </c>
      <c r="AO238">
        <v>0</v>
      </c>
      <c r="AP238">
        <v>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468.6087</v>
      </c>
      <c r="BA238">
        <v>11569.404999999999</v>
      </c>
      <c r="BB238">
        <v>36357.483199999995</v>
      </c>
      <c r="BC238">
        <v>130.92599999999999</v>
      </c>
      <c r="BD238">
        <v>4200.6095999999998</v>
      </c>
      <c r="BE238">
        <v>342791.56099999999</v>
      </c>
      <c r="BF238">
        <v>563.5394</v>
      </c>
      <c r="BG238">
        <v>232.33799999999999</v>
      </c>
      <c r="BH238">
        <v>5007.9187999999995</v>
      </c>
    </row>
    <row r="239" spans="1:60" x14ac:dyDescent="0.45">
      <c r="A239" t="s">
        <v>46</v>
      </c>
      <c r="B239" t="s">
        <v>291</v>
      </c>
      <c r="C239" s="1" t="s">
        <v>312</v>
      </c>
      <c r="D239" s="1" t="s">
        <v>371</v>
      </c>
      <c r="E239">
        <v>1.502</v>
      </c>
      <c r="F239">
        <v>49.655000000000001</v>
      </c>
      <c r="G239">
        <v>0.57399999999999995</v>
      </c>
      <c r="H239">
        <v>0.72499999999999998</v>
      </c>
      <c r="I239">
        <v>3.2000000000000001E-2</v>
      </c>
      <c r="J239">
        <v>2.5000000000000001E-2</v>
      </c>
      <c r="K239">
        <v>0.28999999999999998</v>
      </c>
      <c r="L239">
        <v>6.2889999999999997</v>
      </c>
      <c r="M239">
        <v>0</v>
      </c>
      <c r="N239">
        <v>6.6000000000000003E-2</v>
      </c>
      <c r="O239">
        <v>0</v>
      </c>
      <c r="P239">
        <v>32</v>
      </c>
      <c r="Q239">
        <v>14</v>
      </c>
      <c r="R239">
        <v>211</v>
      </c>
      <c r="S239">
        <v>2</v>
      </c>
      <c r="T239">
        <v>0</v>
      </c>
      <c r="U239">
        <v>0</v>
      </c>
      <c r="V239">
        <v>0</v>
      </c>
      <c r="W239">
        <v>2</v>
      </c>
      <c r="X239">
        <v>6</v>
      </c>
      <c r="Y239">
        <v>0</v>
      </c>
      <c r="Z239">
        <v>10</v>
      </c>
      <c r="AA239">
        <v>0</v>
      </c>
      <c r="AB239">
        <v>6</v>
      </c>
      <c r="AC239">
        <v>104</v>
      </c>
      <c r="AD239">
        <v>0</v>
      </c>
      <c r="AE239">
        <v>0</v>
      </c>
      <c r="AF239">
        <v>30</v>
      </c>
      <c r="AG239">
        <v>7</v>
      </c>
      <c r="AH239">
        <v>0</v>
      </c>
      <c r="AI239">
        <v>0</v>
      </c>
      <c r="AJ239">
        <v>0</v>
      </c>
      <c r="AK239">
        <v>0</v>
      </c>
      <c r="AL239">
        <v>6</v>
      </c>
      <c r="AM239">
        <v>7</v>
      </c>
      <c r="AN239">
        <v>0</v>
      </c>
      <c r="AO239">
        <v>0</v>
      </c>
      <c r="AP239">
        <v>6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437.24749999999995</v>
      </c>
      <c r="BA239">
        <v>7949.335</v>
      </c>
      <c r="BB239">
        <v>29397.301599999999</v>
      </c>
      <c r="BC239">
        <v>109.105</v>
      </c>
      <c r="BD239">
        <v>2407.4639999999999</v>
      </c>
      <c r="BE239">
        <v>354884.28499999997</v>
      </c>
      <c r="BF239">
        <v>395.67660000000006</v>
      </c>
      <c r="BG239">
        <v>247.8272</v>
      </c>
      <c r="BH239">
        <v>4014.7281999999996</v>
      </c>
    </row>
    <row r="240" spans="1:60" x14ac:dyDescent="0.45">
      <c r="A240" t="s">
        <v>46</v>
      </c>
      <c r="B240" t="s">
        <v>291</v>
      </c>
      <c r="C240" s="1" t="s">
        <v>313</v>
      </c>
      <c r="D240" s="1" t="s">
        <v>371</v>
      </c>
      <c r="E240">
        <v>0.3</v>
      </c>
      <c r="F240">
        <v>54.481000000000002</v>
      </c>
      <c r="G240">
        <v>0.19600000000000001</v>
      </c>
      <c r="H240">
        <v>0.59699999999999998</v>
      </c>
      <c r="I240">
        <v>3.5000000000000003E-2</v>
      </c>
      <c r="J240">
        <v>2.7E-2</v>
      </c>
      <c r="K240">
        <v>3.7999999999999999E-2</v>
      </c>
      <c r="L240">
        <v>0.70199999999999996</v>
      </c>
      <c r="M240">
        <v>0</v>
      </c>
      <c r="N240">
        <v>1.2E-2</v>
      </c>
      <c r="O240">
        <v>0</v>
      </c>
      <c r="P240">
        <v>9</v>
      </c>
      <c r="Q240">
        <v>13</v>
      </c>
      <c r="R240">
        <v>245</v>
      </c>
      <c r="S240">
        <v>3</v>
      </c>
      <c r="T240">
        <v>0</v>
      </c>
      <c r="U240">
        <v>0</v>
      </c>
      <c r="V240">
        <v>0</v>
      </c>
      <c r="W240">
        <v>2</v>
      </c>
      <c r="X240">
        <v>5</v>
      </c>
      <c r="Y240">
        <v>0</v>
      </c>
      <c r="Z240">
        <v>2</v>
      </c>
      <c r="AA240">
        <v>0</v>
      </c>
      <c r="AB240">
        <v>0</v>
      </c>
      <c r="AC240">
        <v>90</v>
      </c>
      <c r="AD240">
        <v>0</v>
      </c>
      <c r="AE240">
        <v>0</v>
      </c>
      <c r="AF240">
        <v>0</v>
      </c>
      <c r="AG240">
        <v>8</v>
      </c>
      <c r="AH240">
        <v>0</v>
      </c>
      <c r="AI240">
        <v>0</v>
      </c>
      <c r="AJ240">
        <v>0</v>
      </c>
      <c r="AK240">
        <v>0</v>
      </c>
      <c r="AL240">
        <v>7</v>
      </c>
      <c r="AM240">
        <v>7</v>
      </c>
      <c r="AN240">
        <v>0</v>
      </c>
      <c r="AO240">
        <v>0</v>
      </c>
      <c r="AP240">
        <v>3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360.05069999999995</v>
      </c>
      <c r="BA240">
        <v>1587.75</v>
      </c>
      <c r="BB240">
        <v>3281.4287999999997</v>
      </c>
      <c r="BC240">
        <v>117.8334</v>
      </c>
      <c r="BD240">
        <v>315.46079999999995</v>
      </c>
      <c r="BE240">
        <v>389375.70699999999</v>
      </c>
      <c r="BF240">
        <v>71.941199999999995</v>
      </c>
      <c r="BG240">
        <v>271.06100000000004</v>
      </c>
      <c r="BH240">
        <v>1370.8828000000001</v>
      </c>
    </row>
    <row r="241" spans="1:60" x14ac:dyDescent="0.45">
      <c r="A241" t="s">
        <v>46</v>
      </c>
      <c r="B241" t="s">
        <v>291</v>
      </c>
      <c r="C241" s="1" t="s">
        <v>314</v>
      </c>
      <c r="D241" s="1" t="s">
        <v>371</v>
      </c>
      <c r="E241">
        <v>0.33300000000000002</v>
      </c>
      <c r="F241">
        <v>54.41</v>
      </c>
      <c r="G241">
        <v>0.23400000000000001</v>
      </c>
      <c r="H241">
        <v>0.56000000000000005</v>
      </c>
      <c r="I241">
        <v>3.2000000000000001E-2</v>
      </c>
      <c r="J241">
        <v>2.3E-2</v>
      </c>
      <c r="K241">
        <v>4.4999999999999998E-2</v>
      </c>
      <c r="L241">
        <v>0.73099999999999998</v>
      </c>
      <c r="M241">
        <v>0</v>
      </c>
      <c r="N241">
        <v>1.4999999999999999E-2</v>
      </c>
      <c r="O241">
        <v>0</v>
      </c>
      <c r="P241">
        <v>8</v>
      </c>
      <c r="Q241">
        <v>13</v>
      </c>
      <c r="R241">
        <v>267</v>
      </c>
      <c r="S241">
        <v>3</v>
      </c>
      <c r="T241">
        <v>0</v>
      </c>
      <c r="U241">
        <v>0</v>
      </c>
      <c r="V241">
        <v>0</v>
      </c>
      <c r="W241">
        <v>2</v>
      </c>
      <c r="X241">
        <v>4</v>
      </c>
      <c r="Y241">
        <v>0</v>
      </c>
      <c r="Z241">
        <v>2</v>
      </c>
      <c r="AA241">
        <v>0</v>
      </c>
      <c r="AB241">
        <v>0</v>
      </c>
      <c r="AC241">
        <v>98</v>
      </c>
      <c r="AD241">
        <v>0</v>
      </c>
      <c r="AE241">
        <v>0</v>
      </c>
      <c r="AF241">
        <v>33</v>
      </c>
      <c r="AG241">
        <v>3</v>
      </c>
      <c r="AH241">
        <v>0</v>
      </c>
      <c r="AI241">
        <v>0</v>
      </c>
      <c r="AJ241">
        <v>0</v>
      </c>
      <c r="AK241">
        <v>0</v>
      </c>
      <c r="AL241">
        <v>7</v>
      </c>
      <c r="AM241">
        <v>7</v>
      </c>
      <c r="AN241">
        <v>0</v>
      </c>
      <c r="AO241">
        <v>0</v>
      </c>
      <c r="AP241">
        <v>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337.73600000000005</v>
      </c>
      <c r="BA241">
        <v>1762.4025000000001</v>
      </c>
      <c r="BB241">
        <v>3416.9863999999998</v>
      </c>
      <c r="BC241">
        <v>100.37659999999998</v>
      </c>
      <c r="BD241">
        <v>373.572</v>
      </c>
      <c r="BE241">
        <v>388868.26999999996</v>
      </c>
      <c r="BF241">
        <v>89.92649999999999</v>
      </c>
      <c r="BG241">
        <v>247.8272</v>
      </c>
      <c r="BH241">
        <v>1636.6662000000001</v>
      </c>
    </row>
    <row r="242" spans="1:60" x14ac:dyDescent="0.45">
      <c r="A242" t="s">
        <v>46</v>
      </c>
      <c r="B242" t="s">
        <v>291</v>
      </c>
      <c r="C242" s="1" t="s">
        <v>315</v>
      </c>
      <c r="D242" s="1" t="s">
        <v>371</v>
      </c>
      <c r="E242">
        <v>0.44</v>
      </c>
      <c r="F242">
        <v>53.46</v>
      </c>
      <c r="G242">
        <v>1.1639999999999999</v>
      </c>
      <c r="H242">
        <v>0.63600000000000001</v>
      </c>
      <c r="I242">
        <v>3.4000000000000002E-2</v>
      </c>
      <c r="J242">
        <v>0.03</v>
      </c>
      <c r="K242">
        <v>5.2999999999999999E-2</v>
      </c>
      <c r="L242">
        <v>0.94299999999999995</v>
      </c>
      <c r="M242">
        <v>0</v>
      </c>
      <c r="N242">
        <v>1.4999999999999999E-2</v>
      </c>
      <c r="O242">
        <v>0</v>
      </c>
      <c r="P242">
        <v>8</v>
      </c>
      <c r="Q242">
        <v>14</v>
      </c>
      <c r="R242">
        <v>234</v>
      </c>
      <c r="S242">
        <v>3</v>
      </c>
      <c r="T242">
        <v>0</v>
      </c>
      <c r="U242">
        <v>0</v>
      </c>
      <c r="V242">
        <v>0</v>
      </c>
      <c r="W242">
        <v>3</v>
      </c>
      <c r="X242">
        <v>4</v>
      </c>
      <c r="Y242">
        <v>0</v>
      </c>
      <c r="Z242">
        <v>6</v>
      </c>
      <c r="AA242">
        <v>0</v>
      </c>
      <c r="AB242">
        <v>0</v>
      </c>
      <c r="AC242">
        <v>120</v>
      </c>
      <c r="AD242">
        <v>0</v>
      </c>
      <c r="AE242">
        <v>0</v>
      </c>
      <c r="AF242">
        <v>31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7</v>
      </c>
      <c r="AM242">
        <v>7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383.57159999999999</v>
      </c>
      <c r="BA242">
        <v>2328.6999999999998</v>
      </c>
      <c r="BB242">
        <v>4407.9592000000002</v>
      </c>
      <c r="BC242">
        <v>130.92599999999999</v>
      </c>
      <c r="BD242">
        <v>439.98480000000001</v>
      </c>
      <c r="BE242">
        <v>382078.62</v>
      </c>
      <c r="BF242">
        <v>89.92649999999999</v>
      </c>
      <c r="BG242">
        <v>263.31640000000004</v>
      </c>
      <c r="BH242">
        <v>8141.3651999999993</v>
      </c>
    </row>
    <row r="243" spans="1:60" x14ac:dyDescent="0.45">
      <c r="A243" t="s">
        <v>46</v>
      </c>
      <c r="B243" t="s">
        <v>291</v>
      </c>
      <c r="C243" s="1" t="s">
        <v>316</v>
      </c>
      <c r="D243" s="1" t="s">
        <v>371</v>
      </c>
      <c r="E243">
        <v>0.31900000000000001</v>
      </c>
      <c r="F243">
        <v>54.404000000000003</v>
      </c>
      <c r="G243">
        <v>0.34</v>
      </c>
      <c r="H243">
        <v>0.54400000000000004</v>
      </c>
      <c r="I243">
        <v>3.3000000000000002E-2</v>
      </c>
      <c r="J243">
        <v>2.5000000000000001E-2</v>
      </c>
      <c r="K243">
        <v>4.8000000000000001E-2</v>
      </c>
      <c r="L243">
        <v>0.58899999999999997</v>
      </c>
      <c r="M243">
        <v>0</v>
      </c>
      <c r="N243">
        <v>0.01</v>
      </c>
      <c r="O243">
        <v>0</v>
      </c>
      <c r="P243">
        <v>5</v>
      </c>
      <c r="Q243">
        <v>13</v>
      </c>
      <c r="R243">
        <v>227</v>
      </c>
      <c r="S243">
        <v>3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0</v>
      </c>
      <c r="Z243">
        <v>2</v>
      </c>
      <c r="AA243">
        <v>0</v>
      </c>
      <c r="AB243">
        <v>0</v>
      </c>
      <c r="AC243">
        <v>99</v>
      </c>
      <c r="AD243">
        <v>0</v>
      </c>
      <c r="AE243">
        <v>0</v>
      </c>
      <c r="AF243">
        <v>12</v>
      </c>
      <c r="AG243">
        <v>2</v>
      </c>
      <c r="AH243">
        <v>0</v>
      </c>
      <c r="AI243">
        <v>0</v>
      </c>
      <c r="AJ243">
        <v>0</v>
      </c>
      <c r="AK243">
        <v>0</v>
      </c>
      <c r="AL243">
        <v>7</v>
      </c>
      <c r="AM243">
        <v>7</v>
      </c>
      <c r="AN243">
        <v>0</v>
      </c>
      <c r="AO243">
        <v>0</v>
      </c>
      <c r="AP243">
        <v>8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328.08640000000003</v>
      </c>
      <c r="BA243">
        <v>1688.3075000000001</v>
      </c>
      <c r="BB243">
        <v>2753.2215999999999</v>
      </c>
      <c r="BC243">
        <v>109.105</v>
      </c>
      <c r="BD243">
        <v>398.47680000000003</v>
      </c>
      <c r="BE243">
        <v>388825.38800000004</v>
      </c>
      <c r="BF243">
        <v>59.951000000000001</v>
      </c>
      <c r="BG243">
        <v>255.57180000000002</v>
      </c>
      <c r="BH243">
        <v>2378.0620000000004</v>
      </c>
    </row>
    <row r="244" spans="1:60" x14ac:dyDescent="0.45">
      <c r="A244" t="s">
        <v>46</v>
      </c>
      <c r="B244" t="s">
        <v>291</v>
      </c>
      <c r="C244" s="1" t="s">
        <v>317</v>
      </c>
      <c r="D244" s="1" t="s">
        <v>371</v>
      </c>
      <c r="E244">
        <v>0.317</v>
      </c>
      <c r="F244">
        <v>52.826999999999998</v>
      </c>
      <c r="G244">
        <v>2.5510000000000002</v>
      </c>
      <c r="H244">
        <v>0.67800000000000005</v>
      </c>
      <c r="I244">
        <v>3.4000000000000002E-2</v>
      </c>
      <c r="J244">
        <v>3.4000000000000002E-2</v>
      </c>
      <c r="K244">
        <v>4.4999999999999998E-2</v>
      </c>
      <c r="L244">
        <v>0.55700000000000005</v>
      </c>
      <c r="M244">
        <v>0</v>
      </c>
      <c r="N244">
        <v>0.01</v>
      </c>
      <c r="O244">
        <v>0</v>
      </c>
      <c r="P244">
        <v>8</v>
      </c>
      <c r="Q244">
        <v>14</v>
      </c>
      <c r="R244">
        <v>239</v>
      </c>
      <c r="S244">
        <v>3</v>
      </c>
      <c r="T244">
        <v>0</v>
      </c>
      <c r="U244">
        <v>0</v>
      </c>
      <c r="V244">
        <v>0</v>
      </c>
      <c r="W244">
        <v>1</v>
      </c>
      <c r="X244">
        <v>5</v>
      </c>
      <c r="Y244">
        <v>0</v>
      </c>
      <c r="Z244">
        <v>7</v>
      </c>
      <c r="AA244">
        <v>0</v>
      </c>
      <c r="AB244">
        <v>0</v>
      </c>
      <c r="AC244">
        <v>89</v>
      </c>
      <c r="AD244">
        <v>0</v>
      </c>
      <c r="AE244">
        <v>0</v>
      </c>
      <c r="AF244">
        <v>30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8</v>
      </c>
      <c r="AM244">
        <v>6</v>
      </c>
      <c r="AN244">
        <v>0</v>
      </c>
      <c r="AO244">
        <v>0</v>
      </c>
      <c r="AP244">
        <v>9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408.90179999999998</v>
      </c>
      <c r="BA244">
        <v>1677.7225000000001</v>
      </c>
      <c r="BB244">
        <v>2603.6408000000006</v>
      </c>
      <c r="BC244">
        <v>148.3828</v>
      </c>
      <c r="BD244">
        <v>373.572</v>
      </c>
      <c r="BE244">
        <v>377554.56899999996</v>
      </c>
      <c r="BF244">
        <v>59.951000000000001</v>
      </c>
      <c r="BG244">
        <v>263.31640000000004</v>
      </c>
      <c r="BH244">
        <v>17842.459300000002</v>
      </c>
    </row>
    <row r="245" spans="1:60" x14ac:dyDescent="0.45">
      <c r="A245" t="s">
        <v>46</v>
      </c>
      <c r="B245" t="s">
        <v>291</v>
      </c>
      <c r="C245" s="1" t="s">
        <v>318</v>
      </c>
      <c r="D245" s="1" t="s">
        <v>371</v>
      </c>
      <c r="E245">
        <v>3.46</v>
      </c>
      <c r="F245">
        <v>28.274000000000001</v>
      </c>
      <c r="G245">
        <v>1.127</v>
      </c>
      <c r="H245">
        <v>13.743</v>
      </c>
      <c r="I245">
        <v>3.5999999999999997E-2</v>
      </c>
      <c r="J245">
        <v>5.1999999999999998E-2</v>
      </c>
      <c r="K245">
        <v>0.78400000000000003</v>
      </c>
      <c r="L245">
        <v>13.121</v>
      </c>
      <c r="M245">
        <v>0</v>
      </c>
      <c r="N245">
        <v>0.14699999999999999</v>
      </c>
      <c r="O245">
        <v>3</v>
      </c>
      <c r="P245">
        <v>47</v>
      </c>
      <c r="Q245">
        <v>16</v>
      </c>
      <c r="R245">
        <v>128</v>
      </c>
      <c r="S245">
        <v>4</v>
      </c>
      <c r="T245">
        <v>62</v>
      </c>
      <c r="U245">
        <v>0</v>
      </c>
      <c r="V245">
        <v>0</v>
      </c>
      <c r="W245">
        <v>5</v>
      </c>
      <c r="X245">
        <v>11</v>
      </c>
      <c r="Y245">
        <v>0</v>
      </c>
      <c r="Z245">
        <v>7</v>
      </c>
      <c r="AA245">
        <v>0</v>
      </c>
      <c r="AB245">
        <v>9</v>
      </c>
      <c r="AC245">
        <v>76</v>
      </c>
      <c r="AD245">
        <v>0</v>
      </c>
      <c r="AE245">
        <v>0</v>
      </c>
      <c r="AF245">
        <v>34</v>
      </c>
      <c r="AG245">
        <v>4</v>
      </c>
      <c r="AH245">
        <v>0</v>
      </c>
      <c r="AI245">
        <v>0</v>
      </c>
      <c r="AJ245">
        <v>0</v>
      </c>
      <c r="AK245">
        <v>0</v>
      </c>
      <c r="AL245">
        <v>4</v>
      </c>
      <c r="AM245">
        <v>4</v>
      </c>
      <c r="AN245">
        <v>0</v>
      </c>
      <c r="AO245">
        <v>0</v>
      </c>
      <c r="AP245">
        <v>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8288.4032999999999</v>
      </c>
      <c r="BA245">
        <v>18312.05</v>
      </c>
      <c r="BB245">
        <v>61332.8024</v>
      </c>
      <c r="BC245">
        <v>226.93839999999997</v>
      </c>
      <c r="BD245">
        <v>6508.4543999999996</v>
      </c>
      <c r="BE245">
        <v>202074.27800000002</v>
      </c>
      <c r="BF245">
        <v>881.27970000000005</v>
      </c>
      <c r="BG245">
        <v>278.80559999999997</v>
      </c>
      <c r="BH245">
        <v>7882.5760999999993</v>
      </c>
    </row>
    <row r="246" spans="1:60" x14ac:dyDescent="0.45">
      <c r="A246" t="s">
        <v>46</v>
      </c>
      <c r="B246" t="s">
        <v>291</v>
      </c>
      <c r="C246" s="1" t="s">
        <v>319</v>
      </c>
      <c r="D246" s="1" t="s">
        <v>371</v>
      </c>
      <c r="E246">
        <v>1.3</v>
      </c>
      <c r="F246">
        <v>51.682000000000002</v>
      </c>
      <c r="G246">
        <v>0.44900000000000001</v>
      </c>
      <c r="H246">
        <v>0.7</v>
      </c>
      <c r="I246">
        <v>3.1E-2</v>
      </c>
      <c r="J246">
        <v>3.1E-2</v>
      </c>
      <c r="K246">
        <v>0.25800000000000001</v>
      </c>
      <c r="L246">
        <v>3.5750000000000002</v>
      </c>
      <c r="M246">
        <v>0</v>
      </c>
      <c r="N246">
        <v>5.0999999999999997E-2</v>
      </c>
      <c r="O246">
        <v>0</v>
      </c>
      <c r="P246">
        <v>13</v>
      </c>
      <c r="Q246">
        <v>14</v>
      </c>
      <c r="R246">
        <v>201</v>
      </c>
      <c r="S246">
        <v>3</v>
      </c>
      <c r="T246">
        <v>0</v>
      </c>
      <c r="U246">
        <v>0</v>
      </c>
      <c r="V246">
        <v>0</v>
      </c>
      <c r="W246">
        <v>4</v>
      </c>
      <c r="X246">
        <v>6</v>
      </c>
      <c r="Y246">
        <v>0</v>
      </c>
      <c r="Z246">
        <v>2</v>
      </c>
      <c r="AA246">
        <v>0</v>
      </c>
      <c r="AB246">
        <v>0</v>
      </c>
      <c r="AC246">
        <v>107</v>
      </c>
      <c r="AD246">
        <v>0</v>
      </c>
      <c r="AE246">
        <v>0</v>
      </c>
      <c r="AF246">
        <v>0</v>
      </c>
      <c r="AG246">
        <v>13</v>
      </c>
      <c r="AH246">
        <v>0</v>
      </c>
      <c r="AI246">
        <v>0</v>
      </c>
      <c r="AJ246">
        <v>0</v>
      </c>
      <c r="AK246">
        <v>0</v>
      </c>
      <c r="AL246">
        <v>7</v>
      </c>
      <c r="AM246">
        <v>10</v>
      </c>
      <c r="AN246">
        <v>0</v>
      </c>
      <c r="AO246">
        <v>0</v>
      </c>
      <c r="AP246">
        <v>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422.16999999999996</v>
      </c>
      <c r="BA246">
        <v>6880.25</v>
      </c>
      <c r="BB246">
        <v>16710.980000000003</v>
      </c>
      <c r="BC246">
        <v>135.2902</v>
      </c>
      <c r="BD246">
        <v>2141.8128000000002</v>
      </c>
      <c r="BE246">
        <v>369371.25400000002</v>
      </c>
      <c r="BF246">
        <v>305.75009999999997</v>
      </c>
      <c r="BG246">
        <v>240.08260000000001</v>
      </c>
      <c r="BH246">
        <v>3140.4407000000001</v>
      </c>
    </row>
    <row r="247" spans="1:60" x14ac:dyDescent="0.45">
      <c r="A247" t="s">
        <v>46</v>
      </c>
      <c r="B247" t="s">
        <v>291</v>
      </c>
      <c r="C247" s="1" t="s">
        <v>320</v>
      </c>
      <c r="D247" s="1" t="s">
        <v>371</v>
      </c>
      <c r="E247">
        <v>3.3530000000000002</v>
      </c>
      <c r="F247">
        <v>28.86</v>
      </c>
      <c r="G247">
        <v>1.1160000000000001</v>
      </c>
      <c r="H247">
        <v>13.403</v>
      </c>
      <c r="I247">
        <v>3.6999999999999998E-2</v>
      </c>
      <c r="J247">
        <v>0.05</v>
      </c>
      <c r="K247">
        <v>0.75800000000000001</v>
      </c>
      <c r="L247">
        <v>12.86</v>
      </c>
      <c r="M247">
        <v>0</v>
      </c>
      <c r="N247">
        <v>0.14399999999999999</v>
      </c>
      <c r="O247">
        <v>4</v>
      </c>
      <c r="P247">
        <v>46</v>
      </c>
      <c r="Q247">
        <v>16</v>
      </c>
      <c r="R247">
        <v>127</v>
      </c>
      <c r="S247">
        <v>4</v>
      </c>
      <c r="T247">
        <v>63</v>
      </c>
      <c r="U247">
        <v>0</v>
      </c>
      <c r="V247">
        <v>0</v>
      </c>
      <c r="W247">
        <v>6</v>
      </c>
      <c r="X247">
        <v>10</v>
      </c>
      <c r="Y247">
        <v>0</v>
      </c>
      <c r="Z247">
        <v>7</v>
      </c>
      <c r="AA247">
        <v>0</v>
      </c>
      <c r="AB247">
        <v>10</v>
      </c>
      <c r="AC247">
        <v>98</v>
      </c>
      <c r="AD247">
        <v>0</v>
      </c>
      <c r="AE247">
        <v>0</v>
      </c>
      <c r="AF247">
        <v>22</v>
      </c>
      <c r="AG247">
        <v>5</v>
      </c>
      <c r="AH247">
        <v>0</v>
      </c>
      <c r="AI247">
        <v>0</v>
      </c>
      <c r="AJ247">
        <v>0</v>
      </c>
      <c r="AK247">
        <v>0</v>
      </c>
      <c r="AL247">
        <v>4</v>
      </c>
      <c r="AM247">
        <v>7</v>
      </c>
      <c r="AN247">
        <v>0</v>
      </c>
      <c r="AO247">
        <v>0</v>
      </c>
      <c r="AP247">
        <v>8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8083.3492999999999</v>
      </c>
      <c r="BA247">
        <v>17745.752499999999</v>
      </c>
      <c r="BB247">
        <v>60112.784</v>
      </c>
      <c r="BC247">
        <v>218.21</v>
      </c>
      <c r="BD247">
        <v>6292.6128000000008</v>
      </c>
      <c r="BE247">
        <v>206262.42</v>
      </c>
      <c r="BF247">
        <v>863.29439999999988</v>
      </c>
      <c r="BG247">
        <v>286.55020000000002</v>
      </c>
      <c r="BH247">
        <v>7805.6388000000006</v>
      </c>
    </row>
    <row r="248" spans="1:60" x14ac:dyDescent="0.45">
      <c r="A248" t="s">
        <v>46</v>
      </c>
      <c r="B248" t="s">
        <v>291</v>
      </c>
      <c r="C248" s="1" t="s">
        <v>321</v>
      </c>
      <c r="D248" s="1" t="s">
        <v>371</v>
      </c>
      <c r="E248">
        <v>0.371</v>
      </c>
      <c r="F248">
        <v>54.084000000000003</v>
      </c>
      <c r="G248">
        <v>0.224</v>
      </c>
      <c r="H248">
        <v>0.59299999999999997</v>
      </c>
      <c r="I248">
        <v>3.2000000000000001E-2</v>
      </c>
      <c r="J248">
        <v>2.4E-2</v>
      </c>
      <c r="K248">
        <v>4.9000000000000002E-2</v>
      </c>
      <c r="L248">
        <v>0.79800000000000004</v>
      </c>
      <c r="M248">
        <v>0</v>
      </c>
      <c r="N248">
        <v>1.7000000000000001E-2</v>
      </c>
      <c r="O248">
        <v>0</v>
      </c>
      <c r="P248">
        <v>9</v>
      </c>
      <c r="Q248">
        <v>13</v>
      </c>
      <c r="R248">
        <v>219</v>
      </c>
      <c r="S248">
        <v>3</v>
      </c>
      <c r="T248">
        <v>0</v>
      </c>
      <c r="U248">
        <v>0</v>
      </c>
      <c r="V248">
        <v>0</v>
      </c>
      <c r="W248">
        <v>2</v>
      </c>
      <c r="X248">
        <v>7</v>
      </c>
      <c r="Y248">
        <v>0</v>
      </c>
      <c r="Z248">
        <v>4</v>
      </c>
      <c r="AA248">
        <v>0</v>
      </c>
      <c r="AB248">
        <v>0</v>
      </c>
      <c r="AC248">
        <v>105</v>
      </c>
      <c r="AD248">
        <v>0</v>
      </c>
      <c r="AE248">
        <v>0</v>
      </c>
      <c r="AF248">
        <v>4</v>
      </c>
      <c r="AG248">
        <v>9</v>
      </c>
      <c r="AH248">
        <v>0</v>
      </c>
      <c r="AI248">
        <v>0</v>
      </c>
      <c r="AJ248">
        <v>0</v>
      </c>
      <c r="AK248">
        <v>0</v>
      </c>
      <c r="AL248">
        <v>7</v>
      </c>
      <c r="AM248">
        <v>9</v>
      </c>
      <c r="AN248">
        <v>0</v>
      </c>
      <c r="AO248">
        <v>0</v>
      </c>
      <c r="AP248">
        <v>8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357.63829999999996</v>
      </c>
      <c r="BA248">
        <v>1963.5174999999999</v>
      </c>
      <c r="BB248">
        <v>3730.1712000000002</v>
      </c>
      <c r="BC248">
        <v>104.74080000000001</v>
      </c>
      <c r="BD248">
        <v>406.77839999999998</v>
      </c>
      <c r="BE248">
        <v>386538.34800000006</v>
      </c>
      <c r="BF248">
        <v>101.91670000000001</v>
      </c>
      <c r="BG248">
        <v>247.8272</v>
      </c>
      <c r="BH248">
        <v>1566.7232000000001</v>
      </c>
    </row>
    <row r="249" spans="1:60" x14ac:dyDescent="0.45">
      <c r="A249" t="s">
        <v>46</v>
      </c>
      <c r="B249" t="s">
        <v>291</v>
      </c>
      <c r="C249" s="1" t="s">
        <v>322</v>
      </c>
      <c r="D249" s="1" t="s">
        <v>371</v>
      </c>
      <c r="E249">
        <v>2.89</v>
      </c>
      <c r="F249">
        <v>46.207000000000001</v>
      </c>
      <c r="G249">
        <v>1.1180000000000001</v>
      </c>
      <c r="H249">
        <v>0.61099999999999999</v>
      </c>
      <c r="I249">
        <v>3.9E-2</v>
      </c>
      <c r="J249">
        <v>4.2000000000000003E-2</v>
      </c>
      <c r="K249">
        <v>0.58099999999999996</v>
      </c>
      <c r="L249">
        <v>9.6389999999999993</v>
      </c>
      <c r="M249">
        <v>0</v>
      </c>
      <c r="N249">
        <v>0.14299999999999999</v>
      </c>
      <c r="O249">
        <v>23</v>
      </c>
      <c r="P249">
        <v>34</v>
      </c>
      <c r="Q249">
        <v>16</v>
      </c>
      <c r="R249">
        <v>87</v>
      </c>
      <c r="S249">
        <v>2</v>
      </c>
      <c r="T249">
        <v>0</v>
      </c>
      <c r="U249">
        <v>0</v>
      </c>
      <c r="V249">
        <v>0</v>
      </c>
      <c r="W249">
        <v>5</v>
      </c>
      <c r="X249">
        <v>10</v>
      </c>
      <c r="Y249">
        <v>0</v>
      </c>
      <c r="Z249">
        <v>7</v>
      </c>
      <c r="AA249">
        <v>0</v>
      </c>
      <c r="AB249">
        <v>13</v>
      </c>
      <c r="AC249">
        <v>103</v>
      </c>
      <c r="AD249">
        <v>0</v>
      </c>
      <c r="AE249">
        <v>0</v>
      </c>
      <c r="AF249">
        <v>26</v>
      </c>
      <c r="AG249">
        <v>11</v>
      </c>
      <c r="AH249">
        <v>0</v>
      </c>
      <c r="AI249">
        <v>0</v>
      </c>
      <c r="AJ249">
        <v>0</v>
      </c>
      <c r="AK249">
        <v>0</v>
      </c>
      <c r="AL249">
        <v>6</v>
      </c>
      <c r="AM249">
        <v>8</v>
      </c>
      <c r="AN249">
        <v>0</v>
      </c>
      <c r="AO249">
        <v>0</v>
      </c>
      <c r="AP249">
        <v>3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368.4941</v>
      </c>
      <c r="BA249">
        <v>15295.324999999999</v>
      </c>
      <c r="BB249">
        <v>45056.541599999997</v>
      </c>
      <c r="BC249">
        <v>183.29640000000001</v>
      </c>
      <c r="BD249">
        <v>4823.2295999999997</v>
      </c>
      <c r="BE249">
        <v>330241.429</v>
      </c>
      <c r="BF249">
        <v>857.2992999999999</v>
      </c>
      <c r="BG249">
        <v>302.0394</v>
      </c>
      <c r="BH249">
        <v>7819.6274000000012</v>
      </c>
    </row>
    <row r="250" spans="1:60" x14ac:dyDescent="0.45">
      <c r="A250" t="s">
        <v>46</v>
      </c>
      <c r="B250" t="s">
        <v>291</v>
      </c>
      <c r="C250" s="1" t="s">
        <v>323</v>
      </c>
      <c r="D250" s="1" t="s">
        <v>371</v>
      </c>
      <c r="E250">
        <v>1.2929999999999999</v>
      </c>
      <c r="F250">
        <v>51.201999999999998</v>
      </c>
      <c r="G250">
        <v>0.38300000000000001</v>
      </c>
      <c r="H250">
        <v>0.73399999999999999</v>
      </c>
      <c r="I250">
        <v>2.9000000000000001E-2</v>
      </c>
      <c r="J250">
        <v>9.4E-2</v>
      </c>
      <c r="K250">
        <v>0.24099999999999999</v>
      </c>
      <c r="L250">
        <v>3.5139999999999998</v>
      </c>
      <c r="M250">
        <v>0</v>
      </c>
      <c r="N250">
        <v>4.8000000000000001E-2</v>
      </c>
      <c r="O250">
        <v>0</v>
      </c>
      <c r="P250">
        <v>13</v>
      </c>
      <c r="Q250">
        <v>14</v>
      </c>
      <c r="R250">
        <v>205</v>
      </c>
      <c r="S250">
        <v>3</v>
      </c>
      <c r="T250">
        <v>0</v>
      </c>
      <c r="U250">
        <v>0</v>
      </c>
      <c r="V250">
        <v>0</v>
      </c>
      <c r="W250">
        <v>4</v>
      </c>
      <c r="X250">
        <v>10</v>
      </c>
      <c r="Y250">
        <v>0</v>
      </c>
      <c r="Z250">
        <v>1</v>
      </c>
      <c r="AA250">
        <v>0</v>
      </c>
      <c r="AB250">
        <v>1</v>
      </c>
      <c r="AC250">
        <v>123</v>
      </c>
      <c r="AD250">
        <v>0</v>
      </c>
      <c r="AE250">
        <v>0</v>
      </c>
      <c r="AF250">
        <v>35</v>
      </c>
      <c r="AG250">
        <v>3</v>
      </c>
      <c r="AH250">
        <v>0</v>
      </c>
      <c r="AI250">
        <v>0</v>
      </c>
      <c r="AJ250">
        <v>0</v>
      </c>
      <c r="AK250">
        <v>0</v>
      </c>
      <c r="AL250">
        <v>6</v>
      </c>
      <c r="AM250">
        <v>10</v>
      </c>
      <c r="AN250">
        <v>0</v>
      </c>
      <c r="AO250">
        <v>0</v>
      </c>
      <c r="AP250">
        <v>12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442.67540000000002</v>
      </c>
      <c r="BA250">
        <v>6843.2024999999994</v>
      </c>
      <c r="BB250">
        <v>16425.8416</v>
      </c>
      <c r="BC250">
        <v>410.23480000000001</v>
      </c>
      <c r="BD250">
        <v>2000.6856</v>
      </c>
      <c r="BE250">
        <v>365940.69400000002</v>
      </c>
      <c r="BF250">
        <v>287.76479999999998</v>
      </c>
      <c r="BG250">
        <v>224.5934</v>
      </c>
      <c r="BH250">
        <v>2678.8169000000003</v>
      </c>
    </row>
    <row r="251" spans="1:60" x14ac:dyDescent="0.45">
      <c r="A251" t="s">
        <v>46</v>
      </c>
      <c r="B251" t="s">
        <v>291</v>
      </c>
      <c r="C251" s="1" t="s">
        <v>324</v>
      </c>
      <c r="D251" s="1" t="s">
        <v>371</v>
      </c>
      <c r="E251">
        <v>1.165</v>
      </c>
      <c r="F251">
        <v>51.758000000000003</v>
      </c>
      <c r="G251">
        <v>0.34699999999999998</v>
      </c>
      <c r="H251">
        <v>0.71299999999999997</v>
      </c>
      <c r="I251">
        <v>3.2000000000000001E-2</v>
      </c>
      <c r="J251">
        <v>2.9000000000000001E-2</v>
      </c>
      <c r="K251">
        <v>0.223</v>
      </c>
      <c r="L251">
        <v>3.133</v>
      </c>
      <c r="M251">
        <v>0</v>
      </c>
      <c r="N251">
        <v>4.2999999999999997E-2</v>
      </c>
      <c r="O251">
        <v>0</v>
      </c>
      <c r="P251">
        <v>12</v>
      </c>
      <c r="Q251">
        <v>13</v>
      </c>
      <c r="R251">
        <v>197</v>
      </c>
      <c r="S251">
        <v>3</v>
      </c>
      <c r="T251">
        <v>0</v>
      </c>
      <c r="U251">
        <v>0</v>
      </c>
      <c r="V251">
        <v>0</v>
      </c>
      <c r="W251">
        <v>3</v>
      </c>
      <c r="X251">
        <v>6</v>
      </c>
      <c r="Y251">
        <v>0</v>
      </c>
      <c r="Z251">
        <v>1</v>
      </c>
      <c r="AA251">
        <v>0</v>
      </c>
      <c r="AB251">
        <v>5</v>
      </c>
      <c r="AC251">
        <v>84</v>
      </c>
      <c r="AD251">
        <v>0</v>
      </c>
      <c r="AE251">
        <v>0</v>
      </c>
      <c r="AF251">
        <v>21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7</v>
      </c>
      <c r="AM251">
        <v>4</v>
      </c>
      <c r="AN251">
        <v>0</v>
      </c>
      <c r="AO251">
        <v>0</v>
      </c>
      <c r="AP251">
        <v>4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430.01029999999997</v>
      </c>
      <c r="BA251">
        <v>6165.7625000000007</v>
      </c>
      <c r="BB251">
        <v>14644.895200000001</v>
      </c>
      <c r="BC251">
        <v>126.56179999999999</v>
      </c>
      <c r="BD251">
        <v>1851.2568000000001</v>
      </c>
      <c r="BE251">
        <v>369914.42599999998</v>
      </c>
      <c r="BF251">
        <v>257.78929999999997</v>
      </c>
      <c r="BG251">
        <v>247.8272</v>
      </c>
      <c r="BH251">
        <v>2427.0220999999997</v>
      </c>
    </row>
    <row r="252" spans="1:60" x14ac:dyDescent="0.45">
      <c r="A252" t="s">
        <v>46</v>
      </c>
      <c r="B252" t="s">
        <v>291</v>
      </c>
      <c r="C252" s="1" t="s">
        <v>325</v>
      </c>
      <c r="D252" s="1" t="s">
        <v>371</v>
      </c>
      <c r="E252">
        <v>1.0840000000000001</v>
      </c>
      <c r="F252">
        <v>52.232999999999997</v>
      </c>
      <c r="G252">
        <v>0.35399999999999998</v>
      </c>
      <c r="H252">
        <v>0.71699999999999997</v>
      </c>
      <c r="I252">
        <v>3.2000000000000001E-2</v>
      </c>
      <c r="J252">
        <v>2.9000000000000001E-2</v>
      </c>
      <c r="K252">
        <v>0.21299999999999999</v>
      </c>
      <c r="L252">
        <v>2.9340000000000002</v>
      </c>
      <c r="M252">
        <v>0</v>
      </c>
      <c r="N252">
        <v>4.4999999999999998E-2</v>
      </c>
      <c r="O252">
        <v>1</v>
      </c>
      <c r="P252">
        <v>11</v>
      </c>
      <c r="Q252">
        <v>14</v>
      </c>
      <c r="R252">
        <v>198</v>
      </c>
      <c r="S252">
        <v>3</v>
      </c>
      <c r="T252">
        <v>0</v>
      </c>
      <c r="U252">
        <v>0</v>
      </c>
      <c r="V252">
        <v>0</v>
      </c>
      <c r="W252">
        <v>2</v>
      </c>
      <c r="X252">
        <v>7</v>
      </c>
      <c r="Y252">
        <v>0</v>
      </c>
      <c r="Z252">
        <v>2</v>
      </c>
      <c r="AA252">
        <v>0</v>
      </c>
      <c r="AB252">
        <v>0</v>
      </c>
      <c r="AC252">
        <v>68</v>
      </c>
      <c r="AD252">
        <v>0</v>
      </c>
      <c r="AE252">
        <v>0</v>
      </c>
      <c r="AF252">
        <v>25</v>
      </c>
      <c r="AG252">
        <v>4</v>
      </c>
      <c r="AH252">
        <v>0</v>
      </c>
      <c r="AI252">
        <v>0</v>
      </c>
      <c r="AJ252">
        <v>0</v>
      </c>
      <c r="AK252">
        <v>0</v>
      </c>
      <c r="AL252">
        <v>7</v>
      </c>
      <c r="AM252">
        <v>3</v>
      </c>
      <c r="AN252">
        <v>0</v>
      </c>
      <c r="AO252">
        <v>0</v>
      </c>
      <c r="AP252">
        <v>5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432.42269999999996</v>
      </c>
      <c r="BA252">
        <v>5737.0700000000006</v>
      </c>
      <c r="BB252">
        <v>13714.689600000002</v>
      </c>
      <c r="BC252">
        <v>126.56179999999999</v>
      </c>
      <c r="BD252">
        <v>1768.2408</v>
      </c>
      <c r="BE252">
        <v>373309.25099999993</v>
      </c>
      <c r="BF252">
        <v>269.77949999999998</v>
      </c>
      <c r="BG252">
        <v>247.8272</v>
      </c>
      <c r="BH252">
        <v>2475.9821999999999</v>
      </c>
    </row>
    <row r="253" spans="1:60" x14ac:dyDescent="0.45">
      <c r="A253" t="s">
        <v>46</v>
      </c>
      <c r="B253" t="s">
        <v>291</v>
      </c>
      <c r="C253" s="1" t="s">
        <v>326</v>
      </c>
      <c r="D253" s="1" t="s">
        <v>371</v>
      </c>
      <c r="E253">
        <v>1.5509999999999999</v>
      </c>
      <c r="F253">
        <v>49.164999999999999</v>
      </c>
      <c r="G253">
        <v>0.5</v>
      </c>
      <c r="H253">
        <v>0.77</v>
      </c>
      <c r="I253">
        <v>3.2000000000000001E-2</v>
      </c>
      <c r="J253">
        <v>3.4000000000000002E-2</v>
      </c>
      <c r="K253">
        <v>0.35399999999999998</v>
      </c>
      <c r="L253">
        <v>6.4790000000000001</v>
      </c>
      <c r="M253">
        <v>0</v>
      </c>
      <c r="N253">
        <v>6.4000000000000001E-2</v>
      </c>
      <c r="O253">
        <v>0</v>
      </c>
      <c r="P253">
        <v>30</v>
      </c>
      <c r="Q253">
        <v>14</v>
      </c>
      <c r="R253">
        <v>221</v>
      </c>
      <c r="S253">
        <v>2</v>
      </c>
      <c r="T253">
        <v>0</v>
      </c>
      <c r="U253">
        <v>0</v>
      </c>
      <c r="V253">
        <v>0</v>
      </c>
      <c r="W253">
        <v>1</v>
      </c>
      <c r="X253">
        <v>7</v>
      </c>
      <c r="Y253">
        <v>0</v>
      </c>
      <c r="Z253">
        <v>4</v>
      </c>
      <c r="AA253">
        <v>0</v>
      </c>
      <c r="AB253">
        <v>0</v>
      </c>
      <c r="AC253">
        <v>48</v>
      </c>
      <c r="AD253">
        <v>0</v>
      </c>
      <c r="AE253">
        <v>0</v>
      </c>
      <c r="AF253">
        <v>41</v>
      </c>
      <c r="AG253">
        <v>11</v>
      </c>
      <c r="AH253">
        <v>0</v>
      </c>
      <c r="AI253">
        <v>0</v>
      </c>
      <c r="AJ253">
        <v>0</v>
      </c>
      <c r="AK253">
        <v>0</v>
      </c>
      <c r="AL253">
        <v>6</v>
      </c>
      <c r="AM253">
        <v>2</v>
      </c>
      <c r="AN253">
        <v>0</v>
      </c>
      <c r="AO253">
        <v>0</v>
      </c>
      <c r="AP253">
        <v>3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464.387</v>
      </c>
      <c r="BA253">
        <v>8208.6674999999996</v>
      </c>
      <c r="BB253">
        <v>30285.437600000001</v>
      </c>
      <c r="BC253">
        <v>148.3828</v>
      </c>
      <c r="BD253">
        <v>2938.7663999999995</v>
      </c>
      <c r="BE253">
        <v>351382.25499999995</v>
      </c>
      <c r="BF253">
        <v>383.68640000000005</v>
      </c>
      <c r="BG253">
        <v>247.8272</v>
      </c>
      <c r="BH253">
        <v>3497.15</v>
      </c>
    </row>
    <row r="254" spans="1:60" x14ac:dyDescent="0.45">
      <c r="A254" t="s">
        <v>46</v>
      </c>
      <c r="B254" t="s">
        <v>291</v>
      </c>
      <c r="C254" s="1" t="s">
        <v>327</v>
      </c>
      <c r="D254" s="1" t="s">
        <v>371</v>
      </c>
      <c r="E254">
        <v>1.778</v>
      </c>
      <c r="F254">
        <v>48.515000000000001</v>
      </c>
      <c r="G254">
        <v>0.55800000000000005</v>
      </c>
      <c r="H254">
        <v>0.79700000000000004</v>
      </c>
      <c r="I254">
        <v>3.2000000000000001E-2</v>
      </c>
      <c r="J254">
        <v>0.03</v>
      </c>
      <c r="K254">
        <v>0.38900000000000001</v>
      </c>
      <c r="L254">
        <v>7.4710000000000001</v>
      </c>
      <c r="M254">
        <v>0</v>
      </c>
      <c r="N254">
        <v>7.9000000000000001E-2</v>
      </c>
      <c r="O254">
        <v>0</v>
      </c>
      <c r="P254">
        <v>35</v>
      </c>
      <c r="Q254">
        <v>15</v>
      </c>
      <c r="R254">
        <v>235</v>
      </c>
      <c r="S254">
        <v>2</v>
      </c>
      <c r="T254">
        <v>0</v>
      </c>
      <c r="U254">
        <v>0</v>
      </c>
      <c r="V254">
        <v>0</v>
      </c>
      <c r="W254">
        <v>3</v>
      </c>
      <c r="X254">
        <v>9</v>
      </c>
      <c r="Y254">
        <v>0</v>
      </c>
      <c r="Z254">
        <v>3</v>
      </c>
      <c r="AA254">
        <v>0</v>
      </c>
      <c r="AB254">
        <v>0</v>
      </c>
      <c r="AC254">
        <v>69</v>
      </c>
      <c r="AD254">
        <v>0</v>
      </c>
      <c r="AE254">
        <v>0</v>
      </c>
      <c r="AF254">
        <v>12</v>
      </c>
      <c r="AG254">
        <v>16</v>
      </c>
      <c r="AH254">
        <v>0</v>
      </c>
      <c r="AI254">
        <v>0</v>
      </c>
      <c r="AJ254">
        <v>0</v>
      </c>
      <c r="AK254">
        <v>0</v>
      </c>
      <c r="AL254">
        <v>6</v>
      </c>
      <c r="AM254">
        <v>6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480.67070000000001</v>
      </c>
      <c r="BA254">
        <v>9410.0650000000005</v>
      </c>
      <c r="BB254">
        <v>34922.4424</v>
      </c>
      <c r="BC254">
        <v>130.92599999999999</v>
      </c>
      <c r="BD254">
        <v>3229.3224000000005</v>
      </c>
      <c r="BE254">
        <v>346736.70500000002</v>
      </c>
      <c r="BF254">
        <v>473.61290000000002</v>
      </c>
      <c r="BG254">
        <v>247.8272</v>
      </c>
      <c r="BH254">
        <v>3902.8194000000003</v>
      </c>
    </row>
    <row r="255" spans="1:60" x14ac:dyDescent="0.45">
      <c r="A255" t="s">
        <v>46</v>
      </c>
      <c r="B255" t="s">
        <v>291</v>
      </c>
      <c r="C255" s="1" t="s">
        <v>328</v>
      </c>
      <c r="D255" s="1" t="s">
        <v>371</v>
      </c>
      <c r="E255">
        <v>0.93700000000000006</v>
      </c>
      <c r="F255">
        <v>52.372999999999998</v>
      </c>
      <c r="G255">
        <v>0.40300000000000002</v>
      </c>
      <c r="H255">
        <v>0.71799999999999997</v>
      </c>
      <c r="I255">
        <v>3.2000000000000001E-2</v>
      </c>
      <c r="J255">
        <v>2.8000000000000001E-2</v>
      </c>
      <c r="K255">
        <v>0.17199999999999999</v>
      </c>
      <c r="L255">
        <v>3.1040000000000001</v>
      </c>
      <c r="M255">
        <v>0</v>
      </c>
      <c r="N255">
        <v>3.6999999999999998E-2</v>
      </c>
      <c r="O255">
        <v>0</v>
      </c>
      <c r="P255">
        <v>20</v>
      </c>
      <c r="Q255">
        <v>14</v>
      </c>
      <c r="R255">
        <v>234</v>
      </c>
      <c r="S255">
        <v>3</v>
      </c>
      <c r="T255">
        <v>0</v>
      </c>
      <c r="U255">
        <v>0</v>
      </c>
      <c r="V255">
        <v>0</v>
      </c>
      <c r="W255">
        <v>1</v>
      </c>
      <c r="X255">
        <v>16</v>
      </c>
      <c r="Y255">
        <v>0</v>
      </c>
      <c r="Z255">
        <v>0</v>
      </c>
      <c r="AA255">
        <v>0</v>
      </c>
      <c r="AB255">
        <v>2</v>
      </c>
      <c r="AC255">
        <v>68</v>
      </c>
      <c r="AD255">
        <v>0</v>
      </c>
      <c r="AE255">
        <v>0</v>
      </c>
      <c r="AF255">
        <v>27</v>
      </c>
      <c r="AG255">
        <v>21</v>
      </c>
      <c r="AH255">
        <v>0</v>
      </c>
      <c r="AI255">
        <v>0</v>
      </c>
      <c r="AJ255">
        <v>0</v>
      </c>
      <c r="AK255">
        <v>0</v>
      </c>
      <c r="AL255">
        <v>7</v>
      </c>
      <c r="AM255">
        <v>7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433.02579999999995</v>
      </c>
      <c r="BA255">
        <v>4959.0725000000002</v>
      </c>
      <c r="BB255">
        <v>14509.337600000001</v>
      </c>
      <c r="BC255">
        <v>122.19759999999999</v>
      </c>
      <c r="BD255">
        <v>1427.8751999999999</v>
      </c>
      <c r="BE255">
        <v>374309.83100000001</v>
      </c>
      <c r="BF255">
        <v>221.81870000000001</v>
      </c>
      <c r="BG255">
        <v>247.8272</v>
      </c>
      <c r="BH255">
        <v>2818.7029000000002</v>
      </c>
    </row>
    <row r="256" spans="1:60" x14ac:dyDescent="0.45">
      <c r="A256" t="s">
        <v>46</v>
      </c>
      <c r="B256" t="s">
        <v>291</v>
      </c>
      <c r="C256" s="1" t="s">
        <v>329</v>
      </c>
      <c r="D256" s="1" t="s">
        <v>371</v>
      </c>
      <c r="E256">
        <v>2.2509999999999999</v>
      </c>
      <c r="F256">
        <v>48.326999999999998</v>
      </c>
      <c r="G256">
        <v>0.91400000000000003</v>
      </c>
      <c r="H256">
        <v>0.70899999999999996</v>
      </c>
      <c r="I256">
        <v>3.9E-2</v>
      </c>
      <c r="J256">
        <v>3.4000000000000002E-2</v>
      </c>
      <c r="K256">
        <v>0.45600000000000002</v>
      </c>
      <c r="L256">
        <v>7.2240000000000002</v>
      </c>
      <c r="M256">
        <v>0</v>
      </c>
      <c r="N256">
        <v>0.1</v>
      </c>
      <c r="O256">
        <v>10</v>
      </c>
      <c r="P256">
        <v>29</v>
      </c>
      <c r="Q256">
        <v>15</v>
      </c>
      <c r="R256">
        <v>137</v>
      </c>
      <c r="S256">
        <v>2</v>
      </c>
      <c r="T256">
        <v>0</v>
      </c>
      <c r="U256">
        <v>0</v>
      </c>
      <c r="V256">
        <v>0</v>
      </c>
      <c r="W256">
        <v>3</v>
      </c>
      <c r="X256">
        <v>9</v>
      </c>
      <c r="Y256">
        <v>0</v>
      </c>
      <c r="Z256">
        <v>7</v>
      </c>
      <c r="AA256">
        <v>0</v>
      </c>
      <c r="AB256">
        <v>9</v>
      </c>
      <c r="AC256">
        <v>116</v>
      </c>
      <c r="AD256">
        <v>0</v>
      </c>
      <c r="AE256">
        <v>0</v>
      </c>
      <c r="AF256">
        <v>23</v>
      </c>
      <c r="AG256">
        <v>6</v>
      </c>
      <c r="AH256">
        <v>0</v>
      </c>
      <c r="AI256">
        <v>0</v>
      </c>
      <c r="AJ256">
        <v>0</v>
      </c>
      <c r="AK256">
        <v>0</v>
      </c>
      <c r="AL256">
        <v>6</v>
      </c>
      <c r="AM256">
        <v>10</v>
      </c>
      <c r="AN256">
        <v>0</v>
      </c>
      <c r="AO256">
        <v>0</v>
      </c>
      <c r="AP256">
        <v>6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427.59789999999998</v>
      </c>
      <c r="BA256">
        <v>11913.4175</v>
      </c>
      <c r="BB256">
        <v>33767.865600000005</v>
      </c>
      <c r="BC256">
        <v>148.3828</v>
      </c>
      <c r="BD256">
        <v>3785.5295999999998</v>
      </c>
      <c r="BE256">
        <v>345393.06900000002</v>
      </c>
      <c r="BF256">
        <v>599.51</v>
      </c>
      <c r="BG256">
        <v>302.0394</v>
      </c>
      <c r="BH256">
        <v>6392.7902000000004</v>
      </c>
    </row>
    <row r="257" spans="1:60" x14ac:dyDescent="0.45">
      <c r="A257" t="s">
        <v>46</v>
      </c>
      <c r="B257" t="s">
        <v>291</v>
      </c>
      <c r="C257" s="1" t="s">
        <v>330</v>
      </c>
      <c r="D257" s="1" t="s">
        <v>371</v>
      </c>
      <c r="E257">
        <v>0.67300000000000004</v>
      </c>
      <c r="F257">
        <v>53.127000000000002</v>
      </c>
      <c r="G257">
        <v>0.64500000000000002</v>
      </c>
      <c r="H257">
        <v>0.58699999999999997</v>
      </c>
      <c r="I257">
        <v>3.3000000000000002E-2</v>
      </c>
      <c r="J257">
        <v>2.5999999999999999E-2</v>
      </c>
      <c r="K257">
        <v>0.11899999999999999</v>
      </c>
      <c r="L257">
        <v>2.129</v>
      </c>
      <c r="M257">
        <v>0</v>
      </c>
      <c r="N257">
        <v>3.3000000000000002E-2</v>
      </c>
      <c r="O257">
        <v>1</v>
      </c>
      <c r="P257">
        <v>16</v>
      </c>
      <c r="Q257">
        <v>13</v>
      </c>
      <c r="R257">
        <v>200</v>
      </c>
      <c r="S257">
        <v>3</v>
      </c>
      <c r="T257">
        <v>0</v>
      </c>
      <c r="U257">
        <v>0</v>
      </c>
      <c r="V257">
        <v>0</v>
      </c>
      <c r="W257">
        <v>3</v>
      </c>
      <c r="X257">
        <v>9</v>
      </c>
      <c r="Y257">
        <v>0</v>
      </c>
      <c r="Z257">
        <v>4</v>
      </c>
      <c r="AA257">
        <v>0</v>
      </c>
      <c r="AB257">
        <v>0</v>
      </c>
      <c r="AC257">
        <v>77</v>
      </c>
      <c r="AD257">
        <v>0</v>
      </c>
      <c r="AE257">
        <v>0</v>
      </c>
      <c r="AF257">
        <v>30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7</v>
      </c>
      <c r="AM257">
        <v>3</v>
      </c>
      <c r="AN257">
        <v>0</v>
      </c>
      <c r="AO257">
        <v>0</v>
      </c>
      <c r="AP257">
        <v>6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354.01969999999994</v>
      </c>
      <c r="BA257">
        <v>3561.8525</v>
      </c>
      <c r="BB257">
        <v>9951.7976000000017</v>
      </c>
      <c r="BC257">
        <v>113.46919999999999</v>
      </c>
      <c r="BD257">
        <v>987.8904</v>
      </c>
      <c r="BE257">
        <v>379698.66899999999</v>
      </c>
      <c r="BF257">
        <v>197.83830000000003</v>
      </c>
      <c r="BG257">
        <v>255.57180000000002</v>
      </c>
      <c r="BH257">
        <v>4511.3235000000004</v>
      </c>
    </row>
    <row r="258" spans="1:60" x14ac:dyDescent="0.45">
      <c r="A258" t="s">
        <v>46</v>
      </c>
      <c r="B258" t="s">
        <v>291</v>
      </c>
      <c r="C258" s="1" t="s">
        <v>331</v>
      </c>
      <c r="D258" s="1" t="s">
        <v>371</v>
      </c>
      <c r="E258">
        <v>0.879</v>
      </c>
      <c r="F258">
        <v>52.969000000000001</v>
      </c>
      <c r="G258">
        <v>0.30299999999999999</v>
      </c>
      <c r="H258">
        <v>0.52900000000000003</v>
      </c>
      <c r="I258">
        <v>3.1E-2</v>
      </c>
      <c r="J258">
        <v>2.3E-2</v>
      </c>
      <c r="K258">
        <v>0.153</v>
      </c>
      <c r="L258">
        <v>2.5830000000000002</v>
      </c>
      <c r="M258">
        <v>0</v>
      </c>
      <c r="N258">
        <v>3.9E-2</v>
      </c>
      <c r="O258">
        <v>8</v>
      </c>
      <c r="P258">
        <v>12</v>
      </c>
      <c r="Q258">
        <v>13</v>
      </c>
      <c r="R258">
        <v>149</v>
      </c>
      <c r="S258">
        <v>3</v>
      </c>
      <c r="T258">
        <v>0</v>
      </c>
      <c r="U258">
        <v>0</v>
      </c>
      <c r="V258">
        <v>0</v>
      </c>
      <c r="W258">
        <v>2</v>
      </c>
      <c r="X258">
        <v>4</v>
      </c>
      <c r="Y258">
        <v>0</v>
      </c>
      <c r="Z258">
        <v>5</v>
      </c>
      <c r="AA258">
        <v>0</v>
      </c>
      <c r="AB258">
        <v>5</v>
      </c>
      <c r="AC258">
        <v>61</v>
      </c>
      <c r="AD258">
        <v>0</v>
      </c>
      <c r="AE258">
        <v>0</v>
      </c>
      <c r="AF258">
        <v>26</v>
      </c>
      <c r="AG258">
        <v>14</v>
      </c>
      <c r="AH258">
        <v>0</v>
      </c>
      <c r="AI258">
        <v>0</v>
      </c>
      <c r="AJ258">
        <v>0</v>
      </c>
      <c r="AK258">
        <v>0</v>
      </c>
      <c r="AL258">
        <v>7</v>
      </c>
      <c r="AM258">
        <v>5</v>
      </c>
      <c r="AN258">
        <v>0</v>
      </c>
      <c r="AO258">
        <v>0</v>
      </c>
      <c r="AP258">
        <v>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319.03989999999999</v>
      </c>
      <c r="BA258">
        <v>4652.1075000000001</v>
      </c>
      <c r="BB258">
        <v>12073.975200000003</v>
      </c>
      <c r="BC258">
        <v>100.37659999999998</v>
      </c>
      <c r="BD258">
        <v>1270.1447999999998</v>
      </c>
      <c r="BE258">
        <v>378569.44300000003</v>
      </c>
      <c r="BF258">
        <v>233.80889999999997</v>
      </c>
      <c r="BG258">
        <v>240.08260000000001</v>
      </c>
      <c r="BH258">
        <v>2119.2728999999999</v>
      </c>
    </row>
    <row r="259" spans="1:60" x14ac:dyDescent="0.45">
      <c r="A259" t="s">
        <v>46</v>
      </c>
      <c r="B259" t="s">
        <v>291</v>
      </c>
      <c r="C259" s="1" t="s">
        <v>332</v>
      </c>
      <c r="D259" s="1" t="s">
        <v>371</v>
      </c>
      <c r="E259">
        <v>1.127</v>
      </c>
      <c r="F259">
        <v>52.097000000000001</v>
      </c>
      <c r="G259">
        <v>0.38800000000000001</v>
      </c>
      <c r="H259">
        <v>0.69199999999999995</v>
      </c>
      <c r="I259">
        <v>3.1E-2</v>
      </c>
      <c r="J259">
        <v>2.3E-2</v>
      </c>
      <c r="K259">
        <v>0.21199999999999999</v>
      </c>
      <c r="L259">
        <v>3.29</v>
      </c>
      <c r="M259">
        <v>0</v>
      </c>
      <c r="N259">
        <v>4.2999999999999997E-2</v>
      </c>
      <c r="O259">
        <v>1</v>
      </c>
      <c r="P259">
        <v>14</v>
      </c>
      <c r="Q259">
        <v>14</v>
      </c>
      <c r="R259">
        <v>202</v>
      </c>
      <c r="S259">
        <v>3</v>
      </c>
      <c r="T259">
        <v>0</v>
      </c>
      <c r="U259">
        <v>0</v>
      </c>
      <c r="V259">
        <v>0</v>
      </c>
      <c r="W259">
        <v>1</v>
      </c>
      <c r="X259">
        <v>6</v>
      </c>
      <c r="Y259">
        <v>0</v>
      </c>
      <c r="Z259">
        <v>1</v>
      </c>
      <c r="AA259">
        <v>0</v>
      </c>
      <c r="AB259">
        <v>0</v>
      </c>
      <c r="AC259">
        <v>107</v>
      </c>
      <c r="AD259">
        <v>0</v>
      </c>
      <c r="AE259">
        <v>0</v>
      </c>
      <c r="AF259">
        <v>6</v>
      </c>
      <c r="AG259">
        <v>6</v>
      </c>
      <c r="AH259">
        <v>0</v>
      </c>
      <c r="AI259">
        <v>0</v>
      </c>
      <c r="AJ259">
        <v>0</v>
      </c>
      <c r="AK259">
        <v>0</v>
      </c>
      <c r="AL259">
        <v>7</v>
      </c>
      <c r="AM259">
        <v>9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417.34519999999998</v>
      </c>
      <c r="BA259">
        <v>5964.6475</v>
      </c>
      <c r="BB259">
        <v>15378.776</v>
      </c>
      <c r="BC259">
        <v>100.37659999999998</v>
      </c>
      <c r="BD259">
        <v>1759.9392</v>
      </c>
      <c r="BE259">
        <v>372337.25900000002</v>
      </c>
      <c r="BF259">
        <v>257.78929999999997</v>
      </c>
      <c r="BG259">
        <v>240.08260000000001</v>
      </c>
      <c r="BH259">
        <v>2713.7883999999999</v>
      </c>
    </row>
    <row r="260" spans="1:60" x14ac:dyDescent="0.45">
      <c r="A260" t="s">
        <v>46</v>
      </c>
      <c r="B260" t="s">
        <v>291</v>
      </c>
      <c r="C260" s="1" t="s">
        <v>333</v>
      </c>
      <c r="D260" s="1" t="s">
        <v>371</v>
      </c>
      <c r="E260">
        <v>1.2070000000000001</v>
      </c>
      <c r="F260">
        <v>51.636000000000003</v>
      </c>
      <c r="G260">
        <v>0.56699999999999995</v>
      </c>
      <c r="H260">
        <v>0.70499999999999996</v>
      </c>
      <c r="I260">
        <v>3.4000000000000002E-2</v>
      </c>
      <c r="J260">
        <v>2.7E-2</v>
      </c>
      <c r="K260">
        <v>0.23599999999999999</v>
      </c>
      <c r="L260">
        <v>3.657</v>
      </c>
      <c r="M260">
        <v>0</v>
      </c>
      <c r="N260">
        <v>5.1999999999999998E-2</v>
      </c>
      <c r="O260">
        <v>5</v>
      </c>
      <c r="P260">
        <v>16</v>
      </c>
      <c r="Q260">
        <v>14</v>
      </c>
      <c r="R260">
        <v>183</v>
      </c>
      <c r="S260">
        <v>3</v>
      </c>
      <c r="T260">
        <v>0</v>
      </c>
      <c r="U260">
        <v>0</v>
      </c>
      <c r="V260">
        <v>0</v>
      </c>
      <c r="W260">
        <v>2</v>
      </c>
      <c r="X260">
        <v>6</v>
      </c>
      <c r="Y260">
        <v>0</v>
      </c>
      <c r="Z260">
        <v>1</v>
      </c>
      <c r="AA260">
        <v>0</v>
      </c>
      <c r="AB260">
        <v>1</v>
      </c>
      <c r="AC260">
        <v>95</v>
      </c>
      <c r="AD260">
        <v>0</v>
      </c>
      <c r="AE260">
        <v>0</v>
      </c>
      <c r="AF260">
        <v>9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7</v>
      </c>
      <c r="AM260">
        <v>5</v>
      </c>
      <c r="AN260">
        <v>0</v>
      </c>
      <c r="AO260">
        <v>0</v>
      </c>
      <c r="AP260">
        <v>9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425.18549999999993</v>
      </c>
      <c r="BA260">
        <v>6388.0475000000006</v>
      </c>
      <c r="BB260">
        <v>17094.2808</v>
      </c>
      <c r="BC260">
        <v>117.8334</v>
      </c>
      <c r="BD260">
        <v>1959.1776</v>
      </c>
      <c r="BE260">
        <v>369042.49200000003</v>
      </c>
      <c r="BF260">
        <v>311.74519999999995</v>
      </c>
      <c r="BG260">
        <v>263.31640000000004</v>
      </c>
      <c r="BH260">
        <v>3965.7680999999993</v>
      </c>
    </row>
    <row r="261" spans="1:60" x14ac:dyDescent="0.45">
      <c r="A261" t="s">
        <v>46</v>
      </c>
      <c r="B261" t="s">
        <v>291</v>
      </c>
      <c r="C261" s="1" t="s">
        <v>334</v>
      </c>
      <c r="D261" s="1" t="s">
        <v>371</v>
      </c>
      <c r="E261">
        <v>0.53500000000000003</v>
      </c>
      <c r="F261">
        <v>54.021999999999998</v>
      </c>
      <c r="G261">
        <v>0.23400000000000001</v>
      </c>
      <c r="H261">
        <v>0.59299999999999997</v>
      </c>
      <c r="I261">
        <v>3.5999999999999997E-2</v>
      </c>
      <c r="J261">
        <v>2.5000000000000001E-2</v>
      </c>
      <c r="K261">
        <v>0.09</v>
      </c>
      <c r="L261">
        <v>1.226</v>
      </c>
      <c r="M261">
        <v>0</v>
      </c>
      <c r="N261">
        <v>2.1999999999999999E-2</v>
      </c>
      <c r="O261">
        <v>3</v>
      </c>
      <c r="P261">
        <v>8</v>
      </c>
      <c r="Q261">
        <v>12</v>
      </c>
      <c r="R261">
        <v>177</v>
      </c>
      <c r="S261">
        <v>3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0</v>
      </c>
      <c r="Z261">
        <v>1</v>
      </c>
      <c r="AA261">
        <v>0</v>
      </c>
      <c r="AB261">
        <v>0</v>
      </c>
      <c r="AC261">
        <v>125</v>
      </c>
      <c r="AD261">
        <v>0</v>
      </c>
      <c r="AE261">
        <v>0</v>
      </c>
      <c r="AF261">
        <v>42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7</v>
      </c>
      <c r="AM261">
        <v>8</v>
      </c>
      <c r="AN261">
        <v>0</v>
      </c>
      <c r="AO261">
        <v>0</v>
      </c>
      <c r="AP261">
        <v>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357.63829999999996</v>
      </c>
      <c r="BA261">
        <v>2831.4875000000002</v>
      </c>
      <c r="BB261">
        <v>5730.8144000000002</v>
      </c>
      <c r="BC261">
        <v>109.105</v>
      </c>
      <c r="BD261">
        <v>747.14400000000001</v>
      </c>
      <c r="BE261">
        <v>386095.234</v>
      </c>
      <c r="BF261">
        <v>131.8922</v>
      </c>
      <c r="BG261">
        <v>278.80559999999997</v>
      </c>
      <c r="BH261">
        <v>1636.6662000000001</v>
      </c>
    </row>
    <row r="262" spans="1:60" x14ac:dyDescent="0.45">
      <c r="A262" t="s">
        <v>46</v>
      </c>
      <c r="B262" t="s">
        <v>291</v>
      </c>
      <c r="C262" s="1" t="s">
        <v>335</v>
      </c>
      <c r="D262" s="1" t="s">
        <v>371</v>
      </c>
      <c r="E262">
        <v>1.2649999999999999</v>
      </c>
      <c r="F262">
        <v>52.939</v>
      </c>
      <c r="G262">
        <v>0.96599999999999997</v>
      </c>
      <c r="H262">
        <v>0.747</v>
      </c>
      <c r="I262">
        <v>4.1000000000000002E-2</v>
      </c>
      <c r="J262">
        <v>3.7999999999999999E-2</v>
      </c>
      <c r="K262">
        <v>0.23</v>
      </c>
      <c r="L262">
        <v>3.4249999999999998</v>
      </c>
      <c r="M262">
        <v>0</v>
      </c>
      <c r="N262">
        <v>5.2999999999999999E-2</v>
      </c>
      <c r="O262">
        <v>0</v>
      </c>
      <c r="P262">
        <v>15</v>
      </c>
      <c r="Q262">
        <v>14</v>
      </c>
      <c r="R262">
        <v>201</v>
      </c>
      <c r="S262">
        <v>3</v>
      </c>
      <c r="T262">
        <v>0</v>
      </c>
      <c r="U262">
        <v>0</v>
      </c>
      <c r="V262">
        <v>0</v>
      </c>
      <c r="W262">
        <v>3</v>
      </c>
      <c r="X262">
        <v>6</v>
      </c>
      <c r="Y262">
        <v>0</v>
      </c>
      <c r="Z262">
        <v>6</v>
      </c>
      <c r="AA262">
        <v>0</v>
      </c>
      <c r="AB262">
        <v>6</v>
      </c>
      <c r="AC262">
        <v>128</v>
      </c>
      <c r="AD262">
        <v>0</v>
      </c>
      <c r="AE262">
        <v>0</v>
      </c>
      <c r="AF262">
        <v>26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8</v>
      </c>
      <c r="AM262">
        <v>9</v>
      </c>
      <c r="AN262">
        <v>0</v>
      </c>
      <c r="AO262">
        <v>0</v>
      </c>
      <c r="AP262">
        <v>3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450.51569999999998</v>
      </c>
      <c r="BA262">
        <v>6695.0124999999998</v>
      </c>
      <c r="BB262">
        <v>16009.82</v>
      </c>
      <c r="BC262">
        <v>165.83959999999999</v>
      </c>
      <c r="BD262">
        <v>1909.3680000000002</v>
      </c>
      <c r="BE262">
        <v>378355.033</v>
      </c>
      <c r="BF262">
        <v>317.74029999999999</v>
      </c>
      <c r="BG262">
        <v>317.52859999999998</v>
      </c>
      <c r="BH262">
        <v>6756.4937999999993</v>
      </c>
    </row>
    <row r="263" spans="1:60" x14ac:dyDescent="0.45">
      <c r="A263" t="s">
        <v>46</v>
      </c>
      <c r="B263" t="s">
        <v>291</v>
      </c>
      <c r="C263" s="1" t="s">
        <v>336</v>
      </c>
      <c r="D263" s="1" t="s">
        <v>371</v>
      </c>
      <c r="E263">
        <v>1.2310000000000001</v>
      </c>
      <c r="F263">
        <v>51.442</v>
      </c>
      <c r="G263">
        <v>0.84899999999999998</v>
      </c>
      <c r="H263">
        <v>0.749</v>
      </c>
      <c r="I263">
        <v>0.04</v>
      </c>
      <c r="J263">
        <v>4.4999999999999998E-2</v>
      </c>
      <c r="K263">
        <v>0.24399999999999999</v>
      </c>
      <c r="L263">
        <v>3.6059999999999999</v>
      </c>
      <c r="M263">
        <v>0</v>
      </c>
      <c r="N263">
        <v>5.2999999999999999E-2</v>
      </c>
      <c r="O263">
        <v>5</v>
      </c>
      <c r="P263">
        <v>16</v>
      </c>
      <c r="Q263">
        <v>14</v>
      </c>
      <c r="R263">
        <v>182</v>
      </c>
      <c r="S263">
        <v>3</v>
      </c>
      <c r="T263">
        <v>0</v>
      </c>
      <c r="U263">
        <v>0</v>
      </c>
      <c r="V263">
        <v>0</v>
      </c>
      <c r="W263">
        <v>1</v>
      </c>
      <c r="X263">
        <v>7</v>
      </c>
      <c r="Y263">
        <v>0</v>
      </c>
      <c r="Z263">
        <v>4</v>
      </c>
      <c r="AA263">
        <v>0</v>
      </c>
      <c r="AB263">
        <v>0</v>
      </c>
      <c r="AC263">
        <v>126</v>
      </c>
      <c r="AD263">
        <v>0</v>
      </c>
      <c r="AE263">
        <v>0</v>
      </c>
      <c r="AF263">
        <v>28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7</v>
      </c>
      <c r="AM263">
        <v>8</v>
      </c>
      <c r="AN263">
        <v>0</v>
      </c>
      <c r="AO263">
        <v>0</v>
      </c>
      <c r="AP263">
        <v>6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451.72189999999995</v>
      </c>
      <c r="BA263">
        <v>6515.0675000000001</v>
      </c>
      <c r="BB263">
        <v>16855.886399999999</v>
      </c>
      <c r="BC263">
        <v>196.38899999999998</v>
      </c>
      <c r="BD263">
        <v>2025.5904</v>
      </c>
      <c r="BE263">
        <v>367655.97399999999</v>
      </c>
      <c r="BF263">
        <v>317.74029999999999</v>
      </c>
      <c r="BG263">
        <v>309.78400000000005</v>
      </c>
      <c r="BH263">
        <v>5938.1607000000004</v>
      </c>
    </row>
    <row r="264" spans="1:60" x14ac:dyDescent="0.45">
      <c r="A264" t="s">
        <v>46</v>
      </c>
      <c r="B264" t="s">
        <v>291</v>
      </c>
      <c r="C264" s="1" t="s">
        <v>337</v>
      </c>
      <c r="D264" s="1" t="s">
        <v>371</v>
      </c>
      <c r="E264">
        <v>1.4930000000000001</v>
      </c>
      <c r="F264">
        <v>50.411999999999999</v>
      </c>
      <c r="G264">
        <v>0.75600000000000001</v>
      </c>
      <c r="H264">
        <v>0.74099999999999999</v>
      </c>
      <c r="I264">
        <v>3.9E-2</v>
      </c>
      <c r="J264">
        <v>3.5000000000000003E-2</v>
      </c>
      <c r="K264">
        <v>0.28000000000000003</v>
      </c>
      <c r="L264">
        <v>5.1059999999999999</v>
      </c>
      <c r="M264">
        <v>0</v>
      </c>
      <c r="N264">
        <v>6.2E-2</v>
      </c>
      <c r="O264">
        <v>4</v>
      </c>
      <c r="P264">
        <v>27</v>
      </c>
      <c r="Q264">
        <v>15</v>
      </c>
      <c r="R264">
        <v>190</v>
      </c>
      <c r="S264">
        <v>3</v>
      </c>
      <c r="T264">
        <v>0</v>
      </c>
      <c r="U264">
        <v>0</v>
      </c>
      <c r="V264">
        <v>0</v>
      </c>
      <c r="W264">
        <v>1</v>
      </c>
      <c r="X264">
        <v>6</v>
      </c>
      <c r="Y264">
        <v>0</v>
      </c>
      <c r="Z264">
        <v>2</v>
      </c>
      <c r="AA264">
        <v>0</v>
      </c>
      <c r="AB264">
        <v>2</v>
      </c>
      <c r="AC264">
        <v>88</v>
      </c>
      <c r="AD264">
        <v>0</v>
      </c>
      <c r="AE264">
        <v>0</v>
      </c>
      <c r="AF264">
        <v>30</v>
      </c>
      <c r="AG264">
        <v>4</v>
      </c>
      <c r="AH264">
        <v>0</v>
      </c>
      <c r="AI264">
        <v>0</v>
      </c>
      <c r="AJ264">
        <v>0</v>
      </c>
      <c r="AK264">
        <v>0</v>
      </c>
      <c r="AL264">
        <v>7</v>
      </c>
      <c r="AM264">
        <v>6</v>
      </c>
      <c r="AN264">
        <v>0</v>
      </c>
      <c r="AO264">
        <v>0</v>
      </c>
      <c r="AP264">
        <v>8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446.89709999999997</v>
      </c>
      <c r="BA264">
        <v>7901.7025000000003</v>
      </c>
      <c r="BB264">
        <v>23867.486399999998</v>
      </c>
      <c r="BC264">
        <v>152.74700000000001</v>
      </c>
      <c r="BD264">
        <v>2324.4480000000003</v>
      </c>
      <c r="BE264">
        <v>360294.56400000001</v>
      </c>
      <c r="BF264">
        <v>371.69619999999998</v>
      </c>
      <c r="BG264">
        <v>302.0394</v>
      </c>
      <c r="BH264">
        <v>5287.6908000000003</v>
      </c>
    </row>
    <row r="265" spans="1:60" x14ac:dyDescent="0.45">
      <c r="A265" t="s">
        <v>46</v>
      </c>
      <c r="B265" t="s">
        <v>291</v>
      </c>
      <c r="C265" s="1" t="s">
        <v>338</v>
      </c>
      <c r="D265" s="1" t="s">
        <v>371</v>
      </c>
      <c r="E265">
        <v>0.81299999999999994</v>
      </c>
      <c r="F265">
        <v>52.35</v>
      </c>
      <c r="G265">
        <v>1.601</v>
      </c>
      <c r="H265">
        <v>0.55100000000000005</v>
      </c>
      <c r="I265">
        <v>0.04</v>
      </c>
      <c r="J265">
        <v>3.6999999999999998E-2</v>
      </c>
      <c r="K265">
        <v>0.14499999999999999</v>
      </c>
      <c r="L265">
        <v>2.0089999999999999</v>
      </c>
      <c r="M265">
        <v>0</v>
      </c>
      <c r="N265">
        <v>3.4000000000000002E-2</v>
      </c>
      <c r="O265">
        <v>6</v>
      </c>
      <c r="P265">
        <v>13</v>
      </c>
      <c r="Q265">
        <v>13</v>
      </c>
      <c r="R265">
        <v>166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5</v>
      </c>
      <c r="Y265">
        <v>0</v>
      </c>
      <c r="Z265">
        <v>8</v>
      </c>
      <c r="AA265">
        <v>0</v>
      </c>
      <c r="AB265">
        <v>0</v>
      </c>
      <c r="AC265">
        <v>105</v>
      </c>
      <c r="AD265">
        <v>0</v>
      </c>
      <c r="AE265">
        <v>0</v>
      </c>
      <c r="AF265">
        <v>24</v>
      </c>
      <c r="AG265">
        <v>11</v>
      </c>
      <c r="AH265">
        <v>0</v>
      </c>
      <c r="AI265">
        <v>0</v>
      </c>
      <c r="AJ265">
        <v>0</v>
      </c>
      <c r="AK265">
        <v>0</v>
      </c>
      <c r="AL265">
        <v>7</v>
      </c>
      <c r="AM265">
        <v>7</v>
      </c>
      <c r="AN265">
        <v>0</v>
      </c>
      <c r="AO265">
        <v>0</v>
      </c>
      <c r="AP265">
        <v>8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332.30809999999997</v>
      </c>
      <c r="BA265">
        <v>4302.8024999999998</v>
      </c>
      <c r="BB265">
        <v>9390.8696</v>
      </c>
      <c r="BC265">
        <v>161.47539999999998</v>
      </c>
      <c r="BD265">
        <v>1203.732</v>
      </c>
      <c r="BE265">
        <v>374145.45</v>
      </c>
      <c r="BF265">
        <v>203.83340000000001</v>
      </c>
      <c r="BG265">
        <v>309.78400000000005</v>
      </c>
      <c r="BH265">
        <v>11197.874299999999</v>
      </c>
    </row>
    <row r="266" spans="1:60" x14ac:dyDescent="0.45">
      <c r="A266" t="s">
        <v>46</v>
      </c>
      <c r="B266" t="s">
        <v>291</v>
      </c>
      <c r="C266" s="1" t="s">
        <v>339</v>
      </c>
      <c r="D266" s="1" t="s">
        <v>371</v>
      </c>
      <c r="E266">
        <v>1.359</v>
      </c>
      <c r="F266">
        <v>51.176000000000002</v>
      </c>
      <c r="G266">
        <v>0.45700000000000002</v>
      </c>
      <c r="H266">
        <v>0.60399999999999998</v>
      </c>
      <c r="I266">
        <v>3.2000000000000001E-2</v>
      </c>
      <c r="J266">
        <v>2.5999999999999999E-2</v>
      </c>
      <c r="K266">
        <v>0.23100000000000001</v>
      </c>
      <c r="L266">
        <v>4.3929999999999998</v>
      </c>
      <c r="M266">
        <v>0</v>
      </c>
      <c r="N266">
        <v>0.06</v>
      </c>
      <c r="O266">
        <v>7</v>
      </c>
      <c r="P266">
        <v>20</v>
      </c>
      <c r="Q266">
        <v>14</v>
      </c>
      <c r="R266">
        <v>171</v>
      </c>
      <c r="S266">
        <v>3</v>
      </c>
      <c r="T266">
        <v>0</v>
      </c>
      <c r="U266">
        <v>0</v>
      </c>
      <c r="V266">
        <v>0</v>
      </c>
      <c r="W266">
        <v>3</v>
      </c>
      <c r="X266">
        <v>6</v>
      </c>
      <c r="Y266">
        <v>0</v>
      </c>
      <c r="Z266">
        <v>4</v>
      </c>
      <c r="AA266">
        <v>0</v>
      </c>
      <c r="AB266">
        <v>0</v>
      </c>
      <c r="AC266">
        <v>58</v>
      </c>
      <c r="AD266">
        <v>0</v>
      </c>
      <c r="AE266">
        <v>0</v>
      </c>
      <c r="AF266">
        <v>48</v>
      </c>
      <c r="AG266">
        <v>18</v>
      </c>
      <c r="AH266">
        <v>0</v>
      </c>
      <c r="AI266">
        <v>0</v>
      </c>
      <c r="AJ266">
        <v>0</v>
      </c>
      <c r="AK266">
        <v>0</v>
      </c>
      <c r="AL266">
        <v>6</v>
      </c>
      <c r="AM266">
        <v>4</v>
      </c>
      <c r="AN266">
        <v>0</v>
      </c>
      <c r="AO266">
        <v>0</v>
      </c>
      <c r="AP266">
        <v>6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364.2724</v>
      </c>
      <c r="BA266">
        <v>7192.5074999999997</v>
      </c>
      <c r="BB266">
        <v>20534.639200000001</v>
      </c>
      <c r="BC266">
        <v>113.46919999999999</v>
      </c>
      <c r="BD266">
        <v>1917.6696000000002</v>
      </c>
      <c r="BE266">
        <v>365754.87200000003</v>
      </c>
      <c r="BF266">
        <v>359.70599999999996</v>
      </c>
      <c r="BG266">
        <v>247.8272</v>
      </c>
      <c r="BH266">
        <v>3196.3951000000002</v>
      </c>
    </row>
    <row r="267" spans="1:60" x14ac:dyDescent="0.45">
      <c r="A267" t="s">
        <v>46</v>
      </c>
      <c r="B267" t="s">
        <v>291</v>
      </c>
      <c r="C267" s="1" t="s">
        <v>340</v>
      </c>
      <c r="D267" s="1" t="s">
        <v>371</v>
      </c>
      <c r="E267">
        <v>1.103</v>
      </c>
      <c r="F267">
        <v>52.148000000000003</v>
      </c>
      <c r="G267">
        <v>0.33700000000000002</v>
      </c>
      <c r="H267">
        <v>0.65600000000000003</v>
      </c>
      <c r="I267">
        <v>0.03</v>
      </c>
      <c r="J267">
        <v>2.1999999999999999E-2</v>
      </c>
      <c r="K267">
        <v>0.214</v>
      </c>
      <c r="L267">
        <v>3.2679999999999998</v>
      </c>
      <c r="M267">
        <v>0</v>
      </c>
      <c r="N267">
        <v>4.4999999999999998E-2</v>
      </c>
      <c r="O267">
        <v>0</v>
      </c>
      <c r="P267">
        <v>14</v>
      </c>
      <c r="Q267">
        <v>13</v>
      </c>
      <c r="R267">
        <v>223</v>
      </c>
      <c r="S267">
        <v>3</v>
      </c>
      <c r="T267">
        <v>0</v>
      </c>
      <c r="U267">
        <v>0</v>
      </c>
      <c r="V267">
        <v>0</v>
      </c>
      <c r="W267">
        <v>1</v>
      </c>
      <c r="X267">
        <v>6</v>
      </c>
      <c r="Y267">
        <v>0</v>
      </c>
      <c r="Z267">
        <v>2</v>
      </c>
      <c r="AA267">
        <v>0</v>
      </c>
      <c r="AB267">
        <v>0</v>
      </c>
      <c r="AC267">
        <v>116</v>
      </c>
      <c r="AD267">
        <v>0</v>
      </c>
      <c r="AE267">
        <v>0</v>
      </c>
      <c r="AF267">
        <v>16</v>
      </c>
      <c r="AG267">
        <v>3</v>
      </c>
      <c r="AH267">
        <v>0</v>
      </c>
      <c r="AI267">
        <v>0</v>
      </c>
      <c r="AJ267">
        <v>0</v>
      </c>
      <c r="AK267">
        <v>0</v>
      </c>
      <c r="AL267">
        <v>7</v>
      </c>
      <c r="AM267">
        <v>10</v>
      </c>
      <c r="AN267">
        <v>0</v>
      </c>
      <c r="AO267">
        <v>0</v>
      </c>
      <c r="AP267">
        <v>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395.6336</v>
      </c>
      <c r="BA267">
        <v>5837.6274999999996</v>
      </c>
      <c r="BB267">
        <v>15275.939199999999</v>
      </c>
      <c r="BC267">
        <v>96.012399999999985</v>
      </c>
      <c r="BD267">
        <v>1776.5423999999998</v>
      </c>
      <c r="BE267">
        <v>372701.75599999999</v>
      </c>
      <c r="BF267">
        <v>269.77949999999998</v>
      </c>
      <c r="BG267">
        <v>232.33799999999999</v>
      </c>
      <c r="BH267">
        <v>2357.0791000000004</v>
      </c>
    </row>
    <row r="268" spans="1:60" x14ac:dyDescent="0.45">
      <c r="A268" t="s">
        <v>46</v>
      </c>
      <c r="B268" t="s">
        <v>291</v>
      </c>
      <c r="C268" s="1" t="s">
        <v>341</v>
      </c>
      <c r="D268" s="1" t="s">
        <v>371</v>
      </c>
      <c r="E268">
        <v>1.786</v>
      </c>
      <c r="F268">
        <v>49.95</v>
      </c>
      <c r="G268">
        <v>0.55500000000000005</v>
      </c>
      <c r="H268">
        <v>0.73899999999999999</v>
      </c>
      <c r="I268">
        <v>3.1E-2</v>
      </c>
      <c r="J268">
        <v>2.4E-2</v>
      </c>
      <c r="K268">
        <v>0.35299999999999998</v>
      </c>
      <c r="L268">
        <v>5.4390000000000001</v>
      </c>
      <c r="M268">
        <v>0</v>
      </c>
      <c r="N268">
        <v>7.5999999999999998E-2</v>
      </c>
      <c r="O268">
        <v>0</v>
      </c>
      <c r="P268">
        <v>25</v>
      </c>
      <c r="Q268">
        <v>14</v>
      </c>
      <c r="R268">
        <v>207</v>
      </c>
      <c r="S268">
        <v>3</v>
      </c>
      <c r="T268">
        <v>0</v>
      </c>
      <c r="U268">
        <v>0</v>
      </c>
      <c r="V268">
        <v>0</v>
      </c>
      <c r="W268">
        <v>3</v>
      </c>
      <c r="X268">
        <v>7</v>
      </c>
      <c r="Y268">
        <v>0</v>
      </c>
      <c r="Z268">
        <v>104</v>
      </c>
      <c r="AA268">
        <v>0</v>
      </c>
      <c r="AB268">
        <v>60</v>
      </c>
      <c r="AC268">
        <v>96</v>
      </c>
      <c r="AD268">
        <v>0</v>
      </c>
      <c r="AE268">
        <v>0</v>
      </c>
      <c r="AF268">
        <v>36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7</v>
      </c>
      <c r="AM268">
        <v>6</v>
      </c>
      <c r="AN268">
        <v>0</v>
      </c>
      <c r="AO268">
        <v>0</v>
      </c>
      <c r="AP268">
        <v>6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445.69089999999994</v>
      </c>
      <c r="BA268">
        <v>9452.4050000000007</v>
      </c>
      <c r="BB268">
        <v>25424.061600000001</v>
      </c>
      <c r="BC268">
        <v>104.74080000000001</v>
      </c>
      <c r="BD268">
        <v>2930.4648000000002</v>
      </c>
      <c r="BE268">
        <v>356992.65</v>
      </c>
      <c r="BF268">
        <v>455.62760000000003</v>
      </c>
      <c r="BG268">
        <v>240.08260000000001</v>
      </c>
      <c r="BH268">
        <v>3881.8365000000003</v>
      </c>
    </row>
    <row r="269" spans="1:60" x14ac:dyDescent="0.45">
      <c r="A269" t="s">
        <v>46</v>
      </c>
      <c r="B269" t="s">
        <v>291</v>
      </c>
      <c r="C269" s="1" t="s">
        <v>342</v>
      </c>
      <c r="D269" s="1" t="s">
        <v>371</v>
      </c>
      <c r="E269">
        <v>0.41799999999999998</v>
      </c>
      <c r="F269">
        <v>54.195999999999998</v>
      </c>
      <c r="G269">
        <v>0.53</v>
      </c>
      <c r="H269">
        <v>0.54600000000000004</v>
      </c>
      <c r="I269">
        <v>3.3000000000000002E-2</v>
      </c>
      <c r="J269">
        <v>2.5000000000000001E-2</v>
      </c>
      <c r="K269">
        <v>6.4000000000000001E-2</v>
      </c>
      <c r="L269">
        <v>0.68</v>
      </c>
      <c r="M269">
        <v>0</v>
      </c>
      <c r="N269">
        <v>1.4999999999999999E-2</v>
      </c>
      <c r="O269">
        <v>0</v>
      </c>
      <c r="P269">
        <v>7</v>
      </c>
      <c r="Q269">
        <v>12</v>
      </c>
      <c r="R269">
        <v>227</v>
      </c>
      <c r="S269">
        <v>3</v>
      </c>
      <c r="T269">
        <v>0</v>
      </c>
      <c r="U269">
        <v>0</v>
      </c>
      <c r="V269">
        <v>0</v>
      </c>
      <c r="W269">
        <v>2</v>
      </c>
      <c r="X269">
        <v>9</v>
      </c>
      <c r="Y269">
        <v>0</v>
      </c>
      <c r="Z269">
        <v>5</v>
      </c>
      <c r="AA269">
        <v>0</v>
      </c>
      <c r="AB269">
        <v>0</v>
      </c>
      <c r="AC269">
        <v>68</v>
      </c>
      <c r="AD269">
        <v>0</v>
      </c>
      <c r="AE269">
        <v>0</v>
      </c>
      <c r="AF269">
        <v>56</v>
      </c>
      <c r="AG269">
        <v>11</v>
      </c>
      <c r="AH269">
        <v>0</v>
      </c>
      <c r="AI269">
        <v>0</v>
      </c>
      <c r="AJ269">
        <v>0</v>
      </c>
      <c r="AK269">
        <v>0</v>
      </c>
      <c r="AL269">
        <v>7</v>
      </c>
      <c r="AM269">
        <v>5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329.29259999999999</v>
      </c>
      <c r="BA269">
        <v>2212.2649999999999</v>
      </c>
      <c r="BB269">
        <v>3178.5920000000006</v>
      </c>
      <c r="BC269">
        <v>109.105</v>
      </c>
      <c r="BD269">
        <v>531.30240000000003</v>
      </c>
      <c r="BE269">
        <v>387338.81199999998</v>
      </c>
      <c r="BF269">
        <v>89.92649999999999</v>
      </c>
      <c r="BG269">
        <v>255.57180000000002</v>
      </c>
      <c r="BH269">
        <v>3706.9790000000003</v>
      </c>
    </row>
    <row r="270" spans="1:60" x14ac:dyDescent="0.45">
      <c r="A270" t="s">
        <v>46</v>
      </c>
      <c r="B270" t="s">
        <v>291</v>
      </c>
      <c r="C270" s="1" t="s">
        <v>343</v>
      </c>
      <c r="D270" s="1" t="s">
        <v>371</v>
      </c>
      <c r="E270">
        <v>0.82599999999999996</v>
      </c>
      <c r="F270">
        <v>52.908999999999999</v>
      </c>
      <c r="G270">
        <v>0.42299999999999999</v>
      </c>
      <c r="H270">
        <v>0.63</v>
      </c>
      <c r="I270">
        <v>4.1000000000000002E-2</v>
      </c>
      <c r="J270">
        <v>3.6999999999999998E-2</v>
      </c>
      <c r="K270">
        <v>0.14799999999999999</v>
      </c>
      <c r="L270">
        <v>2.2669999999999999</v>
      </c>
      <c r="M270">
        <v>0</v>
      </c>
      <c r="N270">
        <v>3.3000000000000002E-2</v>
      </c>
      <c r="O270">
        <v>0</v>
      </c>
      <c r="P270">
        <v>10</v>
      </c>
      <c r="Q270">
        <v>13</v>
      </c>
      <c r="R270">
        <v>216</v>
      </c>
      <c r="S270">
        <v>3</v>
      </c>
      <c r="T270">
        <v>0</v>
      </c>
      <c r="U270">
        <v>0</v>
      </c>
      <c r="V270">
        <v>0</v>
      </c>
      <c r="W270">
        <v>2</v>
      </c>
      <c r="X270">
        <v>4</v>
      </c>
      <c r="Y270">
        <v>0</v>
      </c>
      <c r="Z270">
        <v>4</v>
      </c>
      <c r="AA270">
        <v>0</v>
      </c>
      <c r="AB270">
        <v>0</v>
      </c>
      <c r="AC270">
        <v>92</v>
      </c>
      <c r="AD270">
        <v>0</v>
      </c>
      <c r="AE270">
        <v>0</v>
      </c>
      <c r="AF270">
        <v>8</v>
      </c>
      <c r="AG270">
        <v>6</v>
      </c>
      <c r="AH270">
        <v>0</v>
      </c>
      <c r="AI270">
        <v>0</v>
      </c>
      <c r="AJ270">
        <v>0</v>
      </c>
      <c r="AK270">
        <v>0</v>
      </c>
      <c r="AL270">
        <v>7</v>
      </c>
      <c r="AM270">
        <v>6</v>
      </c>
      <c r="AN270">
        <v>0</v>
      </c>
      <c r="AO270">
        <v>0</v>
      </c>
      <c r="AP270">
        <v>9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379.95299999999997</v>
      </c>
      <c r="BA270">
        <v>4371.6049999999996</v>
      </c>
      <c r="BB270">
        <v>10596.864800000001</v>
      </c>
      <c r="BC270">
        <v>161.47539999999998</v>
      </c>
      <c r="BD270">
        <v>1228.6368</v>
      </c>
      <c r="BE270">
        <v>378140.62299999996</v>
      </c>
      <c r="BF270">
        <v>197.83830000000003</v>
      </c>
      <c r="BG270">
        <v>317.52859999999998</v>
      </c>
      <c r="BH270">
        <v>2958.5888999999997</v>
      </c>
    </row>
    <row r="271" spans="1:60" x14ac:dyDescent="0.45">
      <c r="A271" t="s">
        <v>46</v>
      </c>
      <c r="B271" t="s">
        <v>291</v>
      </c>
      <c r="C271" s="1" t="s">
        <v>344</v>
      </c>
      <c r="D271" s="1" t="s">
        <v>371</v>
      </c>
      <c r="E271">
        <v>2.0339999999999998</v>
      </c>
      <c r="F271">
        <v>49.250999999999998</v>
      </c>
      <c r="G271">
        <v>1.0349999999999999</v>
      </c>
      <c r="H271">
        <v>0.73599999999999999</v>
      </c>
      <c r="I271">
        <v>3.5999999999999997E-2</v>
      </c>
      <c r="J271">
        <v>5.5E-2</v>
      </c>
      <c r="K271">
        <v>0.40799999999999997</v>
      </c>
      <c r="L271">
        <v>5.8849999999999998</v>
      </c>
      <c r="M271">
        <v>0</v>
      </c>
      <c r="N271">
        <v>8.1000000000000003E-2</v>
      </c>
      <c r="O271">
        <v>0</v>
      </c>
      <c r="P271">
        <v>20</v>
      </c>
      <c r="Q271">
        <v>15</v>
      </c>
      <c r="R271">
        <v>198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7</v>
      </c>
      <c r="Y271">
        <v>0</v>
      </c>
      <c r="Z271">
        <v>7</v>
      </c>
      <c r="AA271">
        <v>0</v>
      </c>
      <c r="AB271">
        <v>4</v>
      </c>
      <c r="AC271">
        <v>64</v>
      </c>
      <c r="AD271">
        <v>0</v>
      </c>
      <c r="AE271">
        <v>0</v>
      </c>
      <c r="AF271">
        <v>71</v>
      </c>
      <c r="AG271">
        <v>4</v>
      </c>
      <c r="AH271">
        <v>0</v>
      </c>
      <c r="AI271">
        <v>0</v>
      </c>
      <c r="AJ271">
        <v>0</v>
      </c>
      <c r="AK271">
        <v>0</v>
      </c>
      <c r="AL271">
        <v>7</v>
      </c>
      <c r="AM271">
        <v>2</v>
      </c>
      <c r="AN271">
        <v>0</v>
      </c>
      <c r="AO271">
        <v>0</v>
      </c>
      <c r="AP271">
        <v>2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443.88159999999999</v>
      </c>
      <c r="BA271">
        <v>10764.945</v>
      </c>
      <c r="BB271">
        <v>27508.843999999997</v>
      </c>
      <c r="BC271">
        <v>240.03100000000001</v>
      </c>
      <c r="BD271">
        <v>3387.0527999999999</v>
      </c>
      <c r="BE271">
        <v>351996.897</v>
      </c>
      <c r="BF271">
        <v>485.60310000000004</v>
      </c>
      <c r="BG271">
        <v>278.80559999999997</v>
      </c>
      <c r="BH271">
        <v>7239.1004999999996</v>
      </c>
    </row>
    <row r="272" spans="1:60" x14ac:dyDescent="0.45">
      <c r="A272" t="s">
        <v>46</v>
      </c>
      <c r="B272" t="s">
        <v>291</v>
      </c>
      <c r="C272" s="1" t="s">
        <v>345</v>
      </c>
      <c r="D272" s="1" t="s">
        <v>371</v>
      </c>
      <c r="E272">
        <v>1.5940000000000001</v>
      </c>
      <c r="F272">
        <v>50.347999999999999</v>
      </c>
      <c r="G272">
        <v>0.97899999999999998</v>
      </c>
      <c r="H272">
        <v>0.747</v>
      </c>
      <c r="I272">
        <v>3.9E-2</v>
      </c>
      <c r="J272">
        <v>4.3999999999999997E-2</v>
      </c>
      <c r="K272">
        <v>0.34</v>
      </c>
      <c r="L272">
        <v>4.7300000000000004</v>
      </c>
      <c r="M272">
        <v>0</v>
      </c>
      <c r="N272">
        <v>6.6000000000000003E-2</v>
      </c>
      <c r="O272">
        <v>1</v>
      </c>
      <c r="P272">
        <v>19</v>
      </c>
      <c r="Q272">
        <v>15</v>
      </c>
      <c r="R272">
        <v>199</v>
      </c>
      <c r="S272">
        <v>2</v>
      </c>
      <c r="T272">
        <v>0</v>
      </c>
      <c r="U272">
        <v>0</v>
      </c>
      <c r="V272">
        <v>0</v>
      </c>
      <c r="W272">
        <v>2</v>
      </c>
      <c r="X272">
        <v>8</v>
      </c>
      <c r="Y272">
        <v>0</v>
      </c>
      <c r="Z272">
        <v>6</v>
      </c>
      <c r="AA272">
        <v>0</v>
      </c>
      <c r="AB272">
        <v>1</v>
      </c>
      <c r="AC272">
        <v>77</v>
      </c>
      <c r="AD272">
        <v>0</v>
      </c>
      <c r="AE272">
        <v>4</v>
      </c>
      <c r="AF272">
        <v>56</v>
      </c>
      <c r="AG272">
        <v>16</v>
      </c>
      <c r="AH272">
        <v>0</v>
      </c>
      <c r="AI272">
        <v>0</v>
      </c>
      <c r="AJ272">
        <v>0</v>
      </c>
      <c r="AK272">
        <v>0</v>
      </c>
      <c r="AL272">
        <v>7</v>
      </c>
      <c r="AM272">
        <v>7</v>
      </c>
      <c r="AN272">
        <v>0</v>
      </c>
      <c r="AO272">
        <v>0</v>
      </c>
      <c r="AP272">
        <v>3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450.51569999999998</v>
      </c>
      <c r="BA272">
        <v>8436.2450000000008</v>
      </c>
      <c r="BB272">
        <v>22109.912000000004</v>
      </c>
      <c r="BC272">
        <v>192.02479999999997</v>
      </c>
      <c r="BD272">
        <v>2822.5440000000003</v>
      </c>
      <c r="BE272">
        <v>359837.15599999996</v>
      </c>
      <c r="BF272">
        <v>395.67660000000006</v>
      </c>
      <c r="BG272">
        <v>302.0394</v>
      </c>
      <c r="BH272">
        <v>6847.4197000000004</v>
      </c>
    </row>
    <row r="273" spans="1:60" x14ac:dyDescent="0.45">
      <c r="A273" t="s">
        <v>46</v>
      </c>
      <c r="B273" t="s">
        <v>291</v>
      </c>
      <c r="C273" s="1" t="s">
        <v>346</v>
      </c>
      <c r="D273" s="1" t="s">
        <v>371</v>
      </c>
      <c r="E273">
        <v>1.2809999999999999</v>
      </c>
      <c r="F273">
        <v>50.122999999999998</v>
      </c>
      <c r="G273">
        <v>0.91</v>
      </c>
      <c r="H273">
        <v>0.70499999999999996</v>
      </c>
      <c r="I273">
        <v>3.7999999999999999E-2</v>
      </c>
      <c r="J273">
        <v>3.7999999999999999E-2</v>
      </c>
      <c r="K273">
        <v>0.26900000000000002</v>
      </c>
      <c r="L273">
        <v>5.7240000000000002</v>
      </c>
      <c r="M273">
        <v>0</v>
      </c>
      <c r="N273">
        <v>5.8000000000000003E-2</v>
      </c>
      <c r="O273">
        <v>0</v>
      </c>
      <c r="P273">
        <v>30</v>
      </c>
      <c r="Q273">
        <v>14</v>
      </c>
      <c r="R273">
        <v>198</v>
      </c>
      <c r="S273">
        <v>2</v>
      </c>
      <c r="T273">
        <v>0</v>
      </c>
      <c r="U273">
        <v>0</v>
      </c>
      <c r="V273">
        <v>0</v>
      </c>
      <c r="W273">
        <v>3</v>
      </c>
      <c r="X273">
        <v>7</v>
      </c>
      <c r="Y273">
        <v>0</v>
      </c>
      <c r="Z273">
        <v>4</v>
      </c>
      <c r="AA273">
        <v>0</v>
      </c>
      <c r="AB273">
        <v>0</v>
      </c>
      <c r="AC273">
        <v>126</v>
      </c>
      <c r="AD273">
        <v>0</v>
      </c>
      <c r="AE273">
        <v>0</v>
      </c>
      <c r="AF273">
        <v>15</v>
      </c>
      <c r="AG273">
        <v>2</v>
      </c>
      <c r="AH273">
        <v>0</v>
      </c>
      <c r="AI273">
        <v>0</v>
      </c>
      <c r="AJ273">
        <v>0</v>
      </c>
      <c r="AK273">
        <v>0</v>
      </c>
      <c r="AL273">
        <v>7</v>
      </c>
      <c r="AM273">
        <v>11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425.18549999999993</v>
      </c>
      <c r="BA273">
        <v>6779.6925000000001</v>
      </c>
      <c r="BB273">
        <v>26756.265600000006</v>
      </c>
      <c r="BC273">
        <v>165.83959999999999</v>
      </c>
      <c r="BD273">
        <v>2233.1304</v>
      </c>
      <c r="BE273">
        <v>358229.08100000001</v>
      </c>
      <c r="BF273">
        <v>347.71580000000006</v>
      </c>
      <c r="BG273">
        <v>294.29480000000001</v>
      </c>
      <c r="BH273">
        <v>6364.8130000000001</v>
      </c>
    </row>
    <row r="274" spans="1:60" x14ac:dyDescent="0.45">
      <c r="A274" t="s">
        <v>46</v>
      </c>
      <c r="B274" t="s">
        <v>291</v>
      </c>
      <c r="C274" s="1" t="s">
        <v>347</v>
      </c>
      <c r="D274" s="1" t="s">
        <v>371</v>
      </c>
      <c r="E274">
        <v>0.79800000000000004</v>
      </c>
      <c r="F274">
        <v>52.899000000000001</v>
      </c>
      <c r="G274">
        <v>0.63600000000000001</v>
      </c>
      <c r="H274">
        <v>0.6</v>
      </c>
      <c r="I274">
        <v>3.7999999999999999E-2</v>
      </c>
      <c r="J274">
        <v>3.5999999999999997E-2</v>
      </c>
      <c r="K274">
        <v>0.16500000000000001</v>
      </c>
      <c r="L274">
        <v>2.02</v>
      </c>
      <c r="M274">
        <v>0</v>
      </c>
      <c r="N274">
        <v>3.3000000000000002E-2</v>
      </c>
      <c r="O274">
        <v>0</v>
      </c>
      <c r="P274">
        <v>11</v>
      </c>
      <c r="Q274">
        <v>15</v>
      </c>
      <c r="R274">
        <v>213</v>
      </c>
      <c r="S274">
        <v>3</v>
      </c>
      <c r="T274">
        <v>0</v>
      </c>
      <c r="U274">
        <v>0</v>
      </c>
      <c r="V274">
        <v>0</v>
      </c>
      <c r="W274">
        <v>3</v>
      </c>
      <c r="X274">
        <v>6</v>
      </c>
      <c r="Y274">
        <v>0</v>
      </c>
      <c r="Z274">
        <v>3</v>
      </c>
      <c r="AA274">
        <v>0</v>
      </c>
      <c r="AB274">
        <v>0</v>
      </c>
      <c r="AC274">
        <v>121</v>
      </c>
      <c r="AD274">
        <v>0</v>
      </c>
      <c r="AE274">
        <v>0</v>
      </c>
      <c r="AF274">
        <v>27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7</v>
      </c>
      <c r="AM274">
        <v>8</v>
      </c>
      <c r="AN274">
        <v>0</v>
      </c>
      <c r="AO274">
        <v>0</v>
      </c>
      <c r="AP274">
        <v>10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361.85999999999996</v>
      </c>
      <c r="BA274">
        <v>4223.415</v>
      </c>
      <c r="BB274">
        <v>9442.2880000000005</v>
      </c>
      <c r="BC274">
        <v>157.1112</v>
      </c>
      <c r="BD274">
        <v>1369.7639999999999</v>
      </c>
      <c r="BE274">
        <v>378069.15299999999</v>
      </c>
      <c r="BF274">
        <v>197.83830000000003</v>
      </c>
      <c r="BG274">
        <v>294.29480000000001</v>
      </c>
      <c r="BH274">
        <v>4448.3748000000005</v>
      </c>
    </row>
    <row r="275" spans="1:60" x14ac:dyDescent="0.45">
      <c r="A275" t="s">
        <v>46</v>
      </c>
      <c r="B275" t="s">
        <v>291</v>
      </c>
      <c r="C275" s="1" t="s">
        <v>348</v>
      </c>
      <c r="D275" s="1" t="s">
        <v>371</v>
      </c>
      <c r="E275">
        <v>1.1739999999999999</v>
      </c>
      <c r="F275">
        <v>50.98</v>
      </c>
      <c r="G275">
        <v>1.7689999999999999</v>
      </c>
      <c r="H275">
        <v>0.61</v>
      </c>
      <c r="I275">
        <v>3.5999999999999997E-2</v>
      </c>
      <c r="J275">
        <v>6.4000000000000001E-2</v>
      </c>
      <c r="K275">
        <v>0.24299999999999999</v>
      </c>
      <c r="L275">
        <v>3.3319999999999999</v>
      </c>
      <c r="M275">
        <v>0</v>
      </c>
      <c r="N275">
        <v>4.9000000000000002E-2</v>
      </c>
      <c r="O275">
        <v>0</v>
      </c>
      <c r="P275">
        <v>18</v>
      </c>
      <c r="Q275">
        <v>15</v>
      </c>
      <c r="R275">
        <v>204</v>
      </c>
      <c r="S275">
        <v>2</v>
      </c>
      <c r="T275">
        <v>0</v>
      </c>
      <c r="U275">
        <v>0</v>
      </c>
      <c r="V275">
        <v>0</v>
      </c>
      <c r="W275">
        <v>3</v>
      </c>
      <c r="X275">
        <v>6</v>
      </c>
      <c r="Y275">
        <v>0</v>
      </c>
      <c r="Z275">
        <v>5</v>
      </c>
      <c r="AA275">
        <v>0</v>
      </c>
      <c r="AB275">
        <v>1</v>
      </c>
      <c r="AC275">
        <v>73</v>
      </c>
      <c r="AD275">
        <v>0</v>
      </c>
      <c r="AE275">
        <v>0</v>
      </c>
      <c r="AF275">
        <v>31</v>
      </c>
      <c r="AG275">
        <v>23</v>
      </c>
      <c r="AH275">
        <v>0</v>
      </c>
      <c r="AI275">
        <v>0</v>
      </c>
      <c r="AJ275">
        <v>0</v>
      </c>
      <c r="AK275">
        <v>0</v>
      </c>
      <c r="AL275">
        <v>7</v>
      </c>
      <c r="AM275">
        <v>5</v>
      </c>
      <c r="AN275">
        <v>0</v>
      </c>
      <c r="AO275">
        <v>0</v>
      </c>
      <c r="AP275">
        <v>7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367.89099999999996</v>
      </c>
      <c r="BA275">
        <v>6213.3949999999995</v>
      </c>
      <c r="BB275">
        <v>15575.100799999998</v>
      </c>
      <c r="BC275">
        <v>279.30879999999996</v>
      </c>
      <c r="BD275">
        <v>2017.2888</v>
      </c>
      <c r="BE275">
        <v>364354.06</v>
      </c>
      <c r="BF275">
        <v>293.75990000000002</v>
      </c>
      <c r="BG275">
        <v>278.80559999999997</v>
      </c>
      <c r="BH275">
        <v>12372.916699999998</v>
      </c>
    </row>
    <row r="276" spans="1:60" x14ac:dyDescent="0.45">
      <c r="A276" t="s">
        <v>46</v>
      </c>
      <c r="B276" t="s">
        <v>291</v>
      </c>
      <c r="C276" s="1" t="s">
        <v>349</v>
      </c>
      <c r="D276" s="1" t="s">
        <v>371</v>
      </c>
      <c r="E276">
        <v>0.54700000000000004</v>
      </c>
      <c r="F276">
        <v>53.854999999999997</v>
      </c>
      <c r="G276">
        <v>0.437</v>
      </c>
      <c r="H276">
        <v>0.53600000000000003</v>
      </c>
      <c r="I276">
        <v>3.4000000000000002E-2</v>
      </c>
      <c r="J276">
        <v>0.03</v>
      </c>
      <c r="K276">
        <v>0.105</v>
      </c>
      <c r="L276">
        <v>1.1859999999999999</v>
      </c>
      <c r="M276">
        <v>0</v>
      </c>
      <c r="N276">
        <v>0.02</v>
      </c>
      <c r="O276">
        <v>0</v>
      </c>
      <c r="P276">
        <v>9</v>
      </c>
      <c r="Q276">
        <v>14</v>
      </c>
      <c r="R276">
        <v>215</v>
      </c>
      <c r="S276">
        <v>3</v>
      </c>
      <c r="T276">
        <v>0</v>
      </c>
      <c r="U276">
        <v>0</v>
      </c>
      <c r="V276">
        <v>0</v>
      </c>
      <c r="W276">
        <v>0</v>
      </c>
      <c r="X276">
        <v>4</v>
      </c>
      <c r="Y276">
        <v>0</v>
      </c>
      <c r="Z276">
        <v>1</v>
      </c>
      <c r="AA276">
        <v>0</v>
      </c>
      <c r="AB276">
        <v>0</v>
      </c>
      <c r="AC276">
        <v>89</v>
      </c>
      <c r="AD276">
        <v>0</v>
      </c>
      <c r="AE276">
        <v>0</v>
      </c>
      <c r="AF276">
        <v>4</v>
      </c>
      <c r="AG276">
        <v>12</v>
      </c>
      <c r="AH276">
        <v>0</v>
      </c>
      <c r="AI276">
        <v>0</v>
      </c>
      <c r="AJ276">
        <v>0</v>
      </c>
      <c r="AK276">
        <v>0</v>
      </c>
      <c r="AL276">
        <v>6</v>
      </c>
      <c r="AM276">
        <v>7</v>
      </c>
      <c r="AN276">
        <v>0</v>
      </c>
      <c r="AO276">
        <v>0</v>
      </c>
      <c r="AP276">
        <v>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323.26159999999999</v>
      </c>
      <c r="BA276">
        <v>2894.9974999999999</v>
      </c>
      <c r="BB276">
        <v>5543.8383999999996</v>
      </c>
      <c r="BC276">
        <v>130.92599999999999</v>
      </c>
      <c r="BD276">
        <v>871.66800000000001</v>
      </c>
      <c r="BE276">
        <v>384901.68499999994</v>
      </c>
      <c r="BF276">
        <v>119.902</v>
      </c>
      <c r="BG276">
        <v>263.31640000000004</v>
      </c>
      <c r="BH276">
        <v>3056.5090999999998</v>
      </c>
    </row>
    <row r="277" spans="1:60" x14ac:dyDescent="0.45">
      <c r="A277" t="s">
        <v>46</v>
      </c>
      <c r="B277" t="s">
        <v>291</v>
      </c>
      <c r="C277" s="1" t="s">
        <v>350</v>
      </c>
      <c r="D277" s="1" t="s">
        <v>371</v>
      </c>
      <c r="E277">
        <v>0.9</v>
      </c>
      <c r="F277">
        <v>52.481000000000002</v>
      </c>
      <c r="G277">
        <v>0.4</v>
      </c>
      <c r="H277">
        <v>0.51700000000000002</v>
      </c>
      <c r="I277">
        <v>3.2000000000000001E-2</v>
      </c>
      <c r="J277">
        <v>2.5999999999999999E-2</v>
      </c>
      <c r="K277">
        <v>0.14399999999999999</v>
      </c>
      <c r="L277">
        <v>2.2120000000000002</v>
      </c>
      <c r="M277">
        <v>0</v>
      </c>
      <c r="N277">
        <v>3.6999999999999998E-2</v>
      </c>
      <c r="O277">
        <v>2</v>
      </c>
      <c r="P277">
        <v>11</v>
      </c>
      <c r="Q277">
        <v>14</v>
      </c>
      <c r="R277">
        <v>191</v>
      </c>
      <c r="S277">
        <v>3</v>
      </c>
      <c r="T277">
        <v>0</v>
      </c>
      <c r="U277">
        <v>0</v>
      </c>
      <c r="V277">
        <v>0</v>
      </c>
      <c r="W277">
        <v>0</v>
      </c>
      <c r="X277">
        <v>5</v>
      </c>
      <c r="Y277">
        <v>0</v>
      </c>
      <c r="Z277">
        <v>2</v>
      </c>
      <c r="AA277">
        <v>0</v>
      </c>
      <c r="AB277">
        <v>0</v>
      </c>
      <c r="AC277">
        <v>115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7</v>
      </c>
      <c r="AM277">
        <v>7</v>
      </c>
      <c r="AN277">
        <v>0</v>
      </c>
      <c r="AO277">
        <v>0</v>
      </c>
      <c r="AP277">
        <v>8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311.80270000000002</v>
      </c>
      <c r="BA277">
        <v>4763.25</v>
      </c>
      <c r="BB277">
        <v>10339.772800000002</v>
      </c>
      <c r="BC277">
        <v>113.46919999999999</v>
      </c>
      <c r="BD277">
        <v>1195.4304</v>
      </c>
      <c r="BE277">
        <v>375081.70699999999</v>
      </c>
      <c r="BF277">
        <v>221.81870000000001</v>
      </c>
      <c r="BG277">
        <v>247.8272</v>
      </c>
      <c r="BH277">
        <v>2797.7200000000003</v>
      </c>
    </row>
    <row r="278" spans="1:60" x14ac:dyDescent="0.45">
      <c r="A278" t="s">
        <v>46</v>
      </c>
      <c r="B278" t="s">
        <v>291</v>
      </c>
      <c r="C278" s="1" t="s">
        <v>351</v>
      </c>
      <c r="D278" s="1" t="s">
        <v>371</v>
      </c>
      <c r="E278">
        <v>0.63500000000000001</v>
      </c>
      <c r="F278">
        <v>52.758000000000003</v>
      </c>
      <c r="G278">
        <v>0.88500000000000001</v>
      </c>
      <c r="H278">
        <v>0.55800000000000005</v>
      </c>
      <c r="I278">
        <v>3.5000000000000003E-2</v>
      </c>
      <c r="J278">
        <v>3.1E-2</v>
      </c>
      <c r="K278">
        <v>0.16900000000000001</v>
      </c>
      <c r="L278">
        <v>2.31</v>
      </c>
      <c r="M278">
        <v>0</v>
      </c>
      <c r="N278">
        <v>2.5000000000000001E-2</v>
      </c>
      <c r="O278">
        <v>3</v>
      </c>
      <c r="P278">
        <v>14</v>
      </c>
      <c r="Q278">
        <v>14</v>
      </c>
      <c r="R278">
        <v>188</v>
      </c>
      <c r="S278">
        <v>3</v>
      </c>
      <c r="T278">
        <v>0</v>
      </c>
      <c r="U278">
        <v>0</v>
      </c>
      <c r="V278">
        <v>0</v>
      </c>
      <c r="W278">
        <v>2</v>
      </c>
      <c r="X278">
        <v>4</v>
      </c>
      <c r="Y278">
        <v>0</v>
      </c>
      <c r="Z278">
        <v>3</v>
      </c>
      <c r="AA278">
        <v>0</v>
      </c>
      <c r="AB278">
        <v>0</v>
      </c>
      <c r="AC278">
        <v>87</v>
      </c>
      <c r="AD278">
        <v>0</v>
      </c>
      <c r="AE278">
        <v>0</v>
      </c>
      <c r="AF278">
        <v>27</v>
      </c>
      <c r="AG278">
        <v>6</v>
      </c>
      <c r="AH278">
        <v>0</v>
      </c>
      <c r="AI278">
        <v>0</v>
      </c>
      <c r="AJ278">
        <v>0</v>
      </c>
      <c r="AK278">
        <v>0</v>
      </c>
      <c r="AL278">
        <v>7</v>
      </c>
      <c r="AM278">
        <v>5</v>
      </c>
      <c r="AN278">
        <v>0</v>
      </c>
      <c r="AO278">
        <v>0</v>
      </c>
      <c r="AP278">
        <v>9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336.52979999999997</v>
      </c>
      <c r="BA278">
        <v>3360.7375000000002</v>
      </c>
      <c r="BB278">
        <v>10797.864000000001</v>
      </c>
      <c r="BC278">
        <v>135.2902</v>
      </c>
      <c r="BD278">
        <v>1402.9704000000002</v>
      </c>
      <c r="BE278">
        <v>377061.42599999998</v>
      </c>
      <c r="BF278">
        <v>149.8775</v>
      </c>
      <c r="BG278">
        <v>271.06100000000004</v>
      </c>
      <c r="BH278">
        <v>6189.9554999999991</v>
      </c>
    </row>
    <row r="279" spans="1:60" x14ac:dyDescent="0.45">
      <c r="A279" t="s">
        <v>46</v>
      </c>
      <c r="B279" t="s">
        <v>291</v>
      </c>
      <c r="C279" s="1" t="s">
        <v>352</v>
      </c>
      <c r="D279" s="1" t="s">
        <v>371</v>
      </c>
      <c r="E279">
        <v>1.1020000000000001</v>
      </c>
      <c r="F279">
        <v>52.037999999999997</v>
      </c>
      <c r="G279">
        <v>0.44800000000000001</v>
      </c>
      <c r="H279">
        <v>0.63900000000000001</v>
      </c>
      <c r="I279">
        <v>3.4000000000000002E-2</v>
      </c>
      <c r="J279">
        <v>2.9000000000000001E-2</v>
      </c>
      <c r="K279">
        <v>0.19600000000000001</v>
      </c>
      <c r="L279">
        <v>3.2090000000000001</v>
      </c>
      <c r="M279">
        <v>0</v>
      </c>
      <c r="N279">
        <v>4.3999999999999997E-2</v>
      </c>
      <c r="O279">
        <v>1</v>
      </c>
      <c r="P279">
        <v>15</v>
      </c>
      <c r="Q279">
        <v>13</v>
      </c>
      <c r="R279">
        <v>198</v>
      </c>
      <c r="S279">
        <v>3</v>
      </c>
      <c r="T279">
        <v>0</v>
      </c>
      <c r="U279">
        <v>0</v>
      </c>
      <c r="V279">
        <v>0</v>
      </c>
      <c r="W279">
        <v>5</v>
      </c>
      <c r="X279">
        <v>9</v>
      </c>
      <c r="Y279">
        <v>0</v>
      </c>
      <c r="Z279">
        <v>1</v>
      </c>
      <c r="AA279">
        <v>0</v>
      </c>
      <c r="AB279">
        <v>0</v>
      </c>
      <c r="AC279">
        <v>89</v>
      </c>
      <c r="AD279">
        <v>0</v>
      </c>
      <c r="AE279">
        <v>0</v>
      </c>
      <c r="AF279">
        <v>12</v>
      </c>
      <c r="AG279">
        <v>6</v>
      </c>
      <c r="AH279">
        <v>0</v>
      </c>
      <c r="AI279">
        <v>0</v>
      </c>
      <c r="AJ279">
        <v>0</v>
      </c>
      <c r="AK279">
        <v>0</v>
      </c>
      <c r="AL279">
        <v>7</v>
      </c>
      <c r="AM279">
        <v>7</v>
      </c>
      <c r="AN279">
        <v>0</v>
      </c>
      <c r="AO279">
        <v>0</v>
      </c>
      <c r="AP279">
        <v>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385.3809</v>
      </c>
      <c r="BA279">
        <v>5832.3350000000009</v>
      </c>
      <c r="BB279">
        <v>15000.149600000001</v>
      </c>
      <c r="BC279">
        <v>126.56179999999999</v>
      </c>
      <c r="BD279">
        <v>1627.1135999999999</v>
      </c>
      <c r="BE279">
        <v>371915.58600000001</v>
      </c>
      <c r="BF279">
        <v>263.78440000000001</v>
      </c>
      <c r="BG279">
        <v>263.31640000000004</v>
      </c>
      <c r="BH279">
        <v>3133.4464000000003</v>
      </c>
    </row>
    <row r="280" spans="1:60" x14ac:dyDescent="0.45">
      <c r="A280" t="s">
        <v>46</v>
      </c>
      <c r="B280" t="s">
        <v>291</v>
      </c>
      <c r="C280" s="1" t="s">
        <v>353</v>
      </c>
      <c r="D280" s="1" t="s">
        <v>371</v>
      </c>
      <c r="E280">
        <v>0.81499999999999995</v>
      </c>
      <c r="F280">
        <v>53.087000000000003</v>
      </c>
      <c r="G280">
        <v>0.44700000000000001</v>
      </c>
      <c r="H280">
        <v>0.60799999999999998</v>
      </c>
      <c r="I280">
        <v>3.7999999999999999E-2</v>
      </c>
      <c r="J280">
        <v>0.03</v>
      </c>
      <c r="K280">
        <v>0.14099999999999999</v>
      </c>
      <c r="L280">
        <v>2.0670000000000002</v>
      </c>
      <c r="M280">
        <v>0</v>
      </c>
      <c r="N280">
        <v>3.1E-2</v>
      </c>
      <c r="O280">
        <v>3</v>
      </c>
      <c r="P280">
        <v>11</v>
      </c>
      <c r="Q280">
        <v>14</v>
      </c>
      <c r="R280">
        <v>179</v>
      </c>
      <c r="S280">
        <v>3</v>
      </c>
      <c r="T280">
        <v>0</v>
      </c>
      <c r="U280">
        <v>0</v>
      </c>
      <c r="V280">
        <v>0</v>
      </c>
      <c r="W280">
        <v>2</v>
      </c>
      <c r="X280">
        <v>6</v>
      </c>
      <c r="Y280">
        <v>0</v>
      </c>
      <c r="Z280">
        <v>2</v>
      </c>
      <c r="AA280">
        <v>0</v>
      </c>
      <c r="AB280">
        <v>0</v>
      </c>
      <c r="AC280">
        <v>126</v>
      </c>
      <c r="AD280">
        <v>0</v>
      </c>
      <c r="AE280">
        <v>0</v>
      </c>
      <c r="AF280">
        <v>22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7</v>
      </c>
      <c r="AM280">
        <v>9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366.6848</v>
      </c>
      <c r="BA280">
        <v>4313.3874999999998</v>
      </c>
      <c r="BB280">
        <v>9661.9848000000002</v>
      </c>
      <c r="BC280">
        <v>130.92599999999999</v>
      </c>
      <c r="BD280">
        <v>1170.5255999999999</v>
      </c>
      <c r="BE280">
        <v>379412.78899999999</v>
      </c>
      <c r="BF280">
        <v>185.84809999999999</v>
      </c>
      <c r="BG280">
        <v>294.29480000000001</v>
      </c>
      <c r="BH280">
        <v>3126.4521</v>
      </c>
    </row>
    <row r="281" spans="1:60" x14ac:dyDescent="0.45">
      <c r="A281" t="s">
        <v>46</v>
      </c>
      <c r="B281" t="s">
        <v>291</v>
      </c>
      <c r="C281" s="1" t="s">
        <v>354</v>
      </c>
      <c r="D281" s="1" t="s">
        <v>371</v>
      </c>
      <c r="E281">
        <v>0.876</v>
      </c>
      <c r="F281">
        <v>52.969000000000001</v>
      </c>
      <c r="G281">
        <v>0.371</v>
      </c>
      <c r="H281">
        <v>0.57799999999999996</v>
      </c>
      <c r="I281">
        <v>0.03</v>
      </c>
      <c r="J281">
        <v>2.4E-2</v>
      </c>
      <c r="K281">
        <v>0.14399999999999999</v>
      </c>
      <c r="L281">
        <v>2.3410000000000002</v>
      </c>
      <c r="M281">
        <v>0</v>
      </c>
      <c r="N281">
        <v>3.4000000000000002E-2</v>
      </c>
      <c r="O281">
        <v>4</v>
      </c>
      <c r="P281">
        <v>11</v>
      </c>
      <c r="Q281">
        <v>14</v>
      </c>
      <c r="R281">
        <v>199</v>
      </c>
      <c r="S281">
        <v>3</v>
      </c>
      <c r="T281">
        <v>0</v>
      </c>
      <c r="U281">
        <v>0</v>
      </c>
      <c r="V281">
        <v>0</v>
      </c>
      <c r="W281">
        <v>3</v>
      </c>
      <c r="X281">
        <v>5</v>
      </c>
      <c r="Y281">
        <v>0</v>
      </c>
      <c r="Z281">
        <v>1</v>
      </c>
      <c r="AA281">
        <v>0</v>
      </c>
      <c r="AB281">
        <v>0</v>
      </c>
      <c r="AC281">
        <v>111</v>
      </c>
      <c r="AD281">
        <v>0</v>
      </c>
      <c r="AE281">
        <v>0</v>
      </c>
      <c r="AF281">
        <v>30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7</v>
      </c>
      <c r="AM281">
        <v>8</v>
      </c>
      <c r="AN281">
        <v>0</v>
      </c>
      <c r="AO281">
        <v>0</v>
      </c>
      <c r="AP281">
        <v>9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348.59179999999998</v>
      </c>
      <c r="BA281">
        <v>4636.2300000000005</v>
      </c>
      <c r="BB281">
        <v>10942.770400000001</v>
      </c>
      <c r="BC281">
        <v>104.74080000000001</v>
      </c>
      <c r="BD281">
        <v>1195.4304</v>
      </c>
      <c r="BE281">
        <v>378569.44300000003</v>
      </c>
      <c r="BF281">
        <v>203.83340000000001</v>
      </c>
      <c r="BG281">
        <v>232.33799999999999</v>
      </c>
      <c r="BH281">
        <v>2594.8852999999999</v>
      </c>
    </row>
    <row r="282" spans="1:60" x14ac:dyDescent="0.45">
      <c r="A282" t="s">
        <v>46</v>
      </c>
      <c r="B282" t="s">
        <v>291</v>
      </c>
      <c r="C282" s="1" t="s">
        <v>355</v>
      </c>
      <c r="D282" s="1" t="s">
        <v>371</v>
      </c>
      <c r="E282">
        <v>1.3169999999999999</v>
      </c>
      <c r="F282">
        <v>51.927999999999997</v>
      </c>
      <c r="G282">
        <v>0.41499999999999998</v>
      </c>
      <c r="H282">
        <v>0.63600000000000001</v>
      </c>
      <c r="I282">
        <v>2.9000000000000001E-2</v>
      </c>
      <c r="J282">
        <v>2.5000000000000001E-2</v>
      </c>
      <c r="K282">
        <v>0.23100000000000001</v>
      </c>
      <c r="L282">
        <v>3.4039999999999999</v>
      </c>
      <c r="M282">
        <v>0</v>
      </c>
      <c r="N282">
        <v>4.2999999999999997E-2</v>
      </c>
      <c r="O282">
        <v>10</v>
      </c>
      <c r="P282">
        <v>15</v>
      </c>
      <c r="Q282">
        <v>14</v>
      </c>
      <c r="R282">
        <v>210</v>
      </c>
      <c r="S282">
        <v>3</v>
      </c>
      <c r="T282">
        <v>0</v>
      </c>
      <c r="U282">
        <v>0</v>
      </c>
      <c r="V282">
        <v>0</v>
      </c>
      <c r="W282">
        <v>2</v>
      </c>
      <c r="X282">
        <v>7</v>
      </c>
      <c r="Y282">
        <v>0</v>
      </c>
      <c r="Z282">
        <v>3</v>
      </c>
      <c r="AA282">
        <v>0</v>
      </c>
      <c r="AB282">
        <v>1</v>
      </c>
      <c r="AC282">
        <v>38</v>
      </c>
      <c r="AD282">
        <v>0</v>
      </c>
      <c r="AE282">
        <v>0</v>
      </c>
      <c r="AF282">
        <v>25</v>
      </c>
      <c r="AG282">
        <v>39</v>
      </c>
      <c r="AH282">
        <v>0</v>
      </c>
      <c r="AI282">
        <v>0</v>
      </c>
      <c r="AJ282">
        <v>0</v>
      </c>
      <c r="AK282">
        <v>0</v>
      </c>
      <c r="AL282">
        <v>7</v>
      </c>
      <c r="AM282">
        <v>6</v>
      </c>
      <c r="AN282">
        <v>0</v>
      </c>
      <c r="AO282">
        <v>0</v>
      </c>
      <c r="AP282">
        <v>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383.57159999999999</v>
      </c>
      <c r="BA282">
        <v>6970.2224999999999</v>
      </c>
      <c r="BB282">
        <v>15911.6576</v>
      </c>
      <c r="BC282">
        <v>109.105</v>
      </c>
      <c r="BD282">
        <v>1917.6696000000002</v>
      </c>
      <c r="BE282">
        <v>371129.41599999997</v>
      </c>
      <c r="BF282">
        <v>257.78929999999997</v>
      </c>
      <c r="BG282">
        <v>224.5934</v>
      </c>
      <c r="BH282">
        <v>2902.6344999999997</v>
      </c>
    </row>
    <row r="283" spans="1:60" x14ac:dyDescent="0.45">
      <c r="A283" t="s">
        <v>46</v>
      </c>
      <c r="B283" t="s">
        <v>291</v>
      </c>
      <c r="C283" s="1" t="s">
        <v>356</v>
      </c>
      <c r="D283" s="1" t="s">
        <v>371</v>
      </c>
      <c r="E283">
        <v>1.8180000000000001</v>
      </c>
      <c r="F283">
        <v>50.405999999999999</v>
      </c>
      <c r="G283">
        <v>0.59099999999999997</v>
      </c>
      <c r="H283">
        <v>0.64700000000000002</v>
      </c>
      <c r="I283">
        <v>0.03</v>
      </c>
      <c r="J283">
        <v>0.03</v>
      </c>
      <c r="K283">
        <v>0.33200000000000002</v>
      </c>
      <c r="L283">
        <v>6.2510000000000003</v>
      </c>
      <c r="M283">
        <v>0</v>
      </c>
      <c r="N283">
        <v>6.2E-2</v>
      </c>
      <c r="O283">
        <v>3</v>
      </c>
      <c r="P283">
        <v>30</v>
      </c>
      <c r="Q283">
        <v>14</v>
      </c>
      <c r="R283">
        <v>247</v>
      </c>
      <c r="S283">
        <v>3</v>
      </c>
      <c r="T283">
        <v>6</v>
      </c>
      <c r="U283">
        <v>0</v>
      </c>
      <c r="V283">
        <v>0</v>
      </c>
      <c r="W283">
        <v>1</v>
      </c>
      <c r="X283">
        <v>6</v>
      </c>
      <c r="Y283">
        <v>0</v>
      </c>
      <c r="Z283">
        <v>3</v>
      </c>
      <c r="AA283">
        <v>0</v>
      </c>
      <c r="AB283">
        <v>1</v>
      </c>
      <c r="AC283">
        <v>122</v>
      </c>
      <c r="AD283">
        <v>0</v>
      </c>
      <c r="AE283">
        <v>0</v>
      </c>
      <c r="AF283">
        <v>53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6</v>
      </c>
      <c r="AM283">
        <v>9</v>
      </c>
      <c r="AN283">
        <v>0</v>
      </c>
      <c r="AO283">
        <v>0</v>
      </c>
      <c r="AP283">
        <v>9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390.20569999999998</v>
      </c>
      <c r="BA283">
        <v>9621.7649999999994</v>
      </c>
      <c r="BB283">
        <v>29219.674400000004</v>
      </c>
      <c r="BC283">
        <v>130.92599999999999</v>
      </c>
      <c r="BD283">
        <v>2756.1312000000003</v>
      </c>
      <c r="BE283">
        <v>360251.68199999997</v>
      </c>
      <c r="BF283">
        <v>371.69619999999998</v>
      </c>
      <c r="BG283">
        <v>232.33799999999999</v>
      </c>
      <c r="BH283">
        <v>4133.6313</v>
      </c>
    </row>
    <row r="284" spans="1:60" x14ac:dyDescent="0.45">
      <c r="A284" t="s">
        <v>46</v>
      </c>
      <c r="B284" t="s">
        <v>291</v>
      </c>
      <c r="C284" s="1" t="s">
        <v>357</v>
      </c>
      <c r="D284" s="1" t="s">
        <v>371</v>
      </c>
      <c r="E284">
        <v>1.0920000000000001</v>
      </c>
      <c r="F284">
        <v>51.973999999999997</v>
      </c>
      <c r="G284">
        <v>0.48399999999999999</v>
      </c>
      <c r="H284">
        <v>0.58799999999999997</v>
      </c>
      <c r="I284">
        <v>2.8000000000000001E-2</v>
      </c>
      <c r="J284">
        <v>2.4E-2</v>
      </c>
      <c r="K284">
        <v>0.18099999999999999</v>
      </c>
      <c r="L284">
        <v>2.6110000000000002</v>
      </c>
      <c r="M284">
        <v>0</v>
      </c>
      <c r="N284">
        <v>4.2999999999999997E-2</v>
      </c>
      <c r="O284">
        <v>8</v>
      </c>
      <c r="P284">
        <v>14</v>
      </c>
      <c r="Q284">
        <v>14</v>
      </c>
      <c r="R284">
        <v>204</v>
      </c>
      <c r="S284">
        <v>3</v>
      </c>
      <c r="T284">
        <v>4</v>
      </c>
      <c r="U284">
        <v>0</v>
      </c>
      <c r="V284">
        <v>0</v>
      </c>
      <c r="W284">
        <v>3</v>
      </c>
      <c r="X284">
        <v>4</v>
      </c>
      <c r="Y284">
        <v>0</v>
      </c>
      <c r="Z284">
        <v>4</v>
      </c>
      <c r="AA284">
        <v>0</v>
      </c>
      <c r="AB284">
        <v>0</v>
      </c>
      <c r="AC284">
        <v>113</v>
      </c>
      <c r="AD284">
        <v>0</v>
      </c>
      <c r="AE284">
        <v>0</v>
      </c>
      <c r="AF284">
        <v>46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7</v>
      </c>
      <c r="AM284">
        <v>7</v>
      </c>
      <c r="AN284">
        <v>0</v>
      </c>
      <c r="AO284">
        <v>0</v>
      </c>
      <c r="AP284">
        <v>6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354.62279999999998</v>
      </c>
      <c r="BA284">
        <v>5779.4100000000008</v>
      </c>
      <c r="BB284">
        <v>12204.858400000003</v>
      </c>
      <c r="BC284">
        <v>104.74080000000001</v>
      </c>
      <c r="BD284">
        <v>1502.5896</v>
      </c>
      <c r="BE284">
        <v>371458.17799999996</v>
      </c>
      <c r="BF284">
        <v>257.78929999999997</v>
      </c>
      <c r="BG284">
        <v>216.84880000000001</v>
      </c>
      <c r="BH284">
        <v>3385.2411999999999</v>
      </c>
    </row>
    <row r="285" spans="1:60" x14ac:dyDescent="0.45">
      <c r="A285" t="s">
        <v>46</v>
      </c>
      <c r="B285" t="s">
        <v>291</v>
      </c>
      <c r="C285" s="1" t="s">
        <v>358</v>
      </c>
      <c r="D285" s="1" t="s">
        <v>371</v>
      </c>
      <c r="E285">
        <v>0.60299999999999998</v>
      </c>
      <c r="F285">
        <v>53.829000000000001</v>
      </c>
      <c r="G285">
        <v>0.20300000000000001</v>
      </c>
      <c r="H285">
        <v>0.51300000000000001</v>
      </c>
      <c r="I285">
        <v>2.8000000000000001E-2</v>
      </c>
      <c r="J285">
        <v>2.3E-2</v>
      </c>
      <c r="K285">
        <v>7.9000000000000001E-2</v>
      </c>
      <c r="L285">
        <v>1.1519999999999999</v>
      </c>
      <c r="M285">
        <v>0</v>
      </c>
      <c r="N285">
        <v>2.3E-2</v>
      </c>
      <c r="O285">
        <v>10</v>
      </c>
      <c r="P285">
        <v>8</v>
      </c>
      <c r="Q285">
        <v>12</v>
      </c>
      <c r="R285">
        <v>194</v>
      </c>
      <c r="S285">
        <v>4</v>
      </c>
      <c r="T285">
        <v>9</v>
      </c>
      <c r="U285">
        <v>0</v>
      </c>
      <c r="V285">
        <v>0</v>
      </c>
      <c r="W285">
        <v>2</v>
      </c>
      <c r="X285">
        <v>4</v>
      </c>
      <c r="Y285">
        <v>0</v>
      </c>
      <c r="Z285">
        <v>4</v>
      </c>
      <c r="AA285">
        <v>0</v>
      </c>
      <c r="AB285">
        <v>0</v>
      </c>
      <c r="AC285">
        <v>95</v>
      </c>
      <c r="AD285">
        <v>0</v>
      </c>
      <c r="AE285">
        <v>0</v>
      </c>
      <c r="AF285">
        <v>17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7</v>
      </c>
      <c r="AM285">
        <v>5</v>
      </c>
      <c r="AN285">
        <v>0</v>
      </c>
      <c r="AO285">
        <v>0</v>
      </c>
      <c r="AP285">
        <v>6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309.39030000000002</v>
      </c>
      <c r="BA285">
        <v>3191.3775000000001</v>
      </c>
      <c r="BB285">
        <v>5384.9088000000002</v>
      </c>
      <c r="BC285">
        <v>100.37659999999998</v>
      </c>
      <c r="BD285">
        <v>655.82639999999992</v>
      </c>
      <c r="BE285">
        <v>384715.86300000001</v>
      </c>
      <c r="BF285">
        <v>137.88729999999998</v>
      </c>
      <c r="BG285">
        <v>216.84880000000001</v>
      </c>
      <c r="BH285">
        <v>1419.8429000000001</v>
      </c>
    </row>
    <row r="286" spans="1:60" x14ac:dyDescent="0.45">
      <c r="A286" t="s">
        <v>46</v>
      </c>
      <c r="B286" t="s">
        <v>291</v>
      </c>
      <c r="C286" s="1" t="s">
        <v>359</v>
      </c>
      <c r="D286" s="1" t="s">
        <v>371</v>
      </c>
      <c r="E286">
        <v>0.74</v>
      </c>
      <c r="F286">
        <v>53.491999999999997</v>
      </c>
      <c r="G286">
        <v>0.23300000000000001</v>
      </c>
      <c r="H286">
        <v>0.495</v>
      </c>
      <c r="I286">
        <v>2.8000000000000001E-2</v>
      </c>
      <c r="J286">
        <v>2.3E-2</v>
      </c>
      <c r="K286">
        <v>9.8000000000000004E-2</v>
      </c>
      <c r="L286">
        <v>1.7110000000000001</v>
      </c>
      <c r="M286">
        <v>0</v>
      </c>
      <c r="N286">
        <v>3.1E-2</v>
      </c>
      <c r="O286">
        <v>13</v>
      </c>
      <c r="P286">
        <v>11</v>
      </c>
      <c r="Q286">
        <v>13</v>
      </c>
      <c r="R286">
        <v>181</v>
      </c>
      <c r="S286">
        <v>4</v>
      </c>
      <c r="T286">
        <v>9</v>
      </c>
      <c r="U286">
        <v>0</v>
      </c>
      <c r="V286">
        <v>0</v>
      </c>
      <c r="W286">
        <v>3</v>
      </c>
      <c r="X286">
        <v>5</v>
      </c>
      <c r="Y286">
        <v>0</v>
      </c>
      <c r="Z286">
        <v>1</v>
      </c>
      <c r="AA286">
        <v>0</v>
      </c>
      <c r="AB286">
        <v>0</v>
      </c>
      <c r="AC286">
        <v>113</v>
      </c>
      <c r="AD286">
        <v>0</v>
      </c>
      <c r="AE286">
        <v>0</v>
      </c>
      <c r="AF286">
        <v>24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7</v>
      </c>
      <c r="AM286">
        <v>8</v>
      </c>
      <c r="AN286">
        <v>0</v>
      </c>
      <c r="AO286">
        <v>0</v>
      </c>
      <c r="AP286">
        <v>9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298.53449999999998</v>
      </c>
      <c r="BA286">
        <v>3916.4500000000003</v>
      </c>
      <c r="BB286">
        <v>7997.8984000000009</v>
      </c>
      <c r="BC286">
        <v>100.37659999999998</v>
      </c>
      <c r="BD286">
        <v>813.55679999999995</v>
      </c>
      <c r="BE286">
        <v>382307.32400000002</v>
      </c>
      <c r="BF286">
        <v>185.84809999999999</v>
      </c>
      <c r="BG286">
        <v>216.84880000000001</v>
      </c>
      <c r="BH286">
        <v>1629.6719000000001</v>
      </c>
    </row>
    <row r="287" spans="1:60" x14ac:dyDescent="0.45">
      <c r="A287" t="s">
        <v>46</v>
      </c>
      <c r="B287" t="s">
        <v>291</v>
      </c>
      <c r="C287" s="1" t="s">
        <v>360</v>
      </c>
      <c r="D287" s="1" t="s">
        <v>371</v>
      </c>
      <c r="E287">
        <v>0.46700000000000003</v>
      </c>
      <c r="F287">
        <v>53.744</v>
      </c>
      <c r="G287">
        <v>0.157</v>
      </c>
      <c r="H287">
        <v>0.42399999999999999</v>
      </c>
      <c r="I287">
        <v>2.8000000000000001E-2</v>
      </c>
      <c r="J287">
        <v>2.1999999999999999E-2</v>
      </c>
      <c r="K287">
        <v>5.2999999999999999E-2</v>
      </c>
      <c r="L287">
        <v>1.0109999999999999</v>
      </c>
      <c r="M287">
        <v>0</v>
      </c>
      <c r="N287">
        <v>1.7000000000000001E-2</v>
      </c>
      <c r="O287">
        <v>4</v>
      </c>
      <c r="P287">
        <v>7</v>
      </c>
      <c r="Q287">
        <v>13</v>
      </c>
      <c r="R287">
        <v>211</v>
      </c>
      <c r="S287">
        <v>4</v>
      </c>
      <c r="T287">
        <v>11</v>
      </c>
      <c r="U287">
        <v>0</v>
      </c>
      <c r="V287">
        <v>0</v>
      </c>
      <c r="W287">
        <v>1</v>
      </c>
      <c r="X287">
        <v>6</v>
      </c>
      <c r="Y287">
        <v>0</v>
      </c>
      <c r="Z287">
        <v>4</v>
      </c>
      <c r="AA287">
        <v>0</v>
      </c>
      <c r="AB287">
        <v>0</v>
      </c>
      <c r="AC287">
        <v>86</v>
      </c>
      <c r="AD287">
        <v>0</v>
      </c>
      <c r="AE287">
        <v>0</v>
      </c>
      <c r="AF287">
        <v>37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7</v>
      </c>
      <c r="AM287">
        <v>4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255.71439999999996</v>
      </c>
      <c r="BA287">
        <v>2471.5975000000003</v>
      </c>
      <c r="BB287">
        <v>4725.8184000000001</v>
      </c>
      <c r="BC287">
        <v>96.012399999999985</v>
      </c>
      <c r="BD287">
        <v>439.98480000000001</v>
      </c>
      <c r="BE287">
        <v>384108.36799999996</v>
      </c>
      <c r="BF287">
        <v>101.91670000000001</v>
      </c>
      <c r="BG287">
        <v>216.84880000000001</v>
      </c>
      <c r="BH287">
        <v>1098.1051</v>
      </c>
    </row>
    <row r="288" spans="1:60" x14ac:dyDescent="0.45">
      <c r="A288" t="s">
        <v>46</v>
      </c>
      <c r="B288" t="s">
        <v>291</v>
      </c>
      <c r="C288" s="1" t="s">
        <v>361</v>
      </c>
      <c r="D288" s="1" t="s">
        <v>371</v>
      </c>
      <c r="E288">
        <v>0.54200000000000004</v>
      </c>
      <c r="F288">
        <v>53.863999999999997</v>
      </c>
      <c r="G288">
        <v>0.45500000000000002</v>
      </c>
      <c r="H288">
        <v>0.50600000000000001</v>
      </c>
      <c r="I288">
        <v>0.03</v>
      </c>
      <c r="J288">
        <v>2.3E-2</v>
      </c>
      <c r="K288">
        <v>8.1000000000000003E-2</v>
      </c>
      <c r="L288">
        <v>1.06</v>
      </c>
      <c r="M288">
        <v>0</v>
      </c>
      <c r="N288">
        <v>2.1999999999999999E-2</v>
      </c>
      <c r="O288">
        <v>23</v>
      </c>
      <c r="P288">
        <v>7</v>
      </c>
      <c r="Q288">
        <v>12</v>
      </c>
      <c r="R288">
        <v>163</v>
      </c>
      <c r="S288">
        <v>3</v>
      </c>
      <c r="T288">
        <v>2</v>
      </c>
      <c r="U288">
        <v>0</v>
      </c>
      <c r="V288">
        <v>0</v>
      </c>
      <c r="W288">
        <v>1</v>
      </c>
      <c r="X288">
        <v>3</v>
      </c>
      <c r="Y288">
        <v>0</v>
      </c>
      <c r="Z288">
        <v>8</v>
      </c>
      <c r="AA288">
        <v>0</v>
      </c>
      <c r="AB288">
        <v>0</v>
      </c>
      <c r="AC288">
        <v>85</v>
      </c>
      <c r="AD288">
        <v>0</v>
      </c>
      <c r="AE288">
        <v>0</v>
      </c>
      <c r="AF288">
        <v>13</v>
      </c>
      <c r="AG288">
        <v>5</v>
      </c>
      <c r="AH288">
        <v>0</v>
      </c>
      <c r="AI288">
        <v>0</v>
      </c>
      <c r="AJ288">
        <v>0</v>
      </c>
      <c r="AK288">
        <v>0</v>
      </c>
      <c r="AL288">
        <v>7</v>
      </c>
      <c r="AM288">
        <v>5</v>
      </c>
      <c r="AN288">
        <v>0</v>
      </c>
      <c r="AO288">
        <v>0</v>
      </c>
      <c r="AP288">
        <v>6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305.16860000000003</v>
      </c>
      <c r="BA288">
        <v>2868.5350000000003</v>
      </c>
      <c r="BB288">
        <v>4954.8640000000005</v>
      </c>
      <c r="BC288">
        <v>100.37659999999998</v>
      </c>
      <c r="BD288">
        <v>672.42960000000005</v>
      </c>
      <c r="BE288">
        <v>384966.00799999997</v>
      </c>
      <c r="BF288">
        <v>131.8922</v>
      </c>
      <c r="BG288">
        <v>232.33799999999999</v>
      </c>
      <c r="BH288">
        <v>3182.4065000000001</v>
      </c>
    </row>
    <row r="289" spans="1:60" x14ac:dyDescent="0.45">
      <c r="A289" t="s">
        <v>46</v>
      </c>
      <c r="B289" t="s">
        <v>291</v>
      </c>
      <c r="C289" s="1" t="s">
        <v>362</v>
      </c>
      <c r="D289" s="1" t="s">
        <v>371</v>
      </c>
      <c r="E289">
        <v>0.71199999999999997</v>
      </c>
      <c r="F289">
        <v>52.616</v>
      </c>
      <c r="G289">
        <v>0.52</v>
      </c>
      <c r="H289">
        <v>0.58699999999999997</v>
      </c>
      <c r="I289">
        <v>2.9000000000000001E-2</v>
      </c>
      <c r="J289">
        <v>2.7E-2</v>
      </c>
      <c r="K289">
        <v>0.105</v>
      </c>
      <c r="L289">
        <v>2.7789999999999999</v>
      </c>
      <c r="M289">
        <v>0</v>
      </c>
      <c r="N289">
        <v>2.9000000000000001E-2</v>
      </c>
      <c r="O289">
        <v>8</v>
      </c>
      <c r="P289">
        <v>10</v>
      </c>
      <c r="Q289">
        <v>13</v>
      </c>
      <c r="R289">
        <v>207</v>
      </c>
      <c r="S289">
        <v>3</v>
      </c>
      <c r="T289">
        <v>0</v>
      </c>
      <c r="U289">
        <v>0</v>
      </c>
      <c r="V289">
        <v>0</v>
      </c>
      <c r="W289">
        <v>3</v>
      </c>
      <c r="X289">
        <v>5</v>
      </c>
      <c r="Y289">
        <v>0</v>
      </c>
      <c r="Z289">
        <v>3</v>
      </c>
      <c r="AA289">
        <v>0</v>
      </c>
      <c r="AB289">
        <v>0</v>
      </c>
      <c r="AC289">
        <v>49</v>
      </c>
      <c r="AD289">
        <v>0</v>
      </c>
      <c r="AE289">
        <v>0</v>
      </c>
      <c r="AF289">
        <v>38</v>
      </c>
      <c r="AG289">
        <v>14</v>
      </c>
      <c r="AH289">
        <v>0</v>
      </c>
      <c r="AI289">
        <v>0</v>
      </c>
      <c r="AJ289">
        <v>0</v>
      </c>
      <c r="AK289">
        <v>0</v>
      </c>
      <c r="AL289">
        <v>7</v>
      </c>
      <c r="AM289">
        <v>2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354.01969999999994</v>
      </c>
      <c r="BA289">
        <v>3768.2599999999998</v>
      </c>
      <c r="BB289">
        <v>12990.1576</v>
      </c>
      <c r="BC289">
        <v>117.8334</v>
      </c>
      <c r="BD289">
        <v>871.66800000000001</v>
      </c>
      <c r="BE289">
        <v>376046.55200000003</v>
      </c>
      <c r="BF289">
        <v>173.85790000000003</v>
      </c>
      <c r="BG289">
        <v>224.5934</v>
      </c>
      <c r="BH289">
        <v>3637.0360000000001</v>
      </c>
    </row>
    <row r="290" spans="1:60" x14ac:dyDescent="0.45">
      <c r="A290" t="s">
        <v>46</v>
      </c>
      <c r="B290" t="s">
        <v>291</v>
      </c>
      <c r="C290" s="1" t="s">
        <v>363</v>
      </c>
      <c r="D290" s="1" t="s">
        <v>371</v>
      </c>
      <c r="E290">
        <v>0.98599999999999999</v>
      </c>
      <c r="F290">
        <v>52.430999999999997</v>
      </c>
      <c r="G290">
        <v>0.47299999999999998</v>
      </c>
      <c r="H290">
        <v>0.52100000000000002</v>
      </c>
      <c r="I290">
        <v>2.9000000000000001E-2</v>
      </c>
      <c r="J290">
        <v>0.03</v>
      </c>
      <c r="K290">
        <v>0.17199999999999999</v>
      </c>
      <c r="L290">
        <v>2.524</v>
      </c>
      <c r="M290">
        <v>0</v>
      </c>
      <c r="N290">
        <v>3.9E-2</v>
      </c>
      <c r="O290">
        <v>9</v>
      </c>
      <c r="P290">
        <v>10</v>
      </c>
      <c r="Q290">
        <v>13</v>
      </c>
      <c r="R290">
        <v>197</v>
      </c>
      <c r="S290">
        <v>3</v>
      </c>
      <c r="T290">
        <v>0</v>
      </c>
      <c r="U290">
        <v>0</v>
      </c>
      <c r="V290">
        <v>0</v>
      </c>
      <c r="W290">
        <v>1</v>
      </c>
      <c r="X290">
        <v>6</v>
      </c>
      <c r="Y290">
        <v>0</v>
      </c>
      <c r="Z290">
        <v>4</v>
      </c>
      <c r="AA290">
        <v>0</v>
      </c>
      <c r="AB290">
        <v>0</v>
      </c>
      <c r="AC290">
        <v>56</v>
      </c>
      <c r="AD290">
        <v>0</v>
      </c>
      <c r="AE290">
        <v>0</v>
      </c>
      <c r="AF290">
        <v>40</v>
      </c>
      <c r="AG290">
        <v>24</v>
      </c>
      <c r="AH290">
        <v>0</v>
      </c>
      <c r="AI290">
        <v>0</v>
      </c>
      <c r="AJ290">
        <v>0</v>
      </c>
      <c r="AK290">
        <v>0</v>
      </c>
      <c r="AL290">
        <v>7</v>
      </c>
      <c r="AM290">
        <v>5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314.21509999999995</v>
      </c>
      <c r="BA290">
        <v>5218.4050000000007</v>
      </c>
      <c r="BB290">
        <v>11798.185599999999</v>
      </c>
      <c r="BC290">
        <v>130.92599999999999</v>
      </c>
      <c r="BD290">
        <v>1427.8751999999999</v>
      </c>
      <c r="BE290">
        <v>374724.35699999996</v>
      </c>
      <c r="BF290">
        <v>233.80889999999997</v>
      </c>
      <c r="BG290">
        <v>224.5934</v>
      </c>
      <c r="BH290">
        <v>3308.3038999999999</v>
      </c>
    </row>
    <row r="291" spans="1:60" x14ac:dyDescent="0.45">
      <c r="A291" t="s">
        <v>46</v>
      </c>
      <c r="B291" t="s">
        <v>291</v>
      </c>
      <c r="C291" s="1" t="s">
        <v>364</v>
      </c>
      <c r="D291" s="1" t="s">
        <v>371</v>
      </c>
      <c r="E291">
        <v>0.78</v>
      </c>
      <c r="F291">
        <v>53.552999999999997</v>
      </c>
      <c r="G291">
        <v>0.314</v>
      </c>
      <c r="H291">
        <v>0.48199999999999998</v>
      </c>
      <c r="I291">
        <v>2.5999999999999999E-2</v>
      </c>
      <c r="J291">
        <v>2.4E-2</v>
      </c>
      <c r="K291">
        <v>9.9000000000000005E-2</v>
      </c>
      <c r="L291">
        <v>1.681</v>
      </c>
      <c r="M291">
        <v>0</v>
      </c>
      <c r="N291">
        <v>2.8000000000000001E-2</v>
      </c>
      <c r="O291">
        <v>18</v>
      </c>
      <c r="P291">
        <v>9</v>
      </c>
      <c r="Q291">
        <v>13</v>
      </c>
      <c r="R291">
        <v>206</v>
      </c>
      <c r="S291">
        <v>3</v>
      </c>
      <c r="T291">
        <v>3</v>
      </c>
      <c r="U291">
        <v>0</v>
      </c>
      <c r="V291">
        <v>0</v>
      </c>
      <c r="W291">
        <v>2</v>
      </c>
      <c r="X291">
        <v>6</v>
      </c>
      <c r="Y291">
        <v>0</v>
      </c>
      <c r="Z291">
        <v>3</v>
      </c>
      <c r="AA291">
        <v>0</v>
      </c>
      <c r="AB291">
        <v>0</v>
      </c>
      <c r="AC291">
        <v>62</v>
      </c>
      <c r="AD291">
        <v>0</v>
      </c>
      <c r="AE291">
        <v>0</v>
      </c>
      <c r="AF291">
        <v>24</v>
      </c>
      <c r="AG291">
        <v>24</v>
      </c>
      <c r="AH291">
        <v>0</v>
      </c>
      <c r="AI291">
        <v>0</v>
      </c>
      <c r="AJ291">
        <v>0</v>
      </c>
      <c r="AK291">
        <v>0</v>
      </c>
      <c r="AL291">
        <v>7</v>
      </c>
      <c r="AM291">
        <v>6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290.69419999999997</v>
      </c>
      <c r="BA291">
        <v>4128.1499999999996</v>
      </c>
      <c r="BB291">
        <v>7857.666400000001</v>
      </c>
      <c r="BC291">
        <v>104.74080000000001</v>
      </c>
      <c r="BD291">
        <v>821.85840000000007</v>
      </c>
      <c r="BE291">
        <v>382743.29099999997</v>
      </c>
      <c r="BF291">
        <v>167.86279999999999</v>
      </c>
      <c r="BG291">
        <v>201.3596</v>
      </c>
      <c r="BH291">
        <v>2196.2102</v>
      </c>
    </row>
    <row r="292" spans="1:60" x14ac:dyDescent="0.45">
      <c r="A292" t="s">
        <v>46</v>
      </c>
      <c r="B292" t="s">
        <v>291</v>
      </c>
      <c r="C292" s="1" t="s">
        <v>365</v>
      </c>
      <c r="D292" s="1" t="s">
        <v>371</v>
      </c>
      <c r="E292">
        <v>0.48799999999999999</v>
      </c>
      <c r="F292">
        <v>53.981999999999999</v>
      </c>
      <c r="G292">
        <v>0.17</v>
      </c>
      <c r="H292">
        <v>0.42499999999999999</v>
      </c>
      <c r="I292">
        <v>2.8000000000000001E-2</v>
      </c>
      <c r="J292">
        <v>2.1999999999999999E-2</v>
      </c>
      <c r="K292">
        <v>5.8999999999999997E-2</v>
      </c>
      <c r="L292">
        <v>1.0820000000000001</v>
      </c>
      <c r="M292">
        <v>0</v>
      </c>
      <c r="N292">
        <v>0.02</v>
      </c>
      <c r="O292">
        <v>10</v>
      </c>
      <c r="P292">
        <v>7</v>
      </c>
      <c r="Q292">
        <v>13</v>
      </c>
      <c r="R292">
        <v>213</v>
      </c>
      <c r="S292">
        <v>3</v>
      </c>
      <c r="T292">
        <v>5</v>
      </c>
      <c r="U292">
        <v>0</v>
      </c>
      <c r="V292">
        <v>0</v>
      </c>
      <c r="W292">
        <v>2</v>
      </c>
      <c r="X292">
        <v>7</v>
      </c>
      <c r="Y292">
        <v>0</v>
      </c>
      <c r="Z292">
        <v>5</v>
      </c>
      <c r="AA292">
        <v>0</v>
      </c>
      <c r="AB292">
        <v>0</v>
      </c>
      <c r="AC292">
        <v>51</v>
      </c>
      <c r="AD292">
        <v>0</v>
      </c>
      <c r="AE292">
        <v>0</v>
      </c>
      <c r="AF292">
        <v>12</v>
      </c>
      <c r="AG292">
        <v>21</v>
      </c>
      <c r="AH292">
        <v>0</v>
      </c>
      <c r="AI292">
        <v>0</v>
      </c>
      <c r="AJ292">
        <v>0</v>
      </c>
      <c r="AK292">
        <v>0</v>
      </c>
      <c r="AL292">
        <v>7</v>
      </c>
      <c r="AM292">
        <v>3</v>
      </c>
      <c r="AN292">
        <v>0</v>
      </c>
      <c r="AO292">
        <v>0</v>
      </c>
      <c r="AP292">
        <v>2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256.3175</v>
      </c>
      <c r="BA292">
        <v>2582.7400000000002</v>
      </c>
      <c r="BB292">
        <v>5057.7008000000005</v>
      </c>
      <c r="BC292">
        <v>96.012399999999985</v>
      </c>
      <c r="BD292">
        <v>489.7944</v>
      </c>
      <c r="BE292">
        <v>385809.35399999999</v>
      </c>
      <c r="BF292">
        <v>119.902</v>
      </c>
      <c r="BG292">
        <v>216.84880000000001</v>
      </c>
      <c r="BH292">
        <v>1189.0310000000002</v>
      </c>
    </row>
    <row r="293" spans="1:60" x14ac:dyDescent="0.45">
      <c r="A293" t="s">
        <v>46</v>
      </c>
      <c r="B293" t="s">
        <v>291</v>
      </c>
      <c r="C293" s="1" t="s">
        <v>366</v>
      </c>
      <c r="D293" s="1" t="s">
        <v>371</v>
      </c>
      <c r="E293">
        <v>0.76800000000000002</v>
      </c>
      <c r="F293">
        <v>53.103000000000002</v>
      </c>
      <c r="G293">
        <v>0.61199999999999999</v>
      </c>
      <c r="H293">
        <v>0.625</v>
      </c>
      <c r="I293">
        <v>3.3000000000000002E-2</v>
      </c>
      <c r="J293">
        <v>3.5999999999999997E-2</v>
      </c>
      <c r="K293">
        <v>0.105</v>
      </c>
      <c r="L293">
        <v>1.6439999999999999</v>
      </c>
      <c r="M293">
        <v>0</v>
      </c>
      <c r="N293">
        <v>0.03</v>
      </c>
      <c r="O293">
        <v>8</v>
      </c>
      <c r="P293">
        <v>11</v>
      </c>
      <c r="Q293">
        <v>13</v>
      </c>
      <c r="R293">
        <v>222</v>
      </c>
      <c r="S293">
        <v>4</v>
      </c>
      <c r="T293">
        <v>2</v>
      </c>
      <c r="U293">
        <v>0</v>
      </c>
      <c r="V293">
        <v>0</v>
      </c>
      <c r="W293">
        <v>2</v>
      </c>
      <c r="X293">
        <v>5</v>
      </c>
      <c r="Y293">
        <v>0</v>
      </c>
      <c r="Z293">
        <v>8</v>
      </c>
      <c r="AA293">
        <v>0</v>
      </c>
      <c r="AB293">
        <v>0</v>
      </c>
      <c r="AC293">
        <v>109</v>
      </c>
      <c r="AD293">
        <v>0</v>
      </c>
      <c r="AE293">
        <v>0</v>
      </c>
      <c r="AF293">
        <v>22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7</v>
      </c>
      <c r="AM293">
        <v>6</v>
      </c>
      <c r="AN293">
        <v>0</v>
      </c>
      <c r="AO293">
        <v>0</v>
      </c>
      <c r="AP293">
        <v>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376.9375</v>
      </c>
      <c r="BA293">
        <v>4064.64</v>
      </c>
      <c r="BB293">
        <v>7684.7136</v>
      </c>
      <c r="BC293">
        <v>157.1112</v>
      </c>
      <c r="BD293">
        <v>871.66800000000001</v>
      </c>
      <c r="BE293">
        <v>379527.141</v>
      </c>
      <c r="BF293">
        <v>179.85299999999998</v>
      </c>
      <c r="BG293">
        <v>255.57180000000002</v>
      </c>
      <c r="BH293">
        <v>4280.5115999999998</v>
      </c>
    </row>
    <row r="294" spans="1:60" x14ac:dyDescent="0.45">
      <c r="A294" t="s">
        <v>46</v>
      </c>
      <c r="B294" t="s">
        <v>291</v>
      </c>
      <c r="C294" s="1" t="s">
        <v>367</v>
      </c>
      <c r="D294" s="1" t="s">
        <v>371</v>
      </c>
      <c r="E294">
        <v>1.01</v>
      </c>
      <c r="F294">
        <v>52.134999999999998</v>
      </c>
      <c r="G294">
        <v>1.3520000000000001</v>
      </c>
      <c r="H294">
        <v>0.63300000000000001</v>
      </c>
      <c r="I294">
        <v>3.1E-2</v>
      </c>
      <c r="J294">
        <v>3.7999999999999999E-2</v>
      </c>
      <c r="K294">
        <v>0.13400000000000001</v>
      </c>
      <c r="L294">
        <v>2.14</v>
      </c>
      <c r="M294">
        <v>0</v>
      </c>
      <c r="N294">
        <v>3.6999999999999998E-2</v>
      </c>
      <c r="O294">
        <v>0</v>
      </c>
      <c r="P294">
        <v>11</v>
      </c>
      <c r="Q294">
        <v>14</v>
      </c>
      <c r="R294">
        <v>232</v>
      </c>
      <c r="S294">
        <v>3</v>
      </c>
      <c r="T294">
        <v>0</v>
      </c>
      <c r="U294">
        <v>0</v>
      </c>
      <c r="V294">
        <v>0</v>
      </c>
      <c r="W294">
        <v>2</v>
      </c>
      <c r="X294">
        <v>6</v>
      </c>
      <c r="Y294">
        <v>0</v>
      </c>
      <c r="Z294">
        <v>10</v>
      </c>
      <c r="AA294">
        <v>0</v>
      </c>
      <c r="AB294">
        <v>0</v>
      </c>
      <c r="AC294">
        <v>114</v>
      </c>
      <c r="AD294">
        <v>0</v>
      </c>
      <c r="AE294">
        <v>0</v>
      </c>
      <c r="AF294">
        <v>11</v>
      </c>
      <c r="AG294">
        <v>5</v>
      </c>
      <c r="AH294">
        <v>0</v>
      </c>
      <c r="AI294">
        <v>0</v>
      </c>
      <c r="AJ294">
        <v>0</v>
      </c>
      <c r="AK294">
        <v>0</v>
      </c>
      <c r="AL294">
        <v>7</v>
      </c>
      <c r="AM294">
        <v>7</v>
      </c>
      <c r="AN294">
        <v>0</v>
      </c>
      <c r="AO294">
        <v>0</v>
      </c>
      <c r="AP294">
        <v>6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381.76229999999998</v>
      </c>
      <c r="BA294">
        <v>5345.4250000000002</v>
      </c>
      <c r="BB294">
        <v>10003.216000000002</v>
      </c>
      <c r="BC294">
        <v>165.83959999999999</v>
      </c>
      <c r="BD294">
        <v>1112.4144000000001</v>
      </c>
      <c r="BE294">
        <v>372608.84499999997</v>
      </c>
      <c r="BF294">
        <v>221.81870000000001</v>
      </c>
      <c r="BG294">
        <v>240.08260000000001</v>
      </c>
      <c r="BH294">
        <v>9456.2936000000009</v>
      </c>
    </row>
    <row r="295" spans="1:60" x14ac:dyDescent="0.45">
      <c r="A295" t="s">
        <v>46</v>
      </c>
      <c r="B295" t="s">
        <v>291</v>
      </c>
      <c r="C295" s="1" t="s">
        <v>368</v>
      </c>
      <c r="D295" s="1" t="s">
        <v>371</v>
      </c>
      <c r="E295">
        <v>1.2270000000000001</v>
      </c>
      <c r="F295">
        <v>51.331000000000003</v>
      </c>
      <c r="G295">
        <v>1.6870000000000001</v>
      </c>
      <c r="H295">
        <v>0.56299999999999994</v>
      </c>
      <c r="I295">
        <v>0.03</v>
      </c>
      <c r="J295">
        <v>4.5999999999999999E-2</v>
      </c>
      <c r="K295">
        <v>0.184</v>
      </c>
      <c r="L295">
        <v>2.8610000000000002</v>
      </c>
      <c r="M295">
        <v>0</v>
      </c>
      <c r="N295">
        <v>4.3999999999999997E-2</v>
      </c>
      <c r="O295">
        <v>6</v>
      </c>
      <c r="P295">
        <v>13</v>
      </c>
      <c r="Q295">
        <v>14</v>
      </c>
      <c r="R295">
        <v>189</v>
      </c>
      <c r="S295">
        <v>3</v>
      </c>
      <c r="T295">
        <v>0</v>
      </c>
      <c r="U295">
        <v>0</v>
      </c>
      <c r="V295">
        <v>0</v>
      </c>
      <c r="W295">
        <v>4</v>
      </c>
      <c r="X295">
        <v>7</v>
      </c>
      <c r="Y295">
        <v>0</v>
      </c>
      <c r="Z295">
        <v>10</v>
      </c>
      <c r="AA295">
        <v>0</v>
      </c>
      <c r="AB295">
        <v>0</v>
      </c>
      <c r="AC295">
        <v>61</v>
      </c>
      <c r="AD295">
        <v>0</v>
      </c>
      <c r="AE295">
        <v>0</v>
      </c>
      <c r="AF295">
        <v>33</v>
      </c>
      <c r="AG295">
        <v>23</v>
      </c>
      <c r="AH295">
        <v>0</v>
      </c>
      <c r="AI295">
        <v>0</v>
      </c>
      <c r="AJ295">
        <v>0</v>
      </c>
      <c r="AK295">
        <v>0</v>
      </c>
      <c r="AL295">
        <v>8</v>
      </c>
      <c r="AM295">
        <v>5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339.54529999999994</v>
      </c>
      <c r="BA295">
        <v>6493.8975000000009</v>
      </c>
      <c r="BB295">
        <v>13373.458400000003</v>
      </c>
      <c r="BC295">
        <v>200.75319999999996</v>
      </c>
      <c r="BD295">
        <v>1527.4943999999998</v>
      </c>
      <c r="BE295">
        <v>366862.65700000001</v>
      </c>
      <c r="BF295">
        <v>263.78440000000001</v>
      </c>
      <c r="BG295">
        <v>232.33799999999999</v>
      </c>
      <c r="BH295">
        <v>11799.384100000001</v>
      </c>
    </row>
    <row r="296" spans="1:60" x14ac:dyDescent="0.45">
      <c r="A296" t="s">
        <v>46</v>
      </c>
      <c r="B296" t="s">
        <v>291</v>
      </c>
      <c r="C296" s="1" t="s">
        <v>369</v>
      </c>
      <c r="D296" s="1" t="s">
        <v>371</v>
      </c>
      <c r="E296">
        <v>2.7080000000000002</v>
      </c>
      <c r="F296">
        <v>46.387</v>
      </c>
      <c r="G296">
        <v>0.68700000000000006</v>
      </c>
      <c r="H296">
        <v>0.91400000000000003</v>
      </c>
      <c r="I296">
        <v>0.03</v>
      </c>
      <c r="J296">
        <v>3.7999999999999999E-2</v>
      </c>
      <c r="K296">
        <v>0.52100000000000002</v>
      </c>
      <c r="L296">
        <v>8.2629999999999999</v>
      </c>
      <c r="M296">
        <v>0</v>
      </c>
      <c r="N296">
        <v>0.10299999999999999</v>
      </c>
      <c r="O296">
        <v>0</v>
      </c>
      <c r="P296">
        <v>32</v>
      </c>
      <c r="Q296">
        <v>15</v>
      </c>
      <c r="R296">
        <v>332</v>
      </c>
      <c r="S296">
        <v>0</v>
      </c>
      <c r="T296">
        <v>0</v>
      </c>
      <c r="U296">
        <v>0</v>
      </c>
      <c r="V296">
        <v>0</v>
      </c>
      <c r="W296">
        <v>2</v>
      </c>
      <c r="X296">
        <v>8</v>
      </c>
      <c r="Y296">
        <v>0</v>
      </c>
      <c r="Z296">
        <v>7</v>
      </c>
      <c r="AA296">
        <v>0</v>
      </c>
      <c r="AB296">
        <v>0</v>
      </c>
      <c r="AC296">
        <v>105</v>
      </c>
      <c r="AD296">
        <v>0</v>
      </c>
      <c r="AE296">
        <v>0</v>
      </c>
      <c r="AF296">
        <v>19</v>
      </c>
      <c r="AG296">
        <v>9</v>
      </c>
      <c r="AH296">
        <v>0</v>
      </c>
      <c r="AI296">
        <v>0</v>
      </c>
      <c r="AJ296">
        <v>0</v>
      </c>
      <c r="AK296">
        <v>0</v>
      </c>
      <c r="AL296">
        <v>6</v>
      </c>
      <c r="AM296">
        <v>8</v>
      </c>
      <c r="AN296">
        <v>0</v>
      </c>
      <c r="AO296">
        <v>0</v>
      </c>
      <c r="AP296">
        <v>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551.23339999999996</v>
      </c>
      <c r="BA296">
        <v>14332.090000000002</v>
      </c>
      <c r="BB296">
        <v>38624.567199999998</v>
      </c>
      <c r="BC296">
        <v>165.83959999999999</v>
      </c>
      <c r="BD296">
        <v>4325.1336000000001</v>
      </c>
      <c r="BE296">
        <v>331527.88899999997</v>
      </c>
      <c r="BF296">
        <v>617.49529999999993</v>
      </c>
      <c r="BG296">
        <v>232.33799999999999</v>
      </c>
      <c r="BH296">
        <v>4805.0841000000009</v>
      </c>
    </row>
    <row r="297" spans="1:60" x14ac:dyDescent="0.45">
      <c r="A297" t="s">
        <v>46</v>
      </c>
      <c r="B297" t="s">
        <v>291</v>
      </c>
      <c r="C297" s="1" t="s">
        <v>370</v>
      </c>
      <c r="D297" s="1" t="s">
        <v>371</v>
      </c>
      <c r="E297">
        <v>0.83599999999999997</v>
      </c>
      <c r="F297">
        <v>52.698</v>
      </c>
      <c r="G297">
        <v>0.28000000000000003</v>
      </c>
      <c r="H297">
        <v>0.54400000000000004</v>
      </c>
      <c r="I297">
        <v>2.7E-2</v>
      </c>
      <c r="J297">
        <v>2.8000000000000001E-2</v>
      </c>
      <c r="K297">
        <v>0.127</v>
      </c>
      <c r="L297">
        <v>2.0979999999999999</v>
      </c>
      <c r="M297">
        <v>0</v>
      </c>
      <c r="N297">
        <v>3.1E-2</v>
      </c>
      <c r="O297">
        <v>0</v>
      </c>
      <c r="P297">
        <v>12</v>
      </c>
      <c r="Q297">
        <v>13</v>
      </c>
      <c r="R297">
        <v>266</v>
      </c>
      <c r="S297">
        <v>4</v>
      </c>
      <c r="T297">
        <v>12</v>
      </c>
      <c r="U297">
        <v>0</v>
      </c>
      <c r="V297">
        <v>0</v>
      </c>
      <c r="W297">
        <v>4</v>
      </c>
      <c r="X297">
        <v>5</v>
      </c>
      <c r="Y297">
        <v>0</v>
      </c>
      <c r="Z297">
        <v>0</v>
      </c>
      <c r="AA297">
        <v>0</v>
      </c>
      <c r="AB297">
        <v>0</v>
      </c>
      <c r="AC297">
        <v>106</v>
      </c>
      <c r="AD297">
        <v>0</v>
      </c>
      <c r="AE297">
        <v>0</v>
      </c>
      <c r="AF297">
        <v>41</v>
      </c>
      <c r="AG297">
        <v>6</v>
      </c>
      <c r="AH297">
        <v>0</v>
      </c>
      <c r="AI297">
        <v>0</v>
      </c>
      <c r="AJ297">
        <v>0</v>
      </c>
      <c r="AK297">
        <v>0</v>
      </c>
      <c r="AL297">
        <v>7</v>
      </c>
      <c r="AM297">
        <v>9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328.08640000000003</v>
      </c>
      <c r="BA297">
        <v>4424.53</v>
      </c>
      <c r="BB297">
        <v>9806.8912</v>
      </c>
      <c r="BC297">
        <v>122.19759999999999</v>
      </c>
      <c r="BD297">
        <v>1054.3032000000001</v>
      </c>
      <c r="BE297">
        <v>376632.60600000003</v>
      </c>
      <c r="BF297">
        <v>185.84809999999999</v>
      </c>
      <c r="BG297">
        <v>209.10420000000002</v>
      </c>
      <c r="BH297">
        <v>1958.4040000000002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33D6-664E-412D-8C5A-4354039F471C}">
  <dimension ref="A1:V297"/>
  <sheetViews>
    <sheetView tabSelected="1" workbookViewId="0"/>
  </sheetViews>
  <sheetFormatPr defaultRowHeight="14.25" x14ac:dyDescent="0.45"/>
  <cols>
    <col min="1" max="1" width="11.46484375" customWidth="1"/>
    <col min="2" max="2" width="12.53125" bestFit="1" customWidth="1"/>
    <col min="3" max="3" width="11.1328125" style="1" bestFit="1" customWidth="1"/>
    <col min="4" max="4" width="9.06640625" style="1"/>
    <col min="5" max="12" width="9.06640625" style="6"/>
    <col min="13" max="13" width="9.19921875" style="8" bestFit="1" customWidth="1"/>
    <col min="14" max="16" width="9.1328125" style="8" bestFit="1" customWidth="1"/>
    <col min="17" max="17" width="9.19921875" style="8" bestFit="1" customWidth="1"/>
    <col min="18" max="18" width="9.1328125" style="8" bestFit="1" customWidth="1"/>
    <col min="19" max="19" width="10.19921875" style="8" bestFit="1" customWidth="1"/>
    <col min="20" max="20" width="9.1328125" style="8" bestFit="1" customWidth="1"/>
    <col min="21" max="22" width="9.19921875" style="8" bestFit="1" customWidth="1"/>
  </cols>
  <sheetData>
    <row r="1" spans="1:22" x14ac:dyDescent="0.45">
      <c r="A1" t="s">
        <v>0</v>
      </c>
      <c r="B1" t="s">
        <v>1</v>
      </c>
      <c r="C1" s="1" t="s">
        <v>2</v>
      </c>
      <c r="D1" s="1" t="s">
        <v>35</v>
      </c>
      <c r="E1" s="6" t="s">
        <v>14</v>
      </c>
      <c r="F1" s="6" t="s">
        <v>16</v>
      </c>
      <c r="G1" s="6" t="s">
        <v>17</v>
      </c>
      <c r="H1" s="6" t="s">
        <v>19</v>
      </c>
      <c r="I1" s="6" t="s">
        <v>22</v>
      </c>
      <c r="J1" s="6" t="s">
        <v>23</v>
      </c>
      <c r="K1" s="6" t="s">
        <v>27</v>
      </c>
      <c r="L1" s="6" t="s">
        <v>30</v>
      </c>
      <c r="M1" s="7" t="s">
        <v>292</v>
      </c>
      <c r="N1" s="7" t="s">
        <v>293</v>
      </c>
      <c r="O1" s="7" t="s">
        <v>294</v>
      </c>
      <c r="P1" s="7" t="s">
        <v>295</v>
      </c>
      <c r="Q1" s="7" t="s">
        <v>296</v>
      </c>
      <c r="R1" s="7" t="s">
        <v>297</v>
      </c>
      <c r="S1" s="7" t="s">
        <v>298</v>
      </c>
      <c r="T1" s="7" t="s">
        <v>299</v>
      </c>
      <c r="U1" s="7" t="s">
        <v>300</v>
      </c>
      <c r="V1" s="7" t="s">
        <v>301</v>
      </c>
    </row>
    <row r="2" spans="1:22" x14ac:dyDescent="0.45">
      <c r="A2" t="s">
        <v>33</v>
      </c>
      <c r="B2" t="s">
        <v>34</v>
      </c>
      <c r="C2" s="1" t="s">
        <v>134</v>
      </c>
      <c r="D2" s="1" t="s">
        <v>36</v>
      </c>
      <c r="E2" s="6">
        <f>'Original Data'!P2/'Wedepohl (1971) average shales'!$N$3</f>
        <v>0.32500000000000001</v>
      </c>
      <c r="F2" s="6">
        <f>'Original Data'!R2/'Wedepohl (1971) average shales'!$Q$3</f>
        <v>2.7633333333333332</v>
      </c>
      <c r="G2" s="6">
        <f>'Original Data'!S2/'Wedepohl (1971) average shales'!$P$3</f>
        <v>2.7027027027027026</v>
      </c>
      <c r="H2" s="6">
        <f>'Original Data'!U2/'Wedepohl (1971) average shales'!$S$3</f>
        <v>0.16666666666666666</v>
      </c>
      <c r="I2" s="6">
        <f>'Original Data'!X2/'Wedepohl (1971) average shales'!$U$3</f>
        <v>0.82105263157894737</v>
      </c>
      <c r="J2" s="6">
        <f>'Original Data'!Y2/'Wedepohl (1971) average shales'!$W$3</f>
        <v>0.64444444444444449</v>
      </c>
      <c r="K2" s="6">
        <f>'Original Data'!AC2/'Wedepohl (1971) average shales'!$Y$3</f>
        <v>0.85384615384615381</v>
      </c>
      <c r="L2" s="6">
        <f>'Original Data'!AF2/'Wedepohl (1971) average shales'!$AB$3</f>
        <v>0.63103448275862073</v>
      </c>
      <c r="M2" s="8">
        <v>15217.403249999999</v>
      </c>
      <c r="N2" s="8">
        <v>171.75239130434784</v>
      </c>
      <c r="O2" s="8">
        <v>827.7850299401199</v>
      </c>
      <c r="P2" s="8">
        <v>840.51902207130729</v>
      </c>
      <c r="Q2" s="8">
        <v>9683.0687499999985</v>
      </c>
      <c r="R2" s="8">
        <v>1768.702</v>
      </c>
      <c r="S2" s="8">
        <v>158198.845</v>
      </c>
      <c r="T2" s="8">
        <v>1614.0653846153846</v>
      </c>
      <c r="U2" s="8">
        <v>172.10222222222225</v>
      </c>
      <c r="V2" s="8">
        <v>5438.0682500000012</v>
      </c>
    </row>
    <row r="3" spans="1:22" x14ac:dyDescent="0.45">
      <c r="A3" t="s">
        <v>33</v>
      </c>
      <c r="B3" t="s">
        <v>34</v>
      </c>
      <c r="C3" s="1" t="s">
        <v>135</v>
      </c>
      <c r="D3" s="1" t="s">
        <v>36</v>
      </c>
      <c r="E3" s="6">
        <f>'Original Data'!P3/'Wedepohl (1971) average shales'!$N$3</f>
        <v>0.23125000000000001</v>
      </c>
      <c r="F3" s="6">
        <f>'Original Data'!R3/'Wedepohl (1971) average shales'!$Q$3</f>
        <v>3.9866666666666668</v>
      </c>
      <c r="G3" s="6">
        <f>'Original Data'!S3/'Wedepohl (1971) average shales'!$P$3</f>
        <v>2.4324324324324325</v>
      </c>
      <c r="H3" s="6">
        <f>'Original Data'!U3/'Wedepohl (1971) average shales'!$S$3</f>
        <v>0</v>
      </c>
      <c r="I3" s="6">
        <f>'Original Data'!X3/'Wedepohl (1971) average shales'!$U$3</f>
        <v>1.0421052631578946</v>
      </c>
      <c r="J3" s="6">
        <f>'Original Data'!Y3/'Wedepohl (1971) average shales'!$W$3</f>
        <v>0.8</v>
      </c>
      <c r="K3" s="6">
        <f>'Original Data'!AC3/'Wedepohl (1971) average shales'!$Y$3</f>
        <v>1.0769230769230769</v>
      </c>
      <c r="L3" s="6">
        <f>'Original Data'!AF3/'Wedepohl (1971) average shales'!$AB$3</f>
        <v>0.46034482758620687</v>
      </c>
      <c r="M3" s="8">
        <v>7752.436999999999</v>
      </c>
      <c r="N3" s="8">
        <v>62.407739130434777</v>
      </c>
      <c r="O3" s="8">
        <v>199.65718562874255</v>
      </c>
      <c r="P3" s="8">
        <v>393.2368760611206</v>
      </c>
      <c r="Q3" s="8">
        <v>1172.8787499999999</v>
      </c>
      <c r="R3" s="8">
        <v>534.99199999999996</v>
      </c>
      <c r="S3" s="8">
        <v>166596.56999999995</v>
      </c>
      <c r="T3" s="8">
        <v>753.23051282051279</v>
      </c>
      <c r="U3" s="8">
        <v>516.30666666666662</v>
      </c>
      <c r="V3" s="8">
        <v>3067.5001428571431</v>
      </c>
    </row>
    <row r="4" spans="1:22" x14ac:dyDescent="0.45">
      <c r="A4" t="s">
        <v>33</v>
      </c>
      <c r="B4" t="s">
        <v>34</v>
      </c>
      <c r="C4" s="1" t="s">
        <v>136</v>
      </c>
      <c r="D4" s="1" t="s">
        <v>36</v>
      </c>
      <c r="E4" s="6">
        <f>'Original Data'!P4/'Wedepohl (1971) average shales'!$N$3</f>
        <v>0.13750000000000001</v>
      </c>
      <c r="F4" s="6">
        <f>'Original Data'!R4/'Wedepohl (1971) average shales'!$Q$3</f>
        <v>3.41</v>
      </c>
      <c r="G4" s="6">
        <f>'Original Data'!S4/'Wedepohl (1971) average shales'!$P$3</f>
        <v>0</v>
      </c>
      <c r="H4" s="6">
        <f>'Original Data'!U4/'Wedepohl (1971) average shales'!$S$3</f>
        <v>0</v>
      </c>
      <c r="I4" s="6">
        <f>'Original Data'!X4/'Wedepohl (1971) average shales'!$U$3</f>
        <v>0.51578947368421058</v>
      </c>
      <c r="J4" s="6">
        <f>'Original Data'!Y4/'Wedepohl (1971) average shales'!$W$3</f>
        <v>0.33333333333333331</v>
      </c>
      <c r="K4" s="6">
        <f>'Original Data'!AC4/'Wedepohl (1971) average shales'!$Y$3</f>
        <v>0.19230769230769232</v>
      </c>
      <c r="L4" s="6">
        <f>'Original Data'!AF4/'Wedepohl (1971) average shales'!$AB$3</f>
        <v>0.41724137931034483</v>
      </c>
      <c r="M4" s="8">
        <v>10024.383249999997</v>
      </c>
      <c r="N4" s="8">
        <v>121.14443478260871</v>
      </c>
      <c r="O4" s="8">
        <v>453.82395209580835</v>
      </c>
      <c r="P4" s="8">
        <v>580.05415280135833</v>
      </c>
      <c r="Q4" s="8">
        <v>3573.1887499999998</v>
      </c>
      <c r="R4" s="8">
        <v>929.31799999999998</v>
      </c>
      <c r="S4" s="8">
        <v>165196.40772727272</v>
      </c>
      <c r="T4" s="8">
        <v>1083.729615384615</v>
      </c>
      <c r="U4" s="8">
        <v>430.25555555555559</v>
      </c>
      <c r="V4" s="8">
        <v>4049.2001071428572</v>
      </c>
    </row>
    <row r="5" spans="1:22" x14ac:dyDescent="0.45">
      <c r="A5" t="s">
        <v>33</v>
      </c>
      <c r="B5" t="s">
        <v>34</v>
      </c>
      <c r="C5" s="1" t="s">
        <v>137</v>
      </c>
      <c r="D5" s="1" t="s">
        <v>36</v>
      </c>
      <c r="E5" s="6">
        <f>'Original Data'!P5/'Wedepohl (1971) average shales'!$N$3</f>
        <v>0.16875000000000001</v>
      </c>
      <c r="F5" s="6">
        <f>'Original Data'!R5/'Wedepohl (1971) average shales'!$Q$3</f>
        <v>2.94</v>
      </c>
      <c r="G5" s="6">
        <f>'Original Data'!S5/'Wedepohl (1971) average shales'!$P$3</f>
        <v>0.27027027027027023</v>
      </c>
      <c r="H5" s="6">
        <f>'Original Data'!U5/'Wedepohl (1971) average shales'!$S$3</f>
        <v>0.16666666666666666</v>
      </c>
      <c r="I5" s="6">
        <f>'Original Data'!X5/'Wedepohl (1971) average shales'!$U$3</f>
        <v>0.62105263157894741</v>
      </c>
      <c r="J5" s="6">
        <f>'Original Data'!Y5/'Wedepohl (1971) average shales'!$W$3</f>
        <v>0.42222222222222222</v>
      </c>
      <c r="K5" s="6">
        <f>'Original Data'!AC5/'Wedepohl (1971) average shales'!$Y$3</f>
        <v>0.17692307692307693</v>
      </c>
      <c r="L5" s="6">
        <f>'Original Data'!AF5/'Wedepohl (1971) average shales'!$AB$3</f>
        <v>0.41206896551724137</v>
      </c>
      <c r="M5" s="8">
        <v>6829.7486249999993</v>
      </c>
      <c r="N5" s="8">
        <v>55.065652173913044</v>
      </c>
      <c r="O5" s="8">
        <v>183.49446107784428</v>
      </c>
      <c r="P5" s="8">
        <v>379.18986757215617</v>
      </c>
      <c r="Q5" s="8">
        <v>272.76249999999999</v>
      </c>
      <c r="R5" s="8">
        <v>518.85</v>
      </c>
      <c r="S5" s="8">
        <v>171011.46681818183</v>
      </c>
      <c r="T5" s="8">
        <v>776.2885897435898</v>
      </c>
      <c r="U5" s="8">
        <v>688.40888888888901</v>
      </c>
      <c r="V5" s="8">
        <v>3104.969607142858</v>
      </c>
    </row>
    <row r="6" spans="1:22" x14ac:dyDescent="0.45">
      <c r="A6" t="s">
        <v>33</v>
      </c>
      <c r="B6" t="s">
        <v>34</v>
      </c>
      <c r="C6" s="1" t="s">
        <v>138</v>
      </c>
      <c r="D6" s="1" t="s">
        <v>36</v>
      </c>
      <c r="E6" s="6">
        <f>'Original Data'!P6/'Wedepohl (1971) average shales'!$N$3</f>
        <v>0.13750000000000001</v>
      </c>
      <c r="F6" s="6">
        <f>'Original Data'!R6/'Wedepohl (1971) average shales'!$Q$3</f>
        <v>3.15</v>
      </c>
      <c r="G6" s="6">
        <f>'Original Data'!S6/'Wedepohl (1971) average shales'!$P$3</f>
        <v>0</v>
      </c>
      <c r="H6" s="6">
        <f>'Original Data'!U6/'Wedepohl (1971) average shales'!$S$3</f>
        <v>0</v>
      </c>
      <c r="I6" s="6">
        <f>'Original Data'!X6/'Wedepohl (1971) average shales'!$U$3</f>
        <v>0.51578947368421058</v>
      </c>
      <c r="J6" s="6">
        <f>'Original Data'!Y6/'Wedepohl (1971) average shales'!$W$3</f>
        <v>0.28888888888888886</v>
      </c>
      <c r="K6" s="6">
        <f>'Original Data'!AC6/'Wedepohl (1971) average shales'!$Y$3</f>
        <v>0.1</v>
      </c>
      <c r="L6" s="6">
        <f>'Original Data'!AF6/'Wedepohl (1971) average shales'!$AB$3</f>
        <v>0.36724137931034484</v>
      </c>
      <c r="M6" s="8">
        <v>6760.1992499999988</v>
      </c>
      <c r="N6" s="8">
        <v>56.376739130434785</v>
      </c>
      <c r="O6" s="8">
        <v>213.60149700598808</v>
      </c>
      <c r="P6" s="8">
        <v>404.3475042444822</v>
      </c>
      <c r="Q6" s="8">
        <v>190.93375</v>
      </c>
      <c r="R6" s="8">
        <v>599.56000000000006</v>
      </c>
      <c r="S6" s="8">
        <v>170839.28909090906</v>
      </c>
      <c r="T6" s="8">
        <v>791.66064102564087</v>
      </c>
      <c r="U6" s="8">
        <v>688.40888888888901</v>
      </c>
      <c r="V6" s="8">
        <v>3439.6968214285716</v>
      </c>
    </row>
    <row r="7" spans="1:22" x14ac:dyDescent="0.45">
      <c r="A7" t="s">
        <v>33</v>
      </c>
      <c r="B7" t="s">
        <v>34</v>
      </c>
      <c r="C7" s="1" t="s">
        <v>139</v>
      </c>
      <c r="D7" s="1" t="s">
        <v>36</v>
      </c>
      <c r="E7" s="6">
        <f>'Original Data'!P7/'Wedepohl (1971) average shales'!$N$3</f>
        <v>0.13750000000000001</v>
      </c>
      <c r="F7" s="6">
        <f>'Original Data'!R7/'Wedepohl (1971) average shales'!$Q$3</f>
        <v>3.1066666666666665</v>
      </c>
      <c r="G7" s="6">
        <f>'Original Data'!S7/'Wedepohl (1971) average shales'!$P$3</f>
        <v>0</v>
      </c>
      <c r="H7" s="6">
        <f>'Original Data'!U7/'Wedepohl (1971) average shales'!$S$3</f>
        <v>0.16666666666666666</v>
      </c>
      <c r="I7" s="6">
        <f>'Original Data'!X7/'Wedepohl (1971) average shales'!$U$3</f>
        <v>0.50526315789473686</v>
      </c>
      <c r="J7" s="6">
        <f>'Original Data'!Y7/'Wedepohl (1971) average shales'!$W$3</f>
        <v>0.28888888888888886</v>
      </c>
      <c r="K7" s="6">
        <f>'Original Data'!AC7/'Wedepohl (1971) average shales'!$Y$3</f>
        <v>0.12307692307692308</v>
      </c>
      <c r="L7" s="6">
        <f>'Original Data'!AF7/'Wedepohl (1971) average shales'!$AB$3</f>
        <v>0.41206896551724137</v>
      </c>
      <c r="M7" s="8">
        <v>7692.1608749999996</v>
      </c>
      <c r="N7" s="8">
        <v>88.367260869565229</v>
      </c>
      <c r="O7" s="8">
        <v>329.59281437125753</v>
      </c>
      <c r="P7" s="8">
        <v>492.99444482173175</v>
      </c>
      <c r="Q7" s="8">
        <v>1145.6025</v>
      </c>
      <c r="R7" s="8">
        <v>800.18200000000002</v>
      </c>
      <c r="S7" s="8">
        <v>165157.42409090907</v>
      </c>
      <c r="T7" s="8">
        <v>937.69512820512819</v>
      </c>
      <c r="U7" s="8">
        <v>516.30666666666662</v>
      </c>
      <c r="V7" s="8">
        <v>3304.8067500000002</v>
      </c>
    </row>
    <row r="8" spans="1:22" x14ac:dyDescent="0.45">
      <c r="A8" t="s">
        <v>33</v>
      </c>
      <c r="B8" t="s">
        <v>34</v>
      </c>
      <c r="C8" s="1" t="s">
        <v>140</v>
      </c>
      <c r="D8" s="1" t="s">
        <v>36</v>
      </c>
      <c r="E8" s="6">
        <f>'Original Data'!P8/'Wedepohl (1971) average shales'!$N$3</f>
        <v>0.15</v>
      </c>
      <c r="F8" s="6">
        <f>'Original Data'!R8/'Wedepohl (1971) average shales'!$Q$3</f>
        <v>2.9333333333333331</v>
      </c>
      <c r="G8" s="6">
        <f>'Original Data'!S8/'Wedepohl (1971) average shales'!$P$3</f>
        <v>0</v>
      </c>
      <c r="H8" s="6">
        <f>'Original Data'!U8/'Wedepohl (1971) average shales'!$S$3</f>
        <v>8.3333333333333329E-2</v>
      </c>
      <c r="I8" s="6">
        <f>'Original Data'!X8/'Wedepohl (1971) average shales'!$U$3</f>
        <v>0.54736842105263162</v>
      </c>
      <c r="J8" s="6">
        <f>'Original Data'!Y8/'Wedepohl (1971) average shales'!$W$3</f>
        <v>0.33333333333333331</v>
      </c>
      <c r="K8" s="6">
        <f>'Original Data'!AC8/'Wedepohl (1971) average shales'!$Y$3</f>
        <v>0.15384615384615385</v>
      </c>
      <c r="L8" s="6">
        <f>'Original Data'!AF8/'Wedepohl (1971) average shales'!$AB$3</f>
        <v>0.35</v>
      </c>
      <c r="M8" s="8">
        <v>15310.135749999998</v>
      </c>
      <c r="N8" s="8">
        <v>259.59521739130435</v>
      </c>
      <c r="O8" s="8">
        <v>1029.6606287425152</v>
      </c>
      <c r="P8" s="8">
        <v>1013.8448217317489</v>
      </c>
      <c r="Q8" s="8">
        <v>10201.317499999999</v>
      </c>
      <c r="R8" s="8">
        <v>1863.248</v>
      </c>
      <c r="S8" s="8">
        <v>161044.65045454542</v>
      </c>
      <c r="T8" s="8">
        <v>1998.3666666666666</v>
      </c>
      <c r="U8" s="8">
        <v>774.46</v>
      </c>
      <c r="V8" s="8">
        <v>5113.3328928571445</v>
      </c>
    </row>
    <row r="9" spans="1:22" x14ac:dyDescent="0.45">
      <c r="A9" t="s">
        <v>33</v>
      </c>
      <c r="B9" t="s">
        <v>34</v>
      </c>
      <c r="C9" s="1" t="s">
        <v>141</v>
      </c>
      <c r="D9" s="1" t="s">
        <v>36</v>
      </c>
      <c r="E9" s="6">
        <f>'Original Data'!P9/'Wedepohl (1971) average shales'!$N$3</f>
        <v>0.28125</v>
      </c>
      <c r="F9" s="6">
        <f>'Original Data'!R9/'Wedepohl (1971) average shales'!$Q$3</f>
        <v>2.5866666666666664</v>
      </c>
      <c r="G9" s="6">
        <f>'Original Data'!S9/'Wedepohl (1971) average shales'!$P$3</f>
        <v>0.54054054054054046</v>
      </c>
      <c r="H9" s="6">
        <f>'Original Data'!U9/'Wedepohl (1971) average shales'!$S$3</f>
        <v>0</v>
      </c>
      <c r="I9" s="6">
        <f>'Original Data'!X9/'Wedepohl (1971) average shales'!$U$3</f>
        <v>0.71578947368421053</v>
      </c>
      <c r="J9" s="6">
        <f>'Original Data'!Y9/'Wedepohl (1971) average shales'!$W$3</f>
        <v>0.48888888888888887</v>
      </c>
      <c r="K9" s="6">
        <f>'Original Data'!AC9/'Wedepohl (1971) average shales'!$Y$3</f>
        <v>0.33076923076923076</v>
      </c>
      <c r="L9" s="6">
        <f>'Original Data'!AF9/'Wedepohl (1971) average shales'!$AB$3</f>
        <v>0.47931034482758622</v>
      </c>
      <c r="M9" s="8">
        <v>7126.492624999999</v>
      </c>
      <c r="N9" s="8">
        <v>65.8165652173913</v>
      </c>
      <c r="O9" s="8">
        <v>210.11541916167667</v>
      </c>
      <c r="P9" s="8">
        <v>402.76027164685917</v>
      </c>
      <c r="Q9" s="8">
        <v>572.80124999999998</v>
      </c>
      <c r="R9" s="8">
        <v>562.66399999999999</v>
      </c>
      <c r="S9" s="8">
        <v>166713.52090909088</v>
      </c>
      <c r="T9" s="8">
        <v>753.23051282051279</v>
      </c>
      <c r="U9" s="8">
        <v>602.35777777777787</v>
      </c>
      <c r="V9" s="8">
        <v>2955.09175</v>
      </c>
    </row>
    <row r="10" spans="1:22" x14ac:dyDescent="0.45">
      <c r="A10" t="s">
        <v>33</v>
      </c>
      <c r="B10" t="s">
        <v>34</v>
      </c>
      <c r="C10" s="1" t="s">
        <v>142</v>
      </c>
      <c r="D10" s="1" t="s">
        <v>36</v>
      </c>
      <c r="E10" s="6">
        <f>'Original Data'!P10/'Wedepohl (1971) average shales'!$N$3</f>
        <v>0.13750000000000001</v>
      </c>
      <c r="F10" s="6">
        <f>'Original Data'!R10/'Wedepohl (1971) average shales'!$Q$3</f>
        <v>2.8433333333333333</v>
      </c>
      <c r="G10" s="6">
        <f>'Original Data'!S10/'Wedepohl (1971) average shales'!$P$3</f>
        <v>0</v>
      </c>
      <c r="H10" s="6">
        <f>'Original Data'!U10/'Wedepohl (1971) average shales'!$S$3</f>
        <v>0.25</v>
      </c>
      <c r="I10" s="6">
        <f>'Original Data'!X10/'Wedepohl (1971) average shales'!$U$3</f>
        <v>0.54736842105263162</v>
      </c>
      <c r="J10" s="6">
        <f>'Original Data'!Y10/'Wedepohl (1971) average shales'!$W$3</f>
        <v>0.28888888888888886</v>
      </c>
      <c r="K10" s="6">
        <f>'Original Data'!AC10/'Wedepohl (1971) average shales'!$Y$3</f>
        <v>6.9230769230769235E-2</v>
      </c>
      <c r="L10" s="6">
        <f>'Original Data'!AF10/'Wedepohl (1971) average shales'!$AB$3</f>
        <v>0.40172413793103451</v>
      </c>
      <c r="M10" s="8">
        <v>7738.5271249999987</v>
      </c>
      <c r="N10" s="8">
        <v>93.873826086956512</v>
      </c>
      <c r="O10" s="8">
        <v>298.21811377245507</v>
      </c>
      <c r="P10" s="8">
        <v>467.28127674023773</v>
      </c>
      <c r="Q10" s="8">
        <v>1172.8787499999999</v>
      </c>
      <c r="R10" s="8">
        <v>652.59799999999996</v>
      </c>
      <c r="S10" s="8">
        <v>169601.55863636362</v>
      </c>
      <c r="T10" s="8">
        <v>853.14884615384608</v>
      </c>
      <c r="U10" s="8">
        <v>774.46</v>
      </c>
      <c r="V10" s="8">
        <v>3229.8678214285715</v>
      </c>
    </row>
    <row r="11" spans="1:22" x14ac:dyDescent="0.45">
      <c r="A11" t="s">
        <v>33</v>
      </c>
      <c r="B11" t="s">
        <v>34</v>
      </c>
      <c r="C11" s="1" t="s">
        <v>143</v>
      </c>
      <c r="D11" s="1" t="s">
        <v>36</v>
      </c>
      <c r="E11" s="6">
        <f>'Original Data'!P11/'Wedepohl (1971) average shales'!$N$3</f>
        <v>0.15</v>
      </c>
      <c r="F11" s="6">
        <f>'Original Data'!R11/'Wedepohl (1971) average shales'!$Q$3</f>
        <v>2.8533333333333335</v>
      </c>
      <c r="G11" s="6">
        <f>'Original Data'!S11/'Wedepohl (1971) average shales'!$P$3</f>
        <v>0</v>
      </c>
      <c r="H11" s="6">
        <f>'Original Data'!U11/'Wedepohl (1971) average shales'!$S$3</f>
        <v>8.3333333333333329E-2</v>
      </c>
      <c r="I11" s="6">
        <f>'Original Data'!X11/'Wedepohl (1971) average shales'!$U$3</f>
        <v>0.57894736842105265</v>
      </c>
      <c r="J11" s="6">
        <f>'Original Data'!Y11/'Wedepohl (1971) average shales'!$W$3</f>
        <v>0.31111111111111112</v>
      </c>
      <c r="K11" s="6">
        <f>'Original Data'!AC11/'Wedepohl (1971) average shales'!$Y$3</f>
        <v>0.1</v>
      </c>
      <c r="L11" s="6">
        <f>'Original Data'!AF11/'Wedepohl (1971) average shales'!$AB$3</f>
        <v>0.39137931034482759</v>
      </c>
      <c r="M11" s="8">
        <v>15676.429124999997</v>
      </c>
      <c r="N11" s="8">
        <v>393.06386956521743</v>
      </c>
      <c r="O11" s="8">
        <v>1412.1784431137723</v>
      </c>
      <c r="P11" s="8">
        <v>1273.2779898132428</v>
      </c>
      <c r="Q11" s="8">
        <v>11319.643749999999</v>
      </c>
      <c r="R11" s="8">
        <v>2495.0920000000001</v>
      </c>
      <c r="S11" s="8">
        <v>152598.19590909089</v>
      </c>
      <c r="T11" s="8">
        <v>2505.644358974359</v>
      </c>
      <c r="U11" s="8">
        <v>946.5622222222222</v>
      </c>
      <c r="V11" s="8">
        <v>5932.6651785714294</v>
      </c>
    </row>
    <row r="12" spans="1:22" x14ac:dyDescent="0.45">
      <c r="A12" t="s">
        <v>33</v>
      </c>
      <c r="B12" t="s">
        <v>34</v>
      </c>
      <c r="C12" s="1" t="s">
        <v>144</v>
      </c>
      <c r="D12" s="1" t="s">
        <v>36</v>
      </c>
      <c r="E12" s="6">
        <f>'Original Data'!P12/'Wedepohl (1971) average shales'!$N$3</f>
        <v>0.33750000000000002</v>
      </c>
      <c r="F12" s="6">
        <f>'Original Data'!R12/'Wedepohl (1971) average shales'!$Q$3</f>
        <v>2.25</v>
      </c>
      <c r="G12" s="6">
        <f>'Original Data'!S12/'Wedepohl (1971) average shales'!$P$3</f>
        <v>0.54054054054054046</v>
      </c>
      <c r="H12" s="6">
        <f>'Original Data'!U12/'Wedepohl (1971) average shales'!$S$3</f>
        <v>0.16666666666666666</v>
      </c>
      <c r="I12" s="6">
        <f>'Original Data'!X12/'Wedepohl (1971) average shales'!$U$3</f>
        <v>0.93684210526315792</v>
      </c>
      <c r="J12" s="6">
        <f>'Original Data'!Y12/'Wedepohl (1971) average shales'!$W$3</f>
        <v>0.6</v>
      </c>
      <c r="K12" s="6">
        <f>'Original Data'!AC12/'Wedepohl (1971) average shales'!$Y$3</f>
        <v>0.47692307692307695</v>
      </c>
      <c r="L12" s="6">
        <f>'Original Data'!AF12/'Wedepohl (1971) average shales'!$AB$3</f>
        <v>0.38793103448275862</v>
      </c>
      <c r="M12" s="8">
        <v>6927.1177499999994</v>
      </c>
      <c r="N12" s="8">
        <v>51.656826086956521</v>
      </c>
      <c r="O12" s="8">
        <v>223.10898203592816</v>
      </c>
      <c r="P12" s="8">
        <v>420.21983022071311</v>
      </c>
      <c r="Q12" s="8">
        <v>354.59124999999995</v>
      </c>
      <c r="R12" s="8">
        <v>613.39599999999996</v>
      </c>
      <c r="S12" s="8">
        <v>169315.67863636359</v>
      </c>
      <c r="T12" s="8">
        <v>760.91653846153838</v>
      </c>
      <c r="U12" s="8">
        <v>258.15333333333331</v>
      </c>
      <c r="V12" s="8">
        <v>2995.0591785714287</v>
      </c>
    </row>
    <row r="13" spans="1:22" x14ac:dyDescent="0.45">
      <c r="A13" t="s">
        <v>33</v>
      </c>
      <c r="B13" t="s">
        <v>34</v>
      </c>
      <c r="C13" s="1" t="s">
        <v>145</v>
      </c>
      <c r="D13" s="1" t="s">
        <v>37</v>
      </c>
      <c r="E13" s="6">
        <f>'Original Data'!P13/'Wedepohl (1971) average shales'!$N$3</f>
        <v>0.14374999999999999</v>
      </c>
      <c r="F13" s="6">
        <f>'Original Data'!R13/'Wedepohl (1971) average shales'!$Q$3</f>
        <v>2.8033333333333332</v>
      </c>
      <c r="G13" s="6">
        <f>'Original Data'!S13/'Wedepohl (1971) average shales'!$P$3</f>
        <v>0</v>
      </c>
      <c r="H13" s="6">
        <f>'Original Data'!U13/'Wedepohl (1971) average shales'!$S$3</f>
        <v>8.3333333333333329E-2</v>
      </c>
      <c r="I13" s="6">
        <f>'Original Data'!X13/'Wedepohl (1971) average shales'!$U$3</f>
        <v>0.50526315789473686</v>
      </c>
      <c r="J13" s="6">
        <f>'Original Data'!Y13/'Wedepohl (1971) average shales'!$W$3</f>
        <v>0.26666666666666666</v>
      </c>
      <c r="K13" s="6">
        <f>'Original Data'!AC13/'Wedepohl (1971) average shales'!$Y$3</f>
        <v>0.12307692307692308</v>
      </c>
      <c r="L13" s="6">
        <f>'Original Data'!AF13/'Wedepohl (1971) average shales'!$AB$3</f>
        <v>0.49310344827586206</v>
      </c>
      <c r="M13" s="8">
        <v>8503.5702500000007</v>
      </c>
      <c r="N13" s="8">
        <v>107.50913043478261</v>
      </c>
      <c r="O13" s="8">
        <v>368.89041916167668</v>
      </c>
      <c r="P13" s="8">
        <v>522.59633276740237</v>
      </c>
      <c r="Q13" s="8">
        <v>1963.8899999999999</v>
      </c>
      <c r="R13" s="8">
        <v>811.71199999999999</v>
      </c>
      <c r="S13" s="8">
        <v>168763.4104545454</v>
      </c>
      <c r="T13" s="8">
        <v>906.95102564102558</v>
      </c>
      <c r="U13" s="8">
        <v>602.35777777777787</v>
      </c>
      <c r="V13" s="8">
        <v>3324.7904642857147</v>
      </c>
    </row>
    <row r="14" spans="1:22" x14ac:dyDescent="0.45">
      <c r="A14" t="s">
        <v>33</v>
      </c>
      <c r="B14" t="s">
        <v>34</v>
      </c>
      <c r="C14" s="1" t="s">
        <v>146</v>
      </c>
      <c r="D14" s="1" t="s">
        <v>37</v>
      </c>
      <c r="E14" s="6">
        <f>'Original Data'!P14/'Wedepohl (1971) average shales'!$N$3</f>
        <v>0.16250000000000001</v>
      </c>
      <c r="F14" s="6">
        <f>'Original Data'!R14/'Wedepohl (1971) average shales'!$Q$3</f>
        <v>2.8633333333333333</v>
      </c>
      <c r="G14" s="6">
        <f>'Original Data'!S14/'Wedepohl (1971) average shales'!$P$3</f>
        <v>0.27027027027027023</v>
      </c>
      <c r="H14" s="6">
        <f>'Original Data'!U14/'Wedepohl (1971) average shales'!$S$3</f>
        <v>0.16666666666666666</v>
      </c>
      <c r="I14" s="6">
        <f>'Original Data'!X14/'Wedepohl (1971) average shales'!$U$3</f>
        <v>0.58947368421052626</v>
      </c>
      <c r="J14" s="6">
        <f>'Original Data'!Y14/'Wedepohl (1971) average shales'!$W$3</f>
        <v>0.33333333333333331</v>
      </c>
      <c r="K14" s="6">
        <f>'Original Data'!AC14/'Wedepohl (1971) average shales'!$Y$3</f>
        <v>0.19230769230769232</v>
      </c>
      <c r="L14" s="6">
        <f>'Original Data'!AF14/'Wedepohl (1971) average shales'!$AB$3</f>
        <v>0.40689655172413791</v>
      </c>
      <c r="M14" s="8">
        <v>18226.572874999998</v>
      </c>
      <c r="N14" s="8">
        <v>364.48217391304343</v>
      </c>
      <c r="O14" s="8">
        <v>1436.5809880239524</v>
      </c>
      <c r="P14" s="8">
        <v>1351.7666417657049</v>
      </c>
      <c r="Q14" s="8">
        <v>14756.45125</v>
      </c>
      <c r="R14" s="8">
        <v>2794.8719999999998</v>
      </c>
      <c r="S14" s="8">
        <v>145444.69863636361</v>
      </c>
      <c r="T14" s="8">
        <v>2766.9692307692308</v>
      </c>
      <c r="U14" s="8">
        <v>602.35777777777787</v>
      </c>
      <c r="V14" s="8">
        <v>6836.9282500000008</v>
      </c>
    </row>
    <row r="15" spans="1:22" x14ac:dyDescent="0.45">
      <c r="A15" t="s">
        <v>33</v>
      </c>
      <c r="B15" t="s">
        <v>34</v>
      </c>
      <c r="C15" s="1" t="s">
        <v>147</v>
      </c>
      <c r="D15" s="1" t="s">
        <v>37</v>
      </c>
      <c r="E15" s="6">
        <f>'Original Data'!P15/'Wedepohl (1971) average shales'!$N$3</f>
        <v>0.34375</v>
      </c>
      <c r="F15" s="6">
        <f>'Original Data'!R15/'Wedepohl (1971) average shales'!$Q$3</f>
        <v>2.77</v>
      </c>
      <c r="G15" s="6">
        <f>'Original Data'!S15/'Wedepohl (1971) average shales'!$P$3</f>
        <v>2.7027027027027026</v>
      </c>
      <c r="H15" s="6">
        <f>'Original Data'!U15/'Wedepohl (1971) average shales'!$S$3</f>
        <v>0.25</v>
      </c>
      <c r="I15" s="6">
        <f>'Original Data'!X15/'Wedepohl (1971) average shales'!$U$3</f>
        <v>1.0526315789473684</v>
      </c>
      <c r="J15" s="6">
        <f>'Original Data'!Y15/'Wedepohl (1971) average shales'!$W$3</f>
        <v>0.75555555555555554</v>
      </c>
      <c r="K15" s="6">
        <f>'Original Data'!AC15/'Wedepohl (1971) average shales'!$Y$3</f>
        <v>0.7615384615384615</v>
      </c>
      <c r="L15" s="6">
        <f>'Original Data'!AF15/'Wedepohl (1971) average shales'!$AB$3</f>
        <v>0.39310344827586208</v>
      </c>
      <c r="M15" s="8">
        <v>6635.0103749999998</v>
      </c>
      <c r="N15" s="8">
        <v>40.643695652173911</v>
      </c>
      <c r="O15" s="8">
        <v>117.25898203592814</v>
      </c>
      <c r="P15" s="8">
        <v>334.03310016977923</v>
      </c>
      <c r="Q15" s="8">
        <v>81.828749999999985</v>
      </c>
      <c r="R15" s="8">
        <v>394.32599999999996</v>
      </c>
      <c r="S15" s="8">
        <v>167262.54045454547</v>
      </c>
      <c r="T15" s="8">
        <v>668.68423076923079</v>
      </c>
      <c r="U15" s="8">
        <v>344.2044444444445</v>
      </c>
      <c r="V15" s="8">
        <v>2880.1528214285713</v>
      </c>
    </row>
    <row r="16" spans="1:22" x14ac:dyDescent="0.45">
      <c r="A16" t="s">
        <v>33</v>
      </c>
      <c r="B16" t="s">
        <v>34</v>
      </c>
      <c r="C16" s="1" t="s">
        <v>148</v>
      </c>
      <c r="D16" s="1" t="s">
        <v>37</v>
      </c>
      <c r="E16" s="6">
        <f>'Original Data'!P16/'Wedepohl (1971) average shales'!$N$3</f>
        <v>0.125</v>
      </c>
      <c r="F16" s="6">
        <f>'Original Data'!R16/'Wedepohl (1971) average shales'!$Q$3</f>
        <v>3.1166666666666667</v>
      </c>
      <c r="G16" s="6">
        <f>'Original Data'!S16/'Wedepohl (1971) average shales'!$P$3</f>
        <v>0</v>
      </c>
      <c r="H16" s="6">
        <f>'Original Data'!U16/'Wedepohl (1971) average shales'!$S$3</f>
        <v>0</v>
      </c>
      <c r="I16" s="6">
        <f>'Original Data'!X16/'Wedepohl (1971) average shales'!$U$3</f>
        <v>0.50526315789473686</v>
      </c>
      <c r="J16" s="6">
        <f>'Original Data'!Y16/'Wedepohl (1971) average shales'!$W$3</f>
        <v>0.31111111111111112</v>
      </c>
      <c r="K16" s="6">
        <f>'Original Data'!AC16/'Wedepohl (1971) average shales'!$Y$3</f>
        <v>8.461538461538462E-2</v>
      </c>
      <c r="L16" s="6">
        <f>'Original Data'!AF16/'Wedepohl (1971) average shales'!$AB$3</f>
        <v>0.37068965517241381</v>
      </c>
      <c r="M16" s="8">
        <v>8503.5702500000007</v>
      </c>
      <c r="N16" s="8">
        <v>66.078782608695647</v>
      </c>
      <c r="O16" s="8">
        <v>238.63787425149701</v>
      </c>
      <c r="P16" s="8">
        <v>431.09237351443136</v>
      </c>
      <c r="Q16" s="8">
        <v>1909.3375000000001</v>
      </c>
      <c r="R16" s="8">
        <v>631.84400000000005</v>
      </c>
      <c r="S16" s="8">
        <v>169111.01454545453</v>
      </c>
      <c r="T16" s="8">
        <v>860.83487179487179</v>
      </c>
      <c r="U16" s="8">
        <v>172.10222222222225</v>
      </c>
      <c r="V16" s="8">
        <v>3067.5001428571431</v>
      </c>
    </row>
    <row r="17" spans="1:22" x14ac:dyDescent="0.45">
      <c r="A17" t="s">
        <v>33</v>
      </c>
      <c r="B17" t="s">
        <v>34</v>
      </c>
      <c r="C17" s="1" t="s">
        <v>149</v>
      </c>
      <c r="D17" s="1" t="s">
        <v>38</v>
      </c>
      <c r="E17" s="6">
        <f>'Original Data'!P17/'Wedepohl (1971) average shales'!$N$3</f>
        <v>0.15</v>
      </c>
      <c r="F17" s="6">
        <f>'Original Data'!R17/'Wedepohl (1971) average shales'!$Q$3</f>
        <v>3.14</v>
      </c>
      <c r="G17" s="6">
        <f>'Original Data'!S17/'Wedepohl (1971) average shales'!$P$3</f>
        <v>0.27027027027027023</v>
      </c>
      <c r="H17" s="6">
        <f>'Original Data'!U17/'Wedepohl (1971) average shales'!$S$3</f>
        <v>8.3333333333333329E-2</v>
      </c>
      <c r="I17" s="6">
        <f>'Original Data'!X17/'Wedepohl (1971) average shales'!$U$3</f>
        <v>0.52631578947368418</v>
      </c>
      <c r="J17" s="6">
        <f>'Original Data'!Y17/'Wedepohl (1971) average shales'!$W$3</f>
        <v>0.33333333333333331</v>
      </c>
      <c r="K17" s="6">
        <f>'Original Data'!AC17/'Wedepohl (1971) average shales'!$Y$3</f>
        <v>0.1076923076923077</v>
      </c>
      <c r="L17" s="6">
        <f>'Original Data'!AF17/'Wedepohl (1971) average shales'!$AB$3</f>
        <v>0.45344827586206898</v>
      </c>
      <c r="M17" s="8">
        <v>8842.0438749999994</v>
      </c>
      <c r="N17" s="8">
        <v>65.029913043478274</v>
      </c>
      <c r="O17" s="8">
        <v>253.21601796407188</v>
      </c>
      <c r="P17" s="8">
        <v>444.10768081494064</v>
      </c>
      <c r="Q17" s="8">
        <v>2263.92875</v>
      </c>
      <c r="R17" s="8">
        <v>687.18799999999999</v>
      </c>
      <c r="S17" s="8">
        <v>168561.995</v>
      </c>
      <c r="T17" s="8">
        <v>860.83487179487179</v>
      </c>
      <c r="U17" s="8">
        <v>172.10222222222225</v>
      </c>
      <c r="V17" s="8">
        <v>3159.9248214285712</v>
      </c>
    </row>
    <row r="18" spans="1:22" x14ac:dyDescent="0.45">
      <c r="A18" t="s">
        <v>33</v>
      </c>
      <c r="B18" t="s">
        <v>34</v>
      </c>
      <c r="C18" s="1" t="s">
        <v>150</v>
      </c>
      <c r="D18" s="1" t="s">
        <v>38</v>
      </c>
      <c r="E18" s="6">
        <f>'Original Data'!P18/'Wedepohl (1971) average shales'!$N$3</f>
        <v>0.14374999999999999</v>
      </c>
      <c r="F18" s="6">
        <f>'Original Data'!R18/'Wedepohl (1971) average shales'!$Q$3</f>
        <v>3.2733333333333334</v>
      </c>
      <c r="G18" s="6">
        <f>'Original Data'!S18/'Wedepohl (1971) average shales'!$P$3</f>
        <v>0.27027027027027023</v>
      </c>
      <c r="H18" s="6">
        <f>'Original Data'!U18/'Wedepohl (1971) average shales'!$S$3</f>
        <v>0.25</v>
      </c>
      <c r="I18" s="6">
        <f>'Original Data'!X18/'Wedepohl (1971) average shales'!$U$3</f>
        <v>0.54736842105263162</v>
      </c>
      <c r="J18" s="6">
        <f>'Original Data'!Y18/'Wedepohl (1971) average shales'!$W$3</f>
        <v>0.35555555555555557</v>
      </c>
      <c r="K18" s="6">
        <f>'Original Data'!AC18/'Wedepohl (1971) average shales'!$Y$3</f>
        <v>0.1</v>
      </c>
      <c r="L18" s="6">
        <f>'Original Data'!AF18/'Wedepohl (1971) average shales'!$AB$3</f>
        <v>0.45</v>
      </c>
      <c r="M18" s="8">
        <v>7780.2567499999986</v>
      </c>
      <c r="N18" s="8">
        <v>57.42560869565218</v>
      </c>
      <c r="O18" s="8">
        <v>225.64431137724549</v>
      </c>
      <c r="P18" s="8">
        <v>421.17216977928695</v>
      </c>
      <c r="Q18" s="8">
        <v>1200.1549999999997</v>
      </c>
      <c r="R18" s="8">
        <v>629.53800000000001</v>
      </c>
      <c r="S18" s="8">
        <v>169299.43545454543</v>
      </c>
      <c r="T18" s="8">
        <v>814.71871794871777</v>
      </c>
      <c r="U18" s="8">
        <v>172.10222222222225</v>
      </c>
      <c r="V18" s="8">
        <v>3132.4472142857144</v>
      </c>
    </row>
    <row r="19" spans="1:22" x14ac:dyDescent="0.45">
      <c r="A19" t="s">
        <v>33</v>
      </c>
      <c r="B19" t="s">
        <v>34</v>
      </c>
      <c r="C19" s="1" t="s">
        <v>151</v>
      </c>
      <c r="D19" s="1" t="s">
        <v>38</v>
      </c>
      <c r="E19" s="6">
        <f>'Original Data'!P19/'Wedepohl (1971) average shales'!$N$3</f>
        <v>0.13750000000000001</v>
      </c>
      <c r="F19" s="6">
        <f>'Original Data'!R19/'Wedepohl (1971) average shales'!$Q$3</f>
        <v>3.3633333333333333</v>
      </c>
      <c r="G19" s="6">
        <f>'Original Data'!S19/'Wedepohl (1971) average shales'!$P$3</f>
        <v>0</v>
      </c>
      <c r="H19" s="6">
        <f>'Original Data'!U19/'Wedepohl (1971) average shales'!$S$3</f>
        <v>0</v>
      </c>
      <c r="I19" s="6">
        <f>'Original Data'!X19/'Wedepohl (1971) average shales'!$U$3</f>
        <v>0.57894736842105265</v>
      </c>
      <c r="J19" s="6">
        <f>'Original Data'!Y19/'Wedepohl (1971) average shales'!$W$3</f>
        <v>0.33333333333333331</v>
      </c>
      <c r="K19" s="6">
        <f>'Original Data'!AC19/'Wedepohl (1971) average shales'!$Y$3</f>
        <v>0.16923076923076924</v>
      </c>
      <c r="L19" s="6">
        <f>'Original Data'!AF19/'Wedepohl (1971) average shales'!$AB$3</f>
        <v>0.40689655172413791</v>
      </c>
      <c r="M19" s="8">
        <v>6746.2893749999994</v>
      </c>
      <c r="N19" s="8">
        <v>58.736695652173914</v>
      </c>
      <c r="O19" s="8">
        <v>221.84131736526942</v>
      </c>
      <c r="P19" s="8">
        <v>414.74387775891347</v>
      </c>
      <c r="Q19" s="8">
        <v>163.65749999999997</v>
      </c>
      <c r="R19" s="8">
        <v>627.23200000000008</v>
      </c>
      <c r="S19" s="8">
        <v>169442.37545454546</v>
      </c>
      <c r="T19" s="8">
        <v>822.40474358974348</v>
      </c>
      <c r="U19" s="8">
        <v>258.15333333333331</v>
      </c>
      <c r="V19" s="8">
        <v>3082.4879285714287</v>
      </c>
    </row>
    <row r="20" spans="1:22" x14ac:dyDescent="0.45">
      <c r="A20" t="s">
        <v>33</v>
      </c>
      <c r="B20" t="s">
        <v>34</v>
      </c>
      <c r="C20" s="1" t="s">
        <v>152</v>
      </c>
      <c r="D20" s="1" t="s">
        <v>38</v>
      </c>
      <c r="E20" s="6">
        <f>'Original Data'!P20/'Wedepohl (1971) average shales'!$N$3</f>
        <v>0.13750000000000001</v>
      </c>
      <c r="F20" s="6">
        <f>'Original Data'!R20/'Wedepohl (1971) average shales'!$Q$3</f>
        <v>3.33</v>
      </c>
      <c r="G20" s="6">
        <f>'Original Data'!S20/'Wedepohl (1971) average shales'!$P$3</f>
        <v>0</v>
      </c>
      <c r="H20" s="6">
        <f>'Original Data'!U20/'Wedepohl (1971) average shales'!$S$3</f>
        <v>0</v>
      </c>
      <c r="I20" s="6">
        <f>'Original Data'!X20/'Wedepohl (1971) average shales'!$U$3</f>
        <v>0.56842105263157894</v>
      </c>
      <c r="J20" s="6">
        <f>'Original Data'!Y20/'Wedepohl (1971) average shales'!$W$3</f>
        <v>0.28888888888888886</v>
      </c>
      <c r="K20" s="6">
        <f>'Original Data'!AC20/'Wedepohl (1971) average shales'!$Y$3</f>
        <v>0.14615384615384616</v>
      </c>
      <c r="L20" s="6">
        <f>'Original Data'!AF20/'Wedepohl (1971) average shales'!$AB$3</f>
        <v>0.41896551724137931</v>
      </c>
      <c r="M20" s="8">
        <v>11382.914375</v>
      </c>
      <c r="N20" s="8">
        <v>174.37456521739134</v>
      </c>
      <c r="O20" s="8">
        <v>782.46601796407185</v>
      </c>
      <c r="P20" s="8">
        <v>829.96392529711386</v>
      </c>
      <c r="Q20" s="8">
        <v>5346.1449999999995</v>
      </c>
      <c r="R20" s="8">
        <v>1671.8499999999997</v>
      </c>
      <c r="S20" s="8">
        <v>156782.43954545454</v>
      </c>
      <c r="T20" s="8">
        <v>1468.0308974358975</v>
      </c>
      <c r="U20" s="8">
        <v>86.051111111111126</v>
      </c>
      <c r="V20" s="8">
        <v>4141.6247857142862</v>
      </c>
    </row>
    <row r="21" spans="1:22" x14ac:dyDescent="0.45">
      <c r="A21" t="s">
        <v>33</v>
      </c>
      <c r="B21" t="s">
        <v>34</v>
      </c>
      <c r="C21" s="1" t="s">
        <v>153</v>
      </c>
      <c r="D21" s="1" t="s">
        <v>39</v>
      </c>
      <c r="E21" s="6">
        <f>'Original Data'!P21/'Wedepohl (1971) average shales'!$N$3</f>
        <v>0.21249999999999999</v>
      </c>
      <c r="F21" s="6">
        <f>'Original Data'!R21/'Wedepohl (1971) average shales'!$Q$3</f>
        <v>3.5733333333333333</v>
      </c>
      <c r="G21" s="6">
        <f>'Original Data'!S21/'Wedepohl (1971) average shales'!$P$3</f>
        <v>1.0810810810810809</v>
      </c>
      <c r="H21" s="6">
        <f>'Original Data'!U21/'Wedepohl (1971) average shales'!$S$3</f>
        <v>8.3333333333333329E-2</v>
      </c>
      <c r="I21" s="6">
        <f>'Original Data'!X21/'Wedepohl (1971) average shales'!$U$3</f>
        <v>0.72631578947368425</v>
      </c>
      <c r="J21" s="6">
        <f>'Original Data'!Y21/'Wedepohl (1971) average shales'!$W$3</f>
        <v>0.6</v>
      </c>
      <c r="K21" s="6">
        <f>'Original Data'!AC21/'Wedepohl (1971) average shales'!$Y$3</f>
        <v>0.57692307692307687</v>
      </c>
      <c r="L21" s="6">
        <f>'Original Data'!AF21/'Wedepohl (1971) average shales'!$AB$3</f>
        <v>0.46379310344827585</v>
      </c>
      <c r="M21" s="8">
        <v>10219.121499999999</v>
      </c>
      <c r="N21" s="8">
        <v>153.92160869565217</v>
      </c>
      <c r="O21" s="8">
        <v>685.17275449101805</v>
      </c>
      <c r="P21" s="8">
        <v>754.09420713073007</v>
      </c>
      <c r="Q21" s="8">
        <v>3955.0562499999992</v>
      </c>
      <c r="R21" s="8">
        <v>1524.2659999999998</v>
      </c>
      <c r="S21" s="8">
        <v>165612.23318181816</v>
      </c>
      <c r="T21" s="8">
        <v>1391.1706410256409</v>
      </c>
      <c r="U21" s="8">
        <v>86.051111111111126</v>
      </c>
      <c r="V21" s="8">
        <v>3969.2652499999999</v>
      </c>
    </row>
    <row r="22" spans="1:22" x14ac:dyDescent="0.45">
      <c r="A22" t="s">
        <v>33</v>
      </c>
      <c r="B22" t="s">
        <v>34</v>
      </c>
      <c r="C22" s="1" t="s">
        <v>154</v>
      </c>
      <c r="D22" s="1" t="s">
        <v>39</v>
      </c>
      <c r="E22" s="6">
        <f>'Original Data'!P22/'Wedepohl (1971) average shales'!$N$3</f>
        <v>0.2</v>
      </c>
      <c r="F22" s="6">
        <f>'Original Data'!R22/'Wedepohl (1971) average shales'!$Q$3</f>
        <v>3.6766666666666667</v>
      </c>
      <c r="G22" s="6">
        <f>'Original Data'!S22/'Wedepohl (1971) average shales'!$P$3</f>
        <v>1.0810810810810809</v>
      </c>
      <c r="H22" s="6">
        <f>'Original Data'!U22/'Wedepohl (1971) average shales'!$S$3</f>
        <v>8.3333333333333329E-2</v>
      </c>
      <c r="I22" s="6">
        <f>'Original Data'!X22/'Wedepohl (1971) average shales'!$U$3</f>
        <v>0.75789473684210529</v>
      </c>
      <c r="J22" s="6">
        <f>'Original Data'!Y22/'Wedepohl (1971) average shales'!$W$3</f>
        <v>0.48888888888888887</v>
      </c>
      <c r="K22" s="6">
        <f>'Original Data'!AC22/'Wedepohl (1971) average shales'!$Y$3</f>
        <v>0.74615384615384617</v>
      </c>
      <c r="L22" s="6">
        <f>'Original Data'!AF22/'Wedepohl (1971) average shales'!$AB$3</f>
        <v>0.53275862068965518</v>
      </c>
      <c r="M22" s="8">
        <v>12194.323749999998</v>
      </c>
      <c r="N22" s="8">
        <v>162.05034782608695</v>
      </c>
      <c r="O22" s="8">
        <v>924.12754491017961</v>
      </c>
      <c r="P22" s="8">
        <v>919.16639728353152</v>
      </c>
      <c r="Q22" s="8">
        <v>6355.36625</v>
      </c>
      <c r="R22" s="8">
        <v>2010.8320000000001</v>
      </c>
      <c r="S22" s="8">
        <v>151656.09136363637</v>
      </c>
      <c r="T22" s="8">
        <v>1783.1579487179486</v>
      </c>
      <c r="U22" s="8">
        <v>0</v>
      </c>
      <c r="V22" s="8">
        <v>5383.1130357142856</v>
      </c>
    </row>
    <row r="23" spans="1:22" x14ac:dyDescent="0.45">
      <c r="A23" t="s">
        <v>33</v>
      </c>
      <c r="B23" t="s">
        <v>34</v>
      </c>
      <c r="C23" s="1" t="s">
        <v>155</v>
      </c>
      <c r="D23" s="1" t="s">
        <v>39</v>
      </c>
      <c r="E23" s="6">
        <f>'Original Data'!P23/'Wedepohl (1971) average shales'!$N$3</f>
        <v>0.23749999999999999</v>
      </c>
      <c r="F23" s="6">
        <f>'Original Data'!R23/'Wedepohl (1971) average shales'!$Q$3</f>
        <v>4.13</v>
      </c>
      <c r="G23" s="6">
        <f>'Original Data'!S23/'Wedepohl (1971) average shales'!$P$3</f>
        <v>2.9729729729729728</v>
      </c>
      <c r="H23" s="6">
        <f>'Original Data'!U23/'Wedepohl (1971) average shales'!$S$3</f>
        <v>0.25</v>
      </c>
      <c r="I23" s="6">
        <f>'Original Data'!X23/'Wedepohl (1971) average shales'!$U$3</f>
        <v>0.97894736842105268</v>
      </c>
      <c r="J23" s="6">
        <f>'Original Data'!Y23/'Wedepohl (1971) average shales'!$W$3</f>
        <v>0.73333333333333328</v>
      </c>
      <c r="K23" s="6">
        <f>'Original Data'!AC23/'Wedepohl (1971) average shales'!$Y$3</f>
        <v>1.4846153846153847</v>
      </c>
      <c r="L23" s="6">
        <f>'Original Data'!AF23/'Wedepohl (1971) average shales'!$AB$3</f>
        <v>0.51034482758620692</v>
      </c>
      <c r="M23" s="8">
        <v>8355.1982499999995</v>
      </c>
      <c r="N23" s="8">
        <v>92.300521739130417</v>
      </c>
      <c r="O23" s="8">
        <v>413.57559880239523</v>
      </c>
      <c r="P23" s="8">
        <v>543.94461120543292</v>
      </c>
      <c r="Q23" s="8">
        <v>1772.95625</v>
      </c>
      <c r="R23" s="8">
        <v>929.31799999999998</v>
      </c>
      <c r="S23" s="8">
        <v>166365.91681818178</v>
      </c>
      <c r="T23" s="8">
        <v>1022.2414102564102</v>
      </c>
      <c r="U23" s="8">
        <v>172.10222222222225</v>
      </c>
      <c r="V23" s="8">
        <v>3502.1459285714286</v>
      </c>
    </row>
    <row r="24" spans="1:22" x14ac:dyDescent="0.45">
      <c r="A24" t="s">
        <v>33</v>
      </c>
      <c r="B24" t="s">
        <v>34</v>
      </c>
      <c r="C24" s="1" t="s">
        <v>156</v>
      </c>
      <c r="D24" s="1" t="s">
        <v>39</v>
      </c>
      <c r="E24" s="6">
        <f>'Original Data'!P24/'Wedepohl (1971) average shales'!$N$3</f>
        <v>0.16250000000000001</v>
      </c>
      <c r="F24" s="6">
        <f>'Original Data'!R24/'Wedepohl (1971) average shales'!$Q$3</f>
        <v>3.6833333333333331</v>
      </c>
      <c r="G24" s="6">
        <f>'Original Data'!S24/'Wedepohl (1971) average shales'!$P$3</f>
        <v>0.54054054054054046</v>
      </c>
      <c r="H24" s="6">
        <f>'Original Data'!U24/'Wedepohl (1971) average shales'!$S$3</f>
        <v>0</v>
      </c>
      <c r="I24" s="6">
        <f>'Original Data'!X24/'Wedepohl (1971) average shales'!$U$3</f>
        <v>0.55789473684210522</v>
      </c>
      <c r="J24" s="6">
        <f>'Original Data'!Y24/'Wedepohl (1971) average shales'!$W$3</f>
        <v>0.4</v>
      </c>
      <c r="K24" s="6">
        <f>'Original Data'!AC24/'Wedepohl (1971) average shales'!$Y$3</f>
        <v>0.36923076923076925</v>
      </c>
      <c r="L24" s="6">
        <f>'Original Data'!AF24/'Wedepohl (1971) average shales'!$AB$3</f>
        <v>0.4086206896551724</v>
      </c>
      <c r="M24" s="8">
        <v>8313.4686249999995</v>
      </c>
      <c r="N24" s="8">
        <v>116.94895652173913</v>
      </c>
      <c r="O24" s="8">
        <v>573.3013473053893</v>
      </c>
      <c r="P24" s="8">
        <v>643.46409507640078</v>
      </c>
      <c r="Q24" s="8">
        <v>1854.7850000000001</v>
      </c>
      <c r="R24" s="8">
        <v>1088.4319999999998</v>
      </c>
      <c r="S24" s="8">
        <v>163815.73727272727</v>
      </c>
      <c r="T24" s="8">
        <v>1175.9619230769231</v>
      </c>
      <c r="U24" s="8">
        <v>344.2044444444445</v>
      </c>
      <c r="V24" s="8">
        <v>3709.476964285715</v>
      </c>
    </row>
    <row r="25" spans="1:22" x14ac:dyDescent="0.45">
      <c r="A25" t="s">
        <v>33</v>
      </c>
      <c r="B25" t="s">
        <v>34</v>
      </c>
      <c r="C25" s="1" t="s">
        <v>157</v>
      </c>
      <c r="D25" s="1" t="s">
        <v>40</v>
      </c>
      <c r="E25" s="6">
        <f>'Original Data'!P25/'Wedepohl (1971) average shales'!$N$3</f>
        <v>0.1875</v>
      </c>
      <c r="F25" s="6">
        <f>'Original Data'!R25/'Wedepohl (1971) average shales'!$Q$3</f>
        <v>3.3333333333333335</v>
      </c>
      <c r="G25" s="6">
        <f>'Original Data'!S25/'Wedepohl (1971) average shales'!$P$3</f>
        <v>0.54054054054054046</v>
      </c>
      <c r="H25" s="6">
        <f>'Original Data'!U25/'Wedepohl (1971) average shales'!$S$3</f>
        <v>0.16666666666666666</v>
      </c>
      <c r="I25" s="6">
        <f>'Original Data'!X25/'Wedepohl (1971) average shales'!$U$3</f>
        <v>0.61052631578947369</v>
      </c>
      <c r="J25" s="6">
        <f>'Original Data'!Y25/'Wedepohl (1971) average shales'!$W$3</f>
        <v>0.44444444444444442</v>
      </c>
      <c r="K25" s="6">
        <f>'Original Data'!AC25/'Wedepohl (1971) average shales'!$Y$3</f>
        <v>0.23846153846153847</v>
      </c>
      <c r="L25" s="6">
        <f>'Original Data'!AF25/'Wedepohl (1971) average shales'!$AB$3</f>
        <v>0.42586206896551726</v>
      </c>
      <c r="M25" s="8">
        <v>6403.1791249999987</v>
      </c>
      <c r="N25" s="8">
        <v>55.327869565217398</v>
      </c>
      <c r="O25" s="8">
        <v>225.01047904191617</v>
      </c>
      <c r="P25" s="8">
        <v>404.82367402376917</v>
      </c>
      <c r="Q25" s="8">
        <v>0</v>
      </c>
      <c r="R25" s="8">
        <v>551.13400000000001</v>
      </c>
      <c r="S25" s="8">
        <v>172327.16454545455</v>
      </c>
      <c r="T25" s="8">
        <v>760.91653846153838</v>
      </c>
      <c r="U25" s="8">
        <v>516.30666666666662</v>
      </c>
      <c r="V25" s="8">
        <v>3007.549</v>
      </c>
    </row>
    <row r="26" spans="1:22" x14ac:dyDescent="0.45">
      <c r="A26" t="s">
        <v>33</v>
      </c>
      <c r="B26" t="s">
        <v>34</v>
      </c>
      <c r="C26" s="1" t="s">
        <v>158</v>
      </c>
      <c r="D26" s="1" t="s">
        <v>40</v>
      </c>
      <c r="E26" s="6">
        <f>'Original Data'!P26/'Wedepohl (1971) average shales'!$N$3</f>
        <v>0.13750000000000001</v>
      </c>
      <c r="F26" s="6">
        <f>'Original Data'!R26/'Wedepohl (1971) average shales'!$Q$3</f>
        <v>3.5333333333333332</v>
      </c>
      <c r="G26" s="6">
        <f>'Original Data'!S26/'Wedepohl (1971) average shales'!$P$3</f>
        <v>0</v>
      </c>
      <c r="H26" s="6">
        <f>'Original Data'!U26/'Wedepohl (1971) average shales'!$S$3</f>
        <v>8.3333333333333329E-2</v>
      </c>
      <c r="I26" s="6">
        <f>'Original Data'!X26/'Wedepohl (1971) average shales'!$U$3</f>
        <v>0.51578947368421058</v>
      </c>
      <c r="J26" s="6">
        <f>'Original Data'!Y26/'Wedepohl (1971) average shales'!$W$3</f>
        <v>0.33333333333333331</v>
      </c>
      <c r="K26" s="6">
        <f>'Original Data'!AC26/'Wedepohl (1971) average shales'!$Y$3</f>
        <v>0.11538461538461539</v>
      </c>
      <c r="L26" s="6">
        <f>'Original Data'!AF26/'Wedepohl (1971) average shales'!$AB$3</f>
        <v>0.40172413793103451</v>
      </c>
      <c r="M26" s="8">
        <v>7529.878999999999</v>
      </c>
      <c r="N26" s="8">
        <v>92.562739130434778</v>
      </c>
      <c r="O26" s="8">
        <v>406.60344311377247</v>
      </c>
      <c r="P26" s="8">
        <v>551.56332767402375</v>
      </c>
      <c r="Q26" s="8">
        <v>1009.2212499999998</v>
      </c>
      <c r="R26" s="8">
        <v>1003.11</v>
      </c>
      <c r="S26" s="8">
        <v>164692.86909090908</v>
      </c>
      <c r="T26" s="8">
        <v>1006.8693589743591</v>
      </c>
      <c r="U26" s="8">
        <v>516.30666666666662</v>
      </c>
      <c r="V26" s="8">
        <v>3374.7497499999999</v>
      </c>
    </row>
    <row r="27" spans="1:22" x14ac:dyDescent="0.45">
      <c r="A27" t="s">
        <v>33</v>
      </c>
      <c r="B27" t="s">
        <v>34</v>
      </c>
      <c r="C27" s="1" t="s">
        <v>159</v>
      </c>
      <c r="D27" s="1" t="s">
        <v>40</v>
      </c>
      <c r="E27" s="6">
        <f>'Original Data'!P27/'Wedepohl (1971) average shales'!$N$3</f>
        <v>0.16875000000000001</v>
      </c>
      <c r="F27" s="6">
        <f>'Original Data'!R27/'Wedepohl (1971) average shales'!$Q$3</f>
        <v>3.16</v>
      </c>
      <c r="G27" s="6">
        <f>'Original Data'!S27/'Wedepohl (1971) average shales'!$P$3</f>
        <v>0.54054054054054046</v>
      </c>
      <c r="H27" s="6">
        <f>'Original Data'!U27/'Wedepohl (1971) average shales'!$S$3</f>
        <v>0</v>
      </c>
      <c r="I27" s="6">
        <f>'Original Data'!X27/'Wedepohl (1971) average shales'!$U$3</f>
        <v>0.56842105263157894</v>
      </c>
      <c r="J27" s="6">
        <f>'Original Data'!Y27/'Wedepohl (1971) average shales'!$W$3</f>
        <v>0.35555555555555557</v>
      </c>
      <c r="K27" s="6">
        <f>'Original Data'!AC27/'Wedepohl (1971) average shales'!$Y$3</f>
        <v>0.13846153846153847</v>
      </c>
      <c r="L27" s="6">
        <f>'Original Data'!AF27/'Wedepohl (1971) average shales'!$AB$3</f>
        <v>0.3724137931034483</v>
      </c>
      <c r="M27" s="8">
        <v>7339.7773749999988</v>
      </c>
      <c r="N27" s="8">
        <v>57.42560869565218</v>
      </c>
      <c r="O27" s="8">
        <v>257.65284431137724</v>
      </c>
      <c r="P27" s="8">
        <v>442.99661799660447</v>
      </c>
      <c r="Q27" s="8">
        <v>763.73500000000001</v>
      </c>
      <c r="R27" s="8">
        <v>763.28600000000006</v>
      </c>
      <c r="S27" s="8">
        <v>169893.93590909088</v>
      </c>
      <c r="T27" s="8">
        <v>853.14884615384608</v>
      </c>
      <c r="U27" s="8">
        <v>774.46</v>
      </c>
      <c r="V27" s="8">
        <v>3212.3820714285716</v>
      </c>
    </row>
    <row r="28" spans="1:22" x14ac:dyDescent="0.45">
      <c r="A28" t="s">
        <v>33</v>
      </c>
      <c r="B28" t="s">
        <v>34</v>
      </c>
      <c r="C28" s="1" t="s">
        <v>160</v>
      </c>
      <c r="D28" s="1" t="s">
        <v>40</v>
      </c>
      <c r="E28" s="6">
        <f>'Original Data'!P28/'Wedepohl (1971) average shales'!$N$3</f>
        <v>0.14374999999999999</v>
      </c>
      <c r="F28" s="6">
        <f>'Original Data'!R28/'Wedepohl (1971) average shales'!$Q$3</f>
        <v>3.2033333333333331</v>
      </c>
      <c r="G28" s="6">
        <f>'Original Data'!S28/'Wedepohl (1971) average shales'!$P$3</f>
        <v>0.27027027027027023</v>
      </c>
      <c r="H28" s="6">
        <f>'Original Data'!U28/'Wedepohl (1971) average shales'!$S$3</f>
        <v>0.25</v>
      </c>
      <c r="I28" s="6">
        <f>'Original Data'!X28/'Wedepohl (1971) average shales'!$U$3</f>
        <v>0.52631578947368418</v>
      </c>
      <c r="J28" s="6">
        <f>'Original Data'!Y28/'Wedepohl (1971) average shales'!$W$3</f>
        <v>0.35555555555555557</v>
      </c>
      <c r="K28" s="6">
        <f>'Original Data'!AC28/'Wedepohl (1971) average shales'!$Y$3</f>
        <v>0.1</v>
      </c>
      <c r="L28" s="6">
        <f>'Original Data'!AF28/'Wedepohl (1971) average shales'!$AB$3</f>
        <v>0.38793103448275862</v>
      </c>
      <c r="M28" s="8">
        <v>7209.9518749999988</v>
      </c>
      <c r="N28" s="8">
        <v>63.718826086956533</v>
      </c>
      <c r="O28" s="8">
        <v>227.22889221556883</v>
      </c>
      <c r="P28" s="8">
        <v>419.58493718166386</v>
      </c>
      <c r="Q28" s="8">
        <v>627.35374999999999</v>
      </c>
      <c r="R28" s="8">
        <v>664.12799999999993</v>
      </c>
      <c r="S28" s="8">
        <v>170520.92272727273</v>
      </c>
      <c r="T28" s="8">
        <v>776.2885897435898</v>
      </c>
      <c r="U28" s="8">
        <v>1204.7155555555557</v>
      </c>
      <c r="V28" s="8">
        <v>2920.1202499999999</v>
      </c>
    </row>
    <row r="29" spans="1:22" x14ac:dyDescent="0.45">
      <c r="A29" t="s">
        <v>33</v>
      </c>
      <c r="B29" t="s">
        <v>34</v>
      </c>
      <c r="C29" s="1" t="s">
        <v>161</v>
      </c>
      <c r="D29" s="1" t="s">
        <v>40</v>
      </c>
      <c r="E29" s="6">
        <f>'Original Data'!P29/'Wedepohl (1971) average shales'!$N$3</f>
        <v>0.14374999999999999</v>
      </c>
      <c r="F29" s="6">
        <f>'Original Data'!R29/'Wedepohl (1971) average shales'!$Q$3</f>
        <v>3.14</v>
      </c>
      <c r="G29" s="6">
        <f>'Original Data'!S29/'Wedepohl (1971) average shales'!$P$3</f>
        <v>0</v>
      </c>
      <c r="H29" s="6">
        <f>'Original Data'!U29/'Wedepohl (1971) average shales'!$S$3</f>
        <v>0</v>
      </c>
      <c r="I29" s="6">
        <f>'Original Data'!X29/'Wedepohl (1971) average shales'!$U$3</f>
        <v>0.51578947368421058</v>
      </c>
      <c r="J29" s="6">
        <f>'Original Data'!Y29/'Wedepohl (1971) average shales'!$W$3</f>
        <v>0.28888888888888886</v>
      </c>
      <c r="K29" s="6">
        <f>'Original Data'!AC29/'Wedepohl (1971) average shales'!$Y$3</f>
        <v>6.1538461538461542E-2</v>
      </c>
      <c r="L29" s="6">
        <f>'Original Data'!AF29/'Wedepohl (1971) average shales'!$AB$3</f>
        <v>0.44137931034482758</v>
      </c>
      <c r="M29" s="8">
        <v>7010.5769999999993</v>
      </c>
      <c r="N29" s="8">
        <v>85.220652173913038</v>
      </c>
      <c r="O29" s="8">
        <v>301.70419161676648</v>
      </c>
      <c r="P29" s="8">
        <v>472.67786757215629</v>
      </c>
      <c r="Q29" s="8">
        <v>463.69625000000002</v>
      </c>
      <c r="R29" s="8">
        <v>800.18200000000002</v>
      </c>
      <c r="S29" s="8">
        <v>169159.74409090908</v>
      </c>
      <c r="T29" s="8">
        <v>868.5208974358975</v>
      </c>
      <c r="U29" s="8">
        <v>1118.6644444444444</v>
      </c>
      <c r="V29" s="8">
        <v>3294.8148928571431</v>
      </c>
    </row>
    <row r="30" spans="1:22" x14ac:dyDescent="0.45">
      <c r="A30" t="s">
        <v>33</v>
      </c>
      <c r="B30" t="s">
        <v>34</v>
      </c>
      <c r="C30" s="1" t="s">
        <v>162</v>
      </c>
      <c r="D30" s="1" t="s">
        <v>40</v>
      </c>
      <c r="E30" s="6">
        <f>'Original Data'!P30/'Wedepohl (1971) average shales'!$N$3</f>
        <v>0.14374999999999999</v>
      </c>
      <c r="F30" s="6">
        <f>'Original Data'!R30/'Wedepohl (1971) average shales'!$Q$3</f>
        <v>3.0866666666666664</v>
      </c>
      <c r="G30" s="6">
        <f>'Original Data'!S30/'Wedepohl (1971) average shales'!$P$3</f>
        <v>0</v>
      </c>
      <c r="H30" s="6">
        <f>'Original Data'!U30/'Wedepohl (1971) average shales'!$S$3</f>
        <v>0</v>
      </c>
      <c r="I30" s="6">
        <f>'Original Data'!X30/'Wedepohl (1971) average shales'!$U$3</f>
        <v>0.5368421052631579</v>
      </c>
      <c r="J30" s="6">
        <f>'Original Data'!Y30/'Wedepohl (1971) average shales'!$W$3</f>
        <v>0.28888888888888886</v>
      </c>
      <c r="K30" s="6">
        <f>'Original Data'!AC30/'Wedepohl (1971) average shales'!$Y$3</f>
        <v>0.12307692307692308</v>
      </c>
      <c r="L30" s="6">
        <f>'Original Data'!AF30/'Wedepohl (1971) average shales'!$AB$3</f>
        <v>0.42241379310344829</v>
      </c>
      <c r="M30" s="8">
        <v>12741.4455</v>
      </c>
      <c r="N30" s="8">
        <v>369.98873913043479</v>
      </c>
      <c r="O30" s="8">
        <v>1766.1738023952098</v>
      </c>
      <c r="P30" s="8">
        <v>1510.013731748727</v>
      </c>
      <c r="Q30" s="8">
        <v>8128.3224999999993</v>
      </c>
      <c r="R30" s="8">
        <v>3433.6340000000005</v>
      </c>
      <c r="S30" s="8">
        <v>139057.87954545452</v>
      </c>
      <c r="T30" s="8">
        <v>2836.143461538461</v>
      </c>
      <c r="U30" s="8">
        <v>1118.6644444444444</v>
      </c>
      <c r="V30" s="8">
        <v>7204.1289999999999</v>
      </c>
    </row>
    <row r="31" spans="1:22" x14ac:dyDescent="0.45">
      <c r="A31" t="s">
        <v>33</v>
      </c>
      <c r="B31" t="s">
        <v>34</v>
      </c>
      <c r="C31" s="1" t="s">
        <v>163</v>
      </c>
      <c r="D31" s="1" t="s">
        <v>40</v>
      </c>
      <c r="E31" s="6">
        <f>'Original Data'!P31/'Wedepohl (1971) average shales'!$N$3</f>
        <v>0.41249999999999998</v>
      </c>
      <c r="F31" s="6">
        <f>'Original Data'!R31/'Wedepohl (1971) average shales'!$Q$3</f>
        <v>2.4700000000000002</v>
      </c>
      <c r="G31" s="6">
        <f>'Original Data'!S31/'Wedepohl (1971) average shales'!$P$3</f>
        <v>2.1621621621621618</v>
      </c>
      <c r="H31" s="6">
        <f>'Original Data'!U31/'Wedepohl (1971) average shales'!$S$3</f>
        <v>0.33333333333333331</v>
      </c>
      <c r="I31" s="6">
        <f>'Original Data'!X31/'Wedepohl (1971) average shales'!$U$3</f>
        <v>1.1052631578947369</v>
      </c>
      <c r="J31" s="6">
        <f>'Original Data'!Y31/'Wedepohl (1971) average shales'!$W$3</f>
        <v>0.73333333333333328</v>
      </c>
      <c r="K31" s="6">
        <f>'Original Data'!AC31/'Wedepohl (1971) average shales'!$Y$3</f>
        <v>0.61538461538461542</v>
      </c>
      <c r="L31" s="6">
        <f>'Original Data'!AF31/'Wedepohl (1971) average shales'!$AB$3</f>
        <v>0.50344827586206897</v>
      </c>
      <c r="M31" s="8">
        <v>7863.7159999999985</v>
      </c>
      <c r="N31" s="8">
        <v>80.238521739130434</v>
      </c>
      <c r="O31" s="8">
        <v>370.47500000000002</v>
      </c>
      <c r="P31" s="8">
        <v>537.27823429541593</v>
      </c>
      <c r="Q31" s="8">
        <v>1309.2599999999998</v>
      </c>
      <c r="R31" s="8">
        <v>1014.64</v>
      </c>
      <c r="S31" s="8">
        <v>167733.59272727268</v>
      </c>
      <c r="T31" s="8">
        <v>991.49730769230769</v>
      </c>
      <c r="U31" s="8">
        <v>860.51111111111118</v>
      </c>
      <c r="V31" s="8">
        <v>3497.15</v>
      </c>
    </row>
    <row r="32" spans="1:22" x14ac:dyDescent="0.45">
      <c r="A32" t="s">
        <v>33</v>
      </c>
      <c r="B32" t="s">
        <v>34</v>
      </c>
      <c r="C32" s="1" t="s">
        <v>164</v>
      </c>
      <c r="D32" s="1" t="s">
        <v>40</v>
      </c>
      <c r="E32" s="6">
        <f>'Original Data'!P32/'Wedepohl (1971) average shales'!$N$3</f>
        <v>0.16250000000000001</v>
      </c>
      <c r="F32" s="6">
        <f>'Original Data'!R32/'Wedepohl (1971) average shales'!$Q$3</f>
        <v>3.3933333333333335</v>
      </c>
      <c r="G32" s="6">
        <f>'Original Data'!S32/'Wedepohl (1971) average shales'!$P$3</f>
        <v>0</v>
      </c>
      <c r="H32" s="6">
        <f>'Original Data'!U32/'Wedepohl (1971) average shales'!$S$3</f>
        <v>0</v>
      </c>
      <c r="I32" s="6">
        <f>'Original Data'!X32/'Wedepohl (1971) average shales'!$U$3</f>
        <v>0.57894736842105265</v>
      </c>
      <c r="J32" s="6">
        <f>'Original Data'!Y32/'Wedepohl (1971) average shales'!$W$3</f>
        <v>0.35555555555555557</v>
      </c>
      <c r="K32" s="6">
        <f>'Original Data'!AC32/'Wedepohl (1971) average shales'!$Y$3</f>
        <v>0.12307692307692308</v>
      </c>
      <c r="L32" s="6">
        <f>'Original Data'!AF32/'Wedepohl (1971) average shales'!$AB$3</f>
        <v>0.40344827586206894</v>
      </c>
      <c r="M32" s="8">
        <v>6662.8301249999986</v>
      </c>
      <c r="N32" s="8">
        <v>78.403000000000006</v>
      </c>
      <c r="O32" s="8">
        <v>362.23517964071863</v>
      </c>
      <c r="P32" s="8">
        <v>526.64377589134131</v>
      </c>
      <c r="Q32" s="8">
        <v>109.105</v>
      </c>
      <c r="R32" s="8">
        <v>947.76599999999985</v>
      </c>
      <c r="S32" s="8">
        <v>167717.34954545455</v>
      </c>
      <c r="T32" s="8">
        <v>960.75320512820497</v>
      </c>
      <c r="U32" s="8">
        <v>1290.7666666666667</v>
      </c>
      <c r="V32" s="8">
        <v>3292.3169285714289</v>
      </c>
    </row>
    <row r="33" spans="1:22" x14ac:dyDescent="0.45">
      <c r="A33" t="s">
        <v>33</v>
      </c>
      <c r="B33" t="s">
        <v>34</v>
      </c>
      <c r="C33" s="1" t="s">
        <v>165</v>
      </c>
      <c r="D33" s="1" t="s">
        <v>40</v>
      </c>
      <c r="E33" s="6">
        <f>'Original Data'!P33/'Wedepohl (1971) average shales'!$N$3</f>
        <v>0.16875000000000001</v>
      </c>
      <c r="F33" s="6">
        <f>'Original Data'!R33/'Wedepohl (1971) average shales'!$Q$3</f>
        <v>3.3333333333333335</v>
      </c>
      <c r="G33" s="6">
        <f>'Original Data'!S33/'Wedepohl (1971) average shales'!$P$3</f>
        <v>0</v>
      </c>
      <c r="H33" s="6">
        <f>'Original Data'!U33/'Wedepohl (1971) average shales'!$S$3</f>
        <v>0.16666666666666666</v>
      </c>
      <c r="I33" s="6">
        <f>'Original Data'!X33/'Wedepohl (1971) average shales'!$U$3</f>
        <v>0.55789473684210522</v>
      </c>
      <c r="J33" s="6">
        <f>'Original Data'!Y33/'Wedepohl (1971) average shales'!$W$3</f>
        <v>0.35555555555555557</v>
      </c>
      <c r="K33" s="6">
        <f>'Original Data'!AC33/'Wedepohl (1971) average shales'!$Y$3</f>
        <v>0.18461538461538463</v>
      </c>
      <c r="L33" s="6">
        <f>'Original Data'!AF33/'Wedepohl (1971) average shales'!$AB$3</f>
        <v>0.44482758620689655</v>
      </c>
      <c r="M33" s="8">
        <v>12208.233624999997</v>
      </c>
      <c r="N33" s="8">
        <v>399.88152173913045</v>
      </c>
      <c r="O33" s="8">
        <v>2417.4365269461077</v>
      </c>
      <c r="P33" s="8">
        <v>1772.2245568760611</v>
      </c>
      <c r="Q33" s="8">
        <v>7991.9412499999989</v>
      </c>
      <c r="R33" s="8">
        <v>3470.5299999999993</v>
      </c>
      <c r="S33" s="8">
        <v>126979.44954545454</v>
      </c>
      <c r="T33" s="8">
        <v>2859.2015384615383</v>
      </c>
      <c r="U33" s="8">
        <v>602.35777777777787</v>
      </c>
      <c r="V33" s="8">
        <v>6622.1033214285708</v>
      </c>
    </row>
    <row r="34" spans="1:22" x14ac:dyDescent="0.45">
      <c r="A34" t="s">
        <v>33</v>
      </c>
      <c r="B34" t="s">
        <v>34</v>
      </c>
      <c r="C34" s="1" t="s">
        <v>166</v>
      </c>
      <c r="D34" s="1" t="s">
        <v>40</v>
      </c>
      <c r="E34" s="6">
        <f>'Original Data'!P34/'Wedepohl (1971) average shales'!$N$3</f>
        <v>0.48749999999999999</v>
      </c>
      <c r="F34" s="6">
        <f>'Original Data'!R34/'Wedepohl (1971) average shales'!$Q$3</f>
        <v>2.65</v>
      </c>
      <c r="G34" s="6">
        <f>'Original Data'!S34/'Wedepohl (1971) average shales'!$P$3</f>
        <v>2.9729729729729728</v>
      </c>
      <c r="H34" s="6">
        <f>'Original Data'!U34/'Wedepohl (1971) average shales'!$S$3</f>
        <v>0.5</v>
      </c>
      <c r="I34" s="6">
        <f>'Original Data'!X34/'Wedepohl (1971) average shales'!$U$3</f>
        <v>0.81052631578947365</v>
      </c>
      <c r="J34" s="6">
        <f>'Original Data'!Y34/'Wedepohl (1971) average shales'!$W$3</f>
        <v>0.77777777777777779</v>
      </c>
      <c r="K34" s="6">
        <f>'Original Data'!AC34/'Wedepohl (1971) average shales'!$Y$3</f>
        <v>0.66153846153846152</v>
      </c>
      <c r="L34" s="6">
        <f>'Original Data'!AF34/'Wedepohl (1971) average shales'!$AB$3</f>
        <v>0.44827586206896552</v>
      </c>
      <c r="M34" s="8">
        <v>6328.9931249999991</v>
      </c>
      <c r="N34" s="8">
        <v>63.194391304347825</v>
      </c>
      <c r="O34" s="8">
        <v>251.94835329341316</v>
      </c>
      <c r="P34" s="8">
        <v>436.33024108658748</v>
      </c>
      <c r="Q34" s="8">
        <v>0</v>
      </c>
      <c r="R34" s="8">
        <v>666.43399999999997</v>
      </c>
      <c r="S34" s="8">
        <v>166924.68227272728</v>
      </c>
      <c r="T34" s="8">
        <v>822.40474358974348</v>
      </c>
      <c r="U34" s="8">
        <v>602.35777777777787</v>
      </c>
      <c r="V34" s="8">
        <v>3077.4920000000002</v>
      </c>
    </row>
    <row r="35" spans="1:22" x14ac:dyDescent="0.45">
      <c r="A35" t="s">
        <v>33</v>
      </c>
      <c r="B35" t="s">
        <v>34</v>
      </c>
      <c r="C35" s="1" t="s">
        <v>167</v>
      </c>
      <c r="D35" s="1" t="s">
        <v>40</v>
      </c>
      <c r="E35" s="6">
        <f>'Original Data'!P35/'Wedepohl (1971) average shales'!$N$3</f>
        <v>0.15</v>
      </c>
      <c r="F35" s="6">
        <f>'Original Data'!R35/'Wedepohl (1971) average shales'!$Q$3</f>
        <v>3.3033333333333332</v>
      </c>
      <c r="G35" s="6">
        <f>'Original Data'!S35/'Wedepohl (1971) average shales'!$P$3</f>
        <v>0.54054054054054046</v>
      </c>
      <c r="H35" s="6">
        <f>'Original Data'!U35/'Wedepohl (1971) average shales'!$S$3</f>
        <v>0</v>
      </c>
      <c r="I35" s="6">
        <f>'Original Data'!X35/'Wedepohl (1971) average shales'!$U$3</f>
        <v>0.55789473684210522</v>
      </c>
      <c r="J35" s="6">
        <f>'Original Data'!Y35/'Wedepohl (1971) average shales'!$W$3</f>
        <v>0.28888888888888886</v>
      </c>
      <c r="K35" s="6">
        <f>'Original Data'!AC35/'Wedepohl (1971) average shales'!$Y$3</f>
        <v>0.2153846153846154</v>
      </c>
      <c r="L35" s="6">
        <f>'Original Data'!AF35/'Wedepohl (1971) average shales'!$AB$3</f>
        <v>0.41034482758620688</v>
      </c>
      <c r="M35" s="8">
        <v>6333.6297499999991</v>
      </c>
      <c r="N35" s="8">
        <v>66.078782608695647</v>
      </c>
      <c r="O35" s="8">
        <v>244.97619760479043</v>
      </c>
      <c r="P35" s="8">
        <v>431.96535144312395</v>
      </c>
      <c r="Q35" s="8">
        <v>0</v>
      </c>
      <c r="R35" s="8">
        <v>661.82199999999978</v>
      </c>
      <c r="S35" s="8">
        <v>166076.78818181818</v>
      </c>
      <c r="T35" s="8">
        <v>807.03269230769229</v>
      </c>
      <c r="U35" s="8">
        <v>688.40888888888901</v>
      </c>
      <c r="V35" s="8">
        <v>3055.0103214285718</v>
      </c>
    </row>
    <row r="36" spans="1:22" x14ac:dyDescent="0.45">
      <c r="A36" t="s">
        <v>33</v>
      </c>
      <c r="B36" t="s">
        <v>34</v>
      </c>
      <c r="C36" s="1" t="s">
        <v>168</v>
      </c>
      <c r="D36" s="1" t="s">
        <v>40</v>
      </c>
      <c r="E36" s="6">
        <f>'Original Data'!P36/'Wedepohl (1971) average shales'!$N$3</f>
        <v>0.13750000000000001</v>
      </c>
      <c r="F36" s="6">
        <f>'Original Data'!R36/'Wedepohl (1971) average shales'!$Q$3</f>
        <v>3.2166666666666668</v>
      </c>
      <c r="G36" s="6">
        <f>'Original Data'!S36/'Wedepohl (1971) average shales'!$P$3</f>
        <v>0</v>
      </c>
      <c r="H36" s="6">
        <f>'Original Data'!U36/'Wedepohl (1971) average shales'!$S$3</f>
        <v>0</v>
      </c>
      <c r="I36" s="6">
        <f>'Original Data'!X36/'Wedepohl (1971) average shales'!$U$3</f>
        <v>0.55789473684210522</v>
      </c>
      <c r="J36" s="6">
        <f>'Original Data'!Y36/'Wedepohl (1971) average shales'!$W$3</f>
        <v>0.31111111111111112</v>
      </c>
      <c r="K36" s="6">
        <f>'Original Data'!AC36/'Wedepohl (1971) average shales'!$Y$3</f>
        <v>0.1</v>
      </c>
      <c r="L36" s="6">
        <f>'Original Data'!AF36/'Wedepohl (1971) average shales'!$AB$3</f>
        <v>0.4</v>
      </c>
      <c r="M36" s="8">
        <v>16613.027374999998</v>
      </c>
      <c r="N36" s="8">
        <v>215.54269565217388</v>
      </c>
      <c r="O36" s="8">
        <v>1013.1809880239522</v>
      </c>
      <c r="P36" s="8">
        <v>1045.9069202037351</v>
      </c>
      <c r="Q36" s="8">
        <v>11701.511249999998</v>
      </c>
      <c r="R36" s="8">
        <v>2216.0659999999998</v>
      </c>
      <c r="S36" s="8">
        <v>152000.44681818181</v>
      </c>
      <c r="T36" s="8">
        <v>2059.8548717948715</v>
      </c>
      <c r="U36" s="8">
        <v>86.051111111111126</v>
      </c>
      <c r="V36" s="8">
        <v>6272.3883214285725</v>
      </c>
    </row>
    <row r="37" spans="1:22" x14ac:dyDescent="0.45">
      <c r="A37" t="s">
        <v>33</v>
      </c>
      <c r="B37" t="s">
        <v>34</v>
      </c>
      <c r="C37" s="1" t="s">
        <v>169</v>
      </c>
      <c r="D37" s="1" t="s">
        <v>40</v>
      </c>
      <c r="E37" s="6">
        <f>'Original Data'!P37/'Wedepohl (1971) average shales'!$N$3</f>
        <v>0.28125</v>
      </c>
      <c r="F37" s="6">
        <f>'Original Data'!R37/'Wedepohl (1971) average shales'!$Q$3</f>
        <v>3.9433333333333334</v>
      </c>
      <c r="G37" s="6">
        <f>'Original Data'!S37/'Wedepohl (1971) average shales'!$P$3</f>
        <v>2.7027027027027026</v>
      </c>
      <c r="H37" s="6">
        <f>'Original Data'!U37/'Wedepohl (1971) average shales'!$S$3</f>
        <v>8.3333333333333329E-2</v>
      </c>
      <c r="I37" s="6">
        <f>'Original Data'!X37/'Wedepohl (1971) average shales'!$U$3</f>
        <v>1.0631578947368421</v>
      </c>
      <c r="J37" s="6">
        <f>'Original Data'!Y37/'Wedepohl (1971) average shales'!$W$3</f>
        <v>0.93333333333333335</v>
      </c>
      <c r="K37" s="6">
        <f>'Original Data'!AC37/'Wedepohl (1971) average shales'!$Y$3</f>
        <v>0.76923076923076927</v>
      </c>
      <c r="L37" s="6">
        <f>'Original Data'!AF37/'Wedepohl (1971) average shales'!$AB$3</f>
        <v>0.41896551724137931</v>
      </c>
      <c r="M37" s="8">
        <v>7451.0563750000001</v>
      </c>
      <c r="N37" s="8">
        <v>58.998913043478261</v>
      </c>
      <c r="O37" s="8">
        <v>231.66571856287428</v>
      </c>
      <c r="P37" s="8">
        <v>427.75918505942275</v>
      </c>
      <c r="Q37" s="8">
        <v>872.84</v>
      </c>
      <c r="R37" s="8">
        <v>615.702</v>
      </c>
      <c r="S37" s="8">
        <v>168474.2818181818</v>
      </c>
      <c r="T37" s="8">
        <v>807.03269230769229</v>
      </c>
      <c r="U37" s="8">
        <v>430.25555555555559</v>
      </c>
      <c r="V37" s="8">
        <v>3077.4920000000002</v>
      </c>
    </row>
    <row r="38" spans="1:22" x14ac:dyDescent="0.45">
      <c r="A38" t="s">
        <v>33</v>
      </c>
      <c r="B38" t="s">
        <v>34</v>
      </c>
      <c r="C38" s="1" t="s">
        <v>170</v>
      </c>
      <c r="D38" s="1" t="s">
        <v>41</v>
      </c>
      <c r="E38" s="6">
        <f>'Original Data'!P38/'Wedepohl (1971) average shales'!$N$3</f>
        <v>0.14374999999999999</v>
      </c>
      <c r="F38" s="6">
        <f>'Original Data'!R38/'Wedepohl (1971) average shales'!$Q$3</f>
        <v>3.43</v>
      </c>
      <c r="G38" s="6">
        <f>'Original Data'!S38/'Wedepohl (1971) average shales'!$P$3</f>
        <v>0</v>
      </c>
      <c r="H38" s="6">
        <f>'Original Data'!U38/'Wedepohl (1971) average shales'!$S$3</f>
        <v>0</v>
      </c>
      <c r="I38" s="6">
        <f>'Original Data'!X38/'Wedepohl (1971) average shales'!$U$3</f>
        <v>0.52631578947368418</v>
      </c>
      <c r="J38" s="6">
        <f>'Original Data'!Y38/'Wedepohl (1971) average shales'!$W$3</f>
        <v>0.33333333333333331</v>
      </c>
      <c r="K38" s="6">
        <f>'Original Data'!AC38/'Wedepohl (1971) average shales'!$Y$3</f>
        <v>0.13076923076923078</v>
      </c>
      <c r="L38" s="6">
        <f>'Original Data'!AF38/'Wedepohl (1971) average shales'!$AB$3</f>
        <v>0.52241379310344827</v>
      </c>
      <c r="M38" s="8">
        <v>5939.5166249999984</v>
      </c>
      <c r="N38" s="8">
        <v>46.674695652173916</v>
      </c>
      <c r="O38" s="8">
        <v>156.23967065868266</v>
      </c>
      <c r="P38" s="8">
        <v>361.96839388794569</v>
      </c>
      <c r="Q38" s="8">
        <v>0</v>
      </c>
      <c r="R38" s="8">
        <v>428.916</v>
      </c>
      <c r="S38" s="8">
        <v>171901.59318181817</v>
      </c>
      <c r="T38" s="8">
        <v>676.37025641025639</v>
      </c>
      <c r="U38" s="8">
        <v>602.35777777777787</v>
      </c>
      <c r="V38" s="8">
        <v>2850.1772500000002</v>
      </c>
    </row>
    <row r="39" spans="1:22" x14ac:dyDescent="0.45">
      <c r="A39" t="s">
        <v>33</v>
      </c>
      <c r="B39" t="s">
        <v>34</v>
      </c>
      <c r="C39" s="1" t="s">
        <v>171</v>
      </c>
      <c r="D39" s="1" t="s">
        <v>41</v>
      </c>
      <c r="E39" s="6">
        <f>'Original Data'!P39/'Wedepohl (1971) average shales'!$N$3</f>
        <v>0.13125000000000001</v>
      </c>
      <c r="F39" s="6">
        <f>'Original Data'!R39/'Wedepohl (1971) average shales'!$Q$3</f>
        <v>3.4366666666666665</v>
      </c>
      <c r="G39" s="6">
        <f>'Original Data'!S39/'Wedepohl (1971) average shales'!$P$3</f>
        <v>0</v>
      </c>
      <c r="H39" s="6">
        <f>'Original Data'!U39/'Wedepohl (1971) average shales'!$S$3</f>
        <v>8.3333333333333329E-2</v>
      </c>
      <c r="I39" s="6">
        <f>'Original Data'!X39/'Wedepohl (1971) average shales'!$U$3</f>
        <v>0.55789473684210522</v>
      </c>
      <c r="J39" s="6">
        <f>'Original Data'!Y39/'Wedepohl (1971) average shales'!$W$3</f>
        <v>0.28888888888888886</v>
      </c>
      <c r="K39" s="6">
        <f>'Original Data'!AC39/'Wedepohl (1971) average shales'!$Y$3</f>
        <v>0.1</v>
      </c>
      <c r="L39" s="6">
        <f>'Original Data'!AF39/'Wedepohl (1971) average shales'!$AB$3</f>
        <v>0.40344827586206894</v>
      </c>
      <c r="M39" s="8">
        <v>7404.6901249999983</v>
      </c>
      <c r="N39" s="8">
        <v>158.64152173913047</v>
      </c>
      <c r="O39" s="8">
        <v>721.93502994011976</v>
      </c>
      <c r="P39" s="8">
        <v>738.69805093378602</v>
      </c>
      <c r="Q39" s="8">
        <v>900.11624999999992</v>
      </c>
      <c r="R39" s="8">
        <v>1242.9340000000002</v>
      </c>
      <c r="S39" s="8">
        <v>162529.27727272728</v>
      </c>
      <c r="T39" s="8">
        <v>1145.2178205128203</v>
      </c>
      <c r="U39" s="8">
        <v>516.30666666666662</v>
      </c>
      <c r="V39" s="8">
        <v>3539.6153928571434</v>
      </c>
    </row>
    <row r="40" spans="1:22" x14ac:dyDescent="0.45">
      <c r="A40" t="s">
        <v>33</v>
      </c>
      <c r="B40" t="s">
        <v>34</v>
      </c>
      <c r="C40" s="1" t="s">
        <v>172</v>
      </c>
      <c r="D40" s="1" t="s">
        <v>41</v>
      </c>
      <c r="E40" s="6">
        <f>'Original Data'!P40/'Wedepohl (1971) average shales'!$N$3</f>
        <v>0.20624999999999999</v>
      </c>
      <c r="F40" s="6">
        <f>'Original Data'!R40/'Wedepohl (1971) average shales'!$Q$3</f>
        <v>2.8266666666666667</v>
      </c>
      <c r="G40" s="6">
        <f>'Original Data'!S40/'Wedepohl (1971) average shales'!$P$3</f>
        <v>0.27027027027027023</v>
      </c>
      <c r="H40" s="6">
        <f>'Original Data'!U40/'Wedepohl (1971) average shales'!$S$3</f>
        <v>0.16666666666666666</v>
      </c>
      <c r="I40" s="6">
        <f>'Original Data'!X40/'Wedepohl (1971) average shales'!$U$3</f>
        <v>0.6</v>
      </c>
      <c r="J40" s="6">
        <f>'Original Data'!Y40/'Wedepohl (1971) average shales'!$W$3</f>
        <v>0.4</v>
      </c>
      <c r="K40" s="6">
        <f>'Original Data'!AC40/'Wedepohl (1971) average shales'!$Y$3</f>
        <v>0.32307692307692309</v>
      </c>
      <c r="L40" s="6">
        <f>'Original Data'!AF40/'Wedepohl (1971) average shales'!$AB$3</f>
        <v>0.39310344827586208</v>
      </c>
      <c r="M40" s="8">
        <v>7659.7044999999998</v>
      </c>
      <c r="N40" s="8">
        <v>90.202782608695642</v>
      </c>
      <c r="O40" s="8">
        <v>386.63772455089821</v>
      </c>
      <c r="P40" s="8">
        <v>541.72248556876059</v>
      </c>
      <c r="Q40" s="8">
        <v>1118.3262499999998</v>
      </c>
      <c r="R40" s="8">
        <v>906.25799999999992</v>
      </c>
      <c r="S40" s="8">
        <v>166323.68454545454</v>
      </c>
      <c r="T40" s="8">
        <v>953.06717948717937</v>
      </c>
      <c r="U40" s="8">
        <v>344.2044444444445</v>
      </c>
      <c r="V40" s="8">
        <v>3274.8311785714291</v>
      </c>
    </row>
    <row r="41" spans="1:22" x14ac:dyDescent="0.45">
      <c r="A41" t="s">
        <v>33</v>
      </c>
      <c r="B41" t="s">
        <v>34</v>
      </c>
      <c r="C41" s="1" t="s">
        <v>173</v>
      </c>
      <c r="D41" s="1" t="s">
        <v>41</v>
      </c>
      <c r="E41" s="6">
        <f>'Original Data'!P41/'Wedepohl (1971) average shales'!$N$3</f>
        <v>0.16250000000000001</v>
      </c>
      <c r="F41" s="6">
        <f>'Original Data'!R41/'Wedepohl (1971) average shales'!$Q$3</f>
        <v>3.0433333333333334</v>
      </c>
      <c r="G41" s="6">
        <f>'Original Data'!S41/'Wedepohl (1971) average shales'!$P$3</f>
        <v>0.54054054054054046</v>
      </c>
      <c r="H41" s="6">
        <f>'Original Data'!U41/'Wedepohl (1971) average shales'!$S$3</f>
        <v>8.3333333333333329E-2</v>
      </c>
      <c r="I41" s="6">
        <f>'Original Data'!X41/'Wedepohl (1971) average shales'!$U$3</f>
        <v>0.61052631578947369</v>
      </c>
      <c r="J41" s="6">
        <f>'Original Data'!Y41/'Wedepohl (1971) average shales'!$W$3</f>
        <v>0.33333333333333331</v>
      </c>
      <c r="K41" s="6">
        <f>'Original Data'!AC41/'Wedepohl (1971) average shales'!$Y$3</f>
        <v>0.16923076923076924</v>
      </c>
      <c r="L41" s="6">
        <f>'Original Data'!AF41/'Wedepohl (1971) average shales'!$AB$3</f>
        <v>0.45689655172413796</v>
      </c>
      <c r="M41" s="8">
        <v>8758.5846249999995</v>
      </c>
      <c r="N41" s="8">
        <v>108.82021739130435</v>
      </c>
      <c r="O41" s="8">
        <v>536.85598802395214</v>
      </c>
      <c r="P41" s="8">
        <v>653.78110696095086</v>
      </c>
      <c r="Q41" s="8">
        <v>2318.4812499999998</v>
      </c>
      <c r="R41" s="8">
        <v>1185.2840000000001</v>
      </c>
      <c r="S41" s="8">
        <v>161021.90999999997</v>
      </c>
      <c r="T41" s="8">
        <v>1122.1597435897434</v>
      </c>
      <c r="U41" s="8">
        <v>344.2044444444445</v>
      </c>
      <c r="V41" s="8">
        <v>3634.5380357142858</v>
      </c>
    </row>
    <row r="42" spans="1:22" x14ac:dyDescent="0.45">
      <c r="A42" t="s">
        <v>33</v>
      </c>
      <c r="B42" t="s">
        <v>34</v>
      </c>
      <c r="C42" s="1" t="s">
        <v>174</v>
      </c>
      <c r="D42" s="1" t="s">
        <v>41</v>
      </c>
      <c r="E42" s="6">
        <f>'Original Data'!P42/'Wedepohl (1971) average shales'!$N$3</f>
        <v>0.17499999999999999</v>
      </c>
      <c r="F42" s="6">
        <f>'Original Data'!R42/'Wedepohl (1971) average shales'!$Q$3</f>
        <v>3.1433333333333335</v>
      </c>
      <c r="G42" s="6">
        <f>'Original Data'!S42/'Wedepohl (1971) average shales'!$P$3</f>
        <v>0.54054054054054046</v>
      </c>
      <c r="H42" s="6">
        <f>'Original Data'!U42/'Wedepohl (1971) average shales'!$S$3</f>
        <v>8.3333333333333329E-2</v>
      </c>
      <c r="I42" s="6">
        <f>'Original Data'!X42/'Wedepohl (1971) average shales'!$U$3</f>
        <v>0.57894736842105265</v>
      </c>
      <c r="J42" s="6">
        <f>'Original Data'!Y42/'Wedepohl (1971) average shales'!$W$3</f>
        <v>0.42222222222222222</v>
      </c>
      <c r="K42" s="6">
        <f>'Original Data'!AC42/'Wedepohl (1971) average shales'!$Y$3</f>
        <v>0.19230769230769232</v>
      </c>
      <c r="L42" s="6">
        <f>'Original Data'!AF42/'Wedepohl (1971) average shales'!$AB$3</f>
        <v>0.42931034482758623</v>
      </c>
      <c r="M42" s="8">
        <v>6732.3795</v>
      </c>
      <c r="N42" s="8">
        <v>74.994173913043468</v>
      </c>
      <c r="O42" s="8">
        <v>334.66347305389223</v>
      </c>
      <c r="P42" s="8">
        <v>507.59698471986417</v>
      </c>
      <c r="Q42" s="8">
        <v>136.38124999999999</v>
      </c>
      <c r="R42" s="8">
        <v>876.28</v>
      </c>
      <c r="S42" s="8">
        <v>165323.10454545452</v>
      </c>
      <c r="T42" s="8">
        <v>922.32307692307688</v>
      </c>
      <c r="U42" s="8">
        <v>602.35777777777787</v>
      </c>
      <c r="V42" s="8">
        <v>3299.8108214285717</v>
      </c>
    </row>
    <row r="43" spans="1:22" x14ac:dyDescent="0.45">
      <c r="A43" t="s">
        <v>33</v>
      </c>
      <c r="B43" t="s">
        <v>34</v>
      </c>
      <c r="C43" s="1" t="s">
        <v>175</v>
      </c>
      <c r="D43" s="1" t="s">
        <v>42</v>
      </c>
      <c r="E43" s="6">
        <f>'Original Data'!P43/'Wedepohl (1971) average shales'!$N$3</f>
        <v>0.16250000000000001</v>
      </c>
      <c r="F43" s="6">
        <f>'Original Data'!R43/'Wedepohl (1971) average shales'!$Q$3</f>
        <v>3.1866666666666665</v>
      </c>
      <c r="G43" s="6">
        <f>'Original Data'!S43/'Wedepohl (1971) average shales'!$P$3</f>
        <v>0</v>
      </c>
      <c r="H43" s="6">
        <f>'Original Data'!U43/'Wedepohl (1971) average shales'!$S$3</f>
        <v>8.3333333333333329E-2</v>
      </c>
      <c r="I43" s="6">
        <f>'Original Data'!X43/'Wedepohl (1971) average shales'!$U$3</f>
        <v>0.51578947368421058</v>
      </c>
      <c r="J43" s="6">
        <f>'Original Data'!Y43/'Wedepohl (1971) average shales'!$W$3</f>
        <v>0.35555555555555557</v>
      </c>
      <c r="K43" s="6">
        <f>'Original Data'!AC43/'Wedepohl (1971) average shales'!$Y$3</f>
        <v>0.11538461538461539</v>
      </c>
      <c r="L43" s="6">
        <f>'Original Data'!AF43/'Wedepohl (1971) average shales'!$AB$3</f>
        <v>0.47241379310344828</v>
      </c>
      <c r="M43" s="8">
        <v>6287.2635</v>
      </c>
      <c r="N43" s="8">
        <v>44.314739130434788</v>
      </c>
      <c r="O43" s="8">
        <v>149.26751497005989</v>
      </c>
      <c r="P43" s="8">
        <v>363.95243463497457</v>
      </c>
      <c r="Q43" s="8">
        <v>0</v>
      </c>
      <c r="R43" s="8">
        <v>456.58799999999997</v>
      </c>
      <c r="S43" s="8">
        <v>171060.19636363638</v>
      </c>
      <c r="T43" s="8">
        <v>691.74230769230769</v>
      </c>
      <c r="U43" s="8">
        <v>688.40888888888901</v>
      </c>
      <c r="V43" s="8">
        <v>2925.1161785714289</v>
      </c>
    </row>
    <row r="44" spans="1:22" x14ac:dyDescent="0.45">
      <c r="A44" t="s">
        <v>33</v>
      </c>
      <c r="B44" t="s">
        <v>34</v>
      </c>
      <c r="C44" s="1" t="s">
        <v>176</v>
      </c>
      <c r="D44" s="1" t="s">
        <v>42</v>
      </c>
      <c r="E44" s="6">
        <f>'Original Data'!P44/'Wedepohl (1971) average shales'!$N$3</f>
        <v>0.13125000000000001</v>
      </c>
      <c r="F44" s="6">
        <f>'Original Data'!R44/'Wedepohl (1971) average shales'!$Q$3</f>
        <v>3.33</v>
      </c>
      <c r="G44" s="6">
        <f>'Original Data'!S44/'Wedepohl (1971) average shales'!$P$3</f>
        <v>0</v>
      </c>
      <c r="H44" s="6">
        <f>'Original Data'!U44/'Wedepohl (1971) average shales'!$S$3</f>
        <v>0</v>
      </c>
      <c r="I44" s="6">
        <f>'Original Data'!X44/'Wedepohl (1971) average shales'!$U$3</f>
        <v>0.50526315789473686</v>
      </c>
      <c r="J44" s="6">
        <f>'Original Data'!Y44/'Wedepohl (1971) average shales'!$W$3</f>
        <v>0.26666666666666666</v>
      </c>
      <c r="K44" s="6">
        <f>'Original Data'!AC44/'Wedepohl (1971) average shales'!$Y$3</f>
        <v>9.2307692307692313E-2</v>
      </c>
      <c r="L44" s="6">
        <f>'Original Data'!AF44/'Wedepohl (1971) average shales'!$AB$3</f>
        <v>0.44310344827586207</v>
      </c>
      <c r="M44" s="8">
        <v>11647.201999999999</v>
      </c>
      <c r="N44" s="8">
        <v>244.64882608695655</v>
      </c>
      <c r="O44" s="8">
        <v>1092.0931137724551</v>
      </c>
      <c r="P44" s="8">
        <v>1076.5405093378608</v>
      </c>
      <c r="Q44" s="8">
        <v>5918.9462499999991</v>
      </c>
      <c r="R44" s="8">
        <v>2107.6839999999997</v>
      </c>
      <c r="S44" s="8">
        <v>154414.1836363636</v>
      </c>
      <c r="T44" s="8">
        <v>1875.3902564102564</v>
      </c>
      <c r="U44" s="8">
        <v>258.15333333333331</v>
      </c>
      <c r="V44" s="8">
        <v>5455.554000000001</v>
      </c>
    </row>
    <row r="45" spans="1:22" x14ac:dyDescent="0.45">
      <c r="A45" t="s">
        <v>33</v>
      </c>
      <c r="B45" t="s">
        <v>34</v>
      </c>
      <c r="C45" s="1" t="s">
        <v>177</v>
      </c>
      <c r="D45" s="1" t="s">
        <v>42</v>
      </c>
      <c r="E45" s="6">
        <f>'Original Data'!P45/'Wedepohl (1971) average shales'!$N$3</f>
        <v>0.26250000000000001</v>
      </c>
      <c r="F45" s="6">
        <f>'Original Data'!R45/'Wedepohl (1971) average shales'!$Q$3</f>
        <v>2.9133333333333336</v>
      </c>
      <c r="G45" s="6">
        <f>'Original Data'!S45/'Wedepohl (1971) average shales'!$P$3</f>
        <v>0.81081081081081074</v>
      </c>
      <c r="H45" s="6">
        <f>'Original Data'!U45/'Wedepohl (1971) average shales'!$S$3</f>
        <v>0.25</v>
      </c>
      <c r="I45" s="6">
        <f>'Original Data'!X45/'Wedepohl (1971) average shales'!$U$3</f>
        <v>0.86315789473684212</v>
      </c>
      <c r="J45" s="6">
        <f>'Original Data'!Y45/'Wedepohl (1971) average shales'!$W$3</f>
        <v>0.62222222222222223</v>
      </c>
      <c r="K45" s="6">
        <f>'Original Data'!AC45/'Wedepohl (1971) average shales'!$Y$3</f>
        <v>0.47692307692307695</v>
      </c>
      <c r="L45" s="6">
        <f>'Original Data'!AF45/'Wedepohl (1971) average shales'!$AB$3</f>
        <v>0.42413793103448277</v>
      </c>
      <c r="M45" s="8">
        <v>7617.9748749999999</v>
      </c>
      <c r="N45" s="8">
        <v>44.052521739130434</v>
      </c>
      <c r="O45" s="8">
        <v>210.43233532934136</v>
      </c>
      <c r="P45" s="8">
        <v>418.79132088285235</v>
      </c>
      <c r="Q45" s="8">
        <v>1036.4974999999999</v>
      </c>
      <c r="R45" s="8">
        <v>666.43399999999997</v>
      </c>
      <c r="S45" s="8">
        <v>169582.0668181818</v>
      </c>
      <c r="T45" s="8">
        <v>791.66064102564087</v>
      </c>
      <c r="U45" s="8">
        <v>688.40888888888901</v>
      </c>
      <c r="V45" s="8">
        <v>3077.4920000000002</v>
      </c>
    </row>
    <row r="46" spans="1:22" x14ac:dyDescent="0.45">
      <c r="A46" t="s">
        <v>33</v>
      </c>
      <c r="B46" t="s">
        <v>34</v>
      </c>
      <c r="C46" s="1" t="s">
        <v>178</v>
      </c>
      <c r="D46" s="1" t="s">
        <v>42</v>
      </c>
      <c r="E46" s="6">
        <f>'Original Data'!P46/'Wedepohl (1971) average shales'!$N$3</f>
        <v>0.14374999999999999</v>
      </c>
      <c r="F46" s="6">
        <f>'Original Data'!R46/'Wedepohl (1971) average shales'!$Q$3</f>
        <v>3.1233333333333335</v>
      </c>
      <c r="G46" s="6">
        <f>'Original Data'!S46/'Wedepohl (1971) average shales'!$P$3</f>
        <v>0</v>
      </c>
      <c r="H46" s="6">
        <f>'Original Data'!U46/'Wedepohl (1971) average shales'!$S$3</f>
        <v>8.3333333333333329E-2</v>
      </c>
      <c r="I46" s="6">
        <f>'Original Data'!X46/'Wedepohl (1971) average shales'!$U$3</f>
        <v>0.51578947368421058</v>
      </c>
      <c r="J46" s="6">
        <f>'Original Data'!Y46/'Wedepohl (1971) average shales'!$W$3</f>
        <v>0.28888888888888886</v>
      </c>
      <c r="K46" s="6">
        <f>'Original Data'!AC46/'Wedepohl (1971) average shales'!$Y$3</f>
        <v>8.461538461538462E-2</v>
      </c>
      <c r="L46" s="6">
        <f>'Original Data'!AF46/'Wedepohl (1971) average shales'!$AB$3</f>
        <v>0.39137931034482759</v>
      </c>
      <c r="M46" s="8">
        <v>7084.7629999999999</v>
      </c>
      <c r="N46" s="8">
        <v>50.083521739130447</v>
      </c>
      <c r="O46" s="8">
        <v>250.99760479041919</v>
      </c>
      <c r="P46" s="8">
        <v>461.32915449915106</v>
      </c>
      <c r="Q46" s="8">
        <v>518.24874999999997</v>
      </c>
      <c r="R46" s="8">
        <v>784.04</v>
      </c>
      <c r="S46" s="8">
        <v>169016.80409090908</v>
      </c>
      <c r="T46" s="8">
        <v>845.46282051282049</v>
      </c>
      <c r="U46" s="8">
        <v>602.35777777777787</v>
      </c>
      <c r="V46" s="8">
        <v>3065.0021785714289</v>
      </c>
    </row>
    <row r="47" spans="1:22" x14ac:dyDescent="0.45">
      <c r="A47" t="s">
        <v>33</v>
      </c>
      <c r="B47" t="s">
        <v>34</v>
      </c>
      <c r="C47" s="1" t="s">
        <v>179</v>
      </c>
      <c r="D47" s="1" t="s">
        <v>42</v>
      </c>
      <c r="E47" s="6">
        <f>'Original Data'!P47/'Wedepohl (1971) average shales'!$N$3</f>
        <v>0.15625</v>
      </c>
      <c r="F47" s="6">
        <f>'Original Data'!R47/'Wedepohl (1971) average shales'!$Q$3</f>
        <v>2.9966666666666666</v>
      </c>
      <c r="G47" s="6">
        <f>'Original Data'!S47/'Wedepohl (1971) average shales'!$P$3</f>
        <v>0</v>
      </c>
      <c r="H47" s="6">
        <f>'Original Data'!U47/'Wedepohl (1971) average shales'!$S$3</f>
        <v>8.3333333333333329E-2</v>
      </c>
      <c r="I47" s="6">
        <f>'Original Data'!X47/'Wedepohl (1971) average shales'!$U$3</f>
        <v>0.52631578947368418</v>
      </c>
      <c r="J47" s="6">
        <f>'Original Data'!Y47/'Wedepohl (1971) average shales'!$W$3</f>
        <v>0.31111111111111112</v>
      </c>
      <c r="K47" s="6">
        <f>'Original Data'!AC47/'Wedepohl (1971) average shales'!$Y$3</f>
        <v>0.12307692307692308</v>
      </c>
      <c r="L47" s="6">
        <f>'Original Data'!AF47/'Wedepohl (1971) average shales'!$AB$3</f>
        <v>0.57586206896551728</v>
      </c>
      <c r="M47" s="8">
        <v>7038.3967499999999</v>
      </c>
      <c r="N47" s="8">
        <v>35.661565217391306</v>
      </c>
      <c r="O47" s="8">
        <v>142.61227544910182</v>
      </c>
      <c r="P47" s="8">
        <v>365.69839049235992</v>
      </c>
      <c r="Q47" s="8">
        <v>463.69625000000002</v>
      </c>
      <c r="R47" s="8">
        <v>470.42399999999998</v>
      </c>
      <c r="S47" s="8">
        <v>169945.91409090909</v>
      </c>
      <c r="T47" s="8">
        <v>699.42833333333328</v>
      </c>
      <c r="U47" s="8">
        <v>688.40888888888901</v>
      </c>
      <c r="V47" s="8">
        <v>2820.2016785714291</v>
      </c>
    </row>
    <row r="48" spans="1:22" x14ac:dyDescent="0.45">
      <c r="A48" t="s">
        <v>33</v>
      </c>
      <c r="B48" t="s">
        <v>34</v>
      </c>
      <c r="C48" s="1" t="s">
        <v>180</v>
      </c>
      <c r="D48" s="1" t="s">
        <v>42</v>
      </c>
      <c r="E48" s="6">
        <f>'Original Data'!P48/'Wedepohl (1971) average shales'!$N$3</f>
        <v>0.13125000000000001</v>
      </c>
      <c r="F48" s="6">
        <f>'Original Data'!R48/'Wedepohl (1971) average shales'!$Q$3</f>
        <v>3.0433333333333334</v>
      </c>
      <c r="G48" s="6">
        <f>'Original Data'!S48/'Wedepohl (1971) average shales'!$P$3</f>
        <v>0</v>
      </c>
      <c r="H48" s="6">
        <f>'Original Data'!U48/'Wedepohl (1971) average shales'!$S$3</f>
        <v>0</v>
      </c>
      <c r="I48" s="6">
        <f>'Original Data'!X48/'Wedepohl (1971) average shales'!$U$3</f>
        <v>0.50526315789473686</v>
      </c>
      <c r="J48" s="6">
        <f>'Original Data'!Y48/'Wedepohl (1971) average shales'!$W$3</f>
        <v>0.31111111111111112</v>
      </c>
      <c r="K48" s="6">
        <f>'Original Data'!AC48/'Wedepohl (1971) average shales'!$Y$3</f>
        <v>0.11538461538461539</v>
      </c>
      <c r="L48" s="6">
        <f>'Original Data'!AF48/'Wedepohl (1971) average shales'!$AB$3</f>
        <v>0.49827586206896551</v>
      </c>
      <c r="M48" s="8">
        <v>10001.200125000001</v>
      </c>
      <c r="N48" s="8">
        <v>156.54378260869564</v>
      </c>
      <c r="O48" s="8">
        <v>484.56482035928138</v>
      </c>
      <c r="P48" s="8">
        <v>644.89260441426154</v>
      </c>
      <c r="Q48" s="8">
        <v>3491.36</v>
      </c>
      <c r="R48" s="8">
        <v>1109.1859999999999</v>
      </c>
      <c r="S48" s="8">
        <v>164592.16136363638</v>
      </c>
      <c r="T48" s="8">
        <v>1183.6479487179486</v>
      </c>
      <c r="U48" s="8">
        <v>430.25555555555559</v>
      </c>
      <c r="V48" s="8">
        <v>3864.3507500000001</v>
      </c>
    </row>
    <row r="49" spans="1:22" x14ac:dyDescent="0.45">
      <c r="A49" t="s">
        <v>33</v>
      </c>
      <c r="B49" t="s">
        <v>34</v>
      </c>
      <c r="C49" s="1" t="s">
        <v>181</v>
      </c>
      <c r="D49" s="1" t="s">
        <v>42</v>
      </c>
      <c r="E49" s="6">
        <f>'Original Data'!P49/'Wedepohl (1971) average shales'!$N$3</f>
        <v>0.17499999999999999</v>
      </c>
      <c r="F49" s="6">
        <f>'Original Data'!R49/'Wedepohl (1971) average shales'!$Q$3</f>
        <v>2.9633333333333334</v>
      </c>
      <c r="G49" s="6">
        <f>'Original Data'!S49/'Wedepohl (1971) average shales'!$P$3</f>
        <v>0</v>
      </c>
      <c r="H49" s="6">
        <f>'Original Data'!U49/'Wedepohl (1971) average shales'!$S$3</f>
        <v>8.3333333333333329E-2</v>
      </c>
      <c r="I49" s="6">
        <f>'Original Data'!X49/'Wedepohl (1971) average shales'!$U$3</f>
        <v>0.64210526315789473</v>
      </c>
      <c r="J49" s="6">
        <f>'Original Data'!Y49/'Wedepohl (1971) average shales'!$W$3</f>
        <v>0.4</v>
      </c>
      <c r="K49" s="6">
        <f>'Original Data'!AC49/'Wedepohl (1971) average shales'!$Y$3</f>
        <v>0.16923076923076924</v>
      </c>
      <c r="L49" s="6">
        <f>'Original Data'!AF49/'Wedepohl (1971) average shales'!$AB$3</f>
        <v>0.40517241379310343</v>
      </c>
      <c r="M49" s="8">
        <v>8438.6574999999993</v>
      </c>
      <c r="N49" s="8">
        <v>56.114521739130439</v>
      </c>
      <c r="O49" s="8">
        <v>238.32095808383235</v>
      </c>
      <c r="P49" s="8">
        <v>442.83789473684214</v>
      </c>
      <c r="Q49" s="8">
        <v>1854.7850000000001</v>
      </c>
      <c r="R49" s="8">
        <v>701.02400000000011</v>
      </c>
      <c r="S49" s="8">
        <v>169390.39727272725</v>
      </c>
      <c r="T49" s="8">
        <v>814.71871794871777</v>
      </c>
      <c r="U49" s="8">
        <v>516.30666666666662</v>
      </c>
      <c r="V49" s="8">
        <v>3297.3128571428574</v>
      </c>
    </row>
    <row r="50" spans="1:22" x14ac:dyDescent="0.45">
      <c r="A50" t="s">
        <v>33</v>
      </c>
      <c r="B50" t="s">
        <v>34</v>
      </c>
      <c r="C50" s="1" t="s">
        <v>182</v>
      </c>
      <c r="D50" s="1" t="s">
        <v>43</v>
      </c>
      <c r="E50" s="6">
        <f>'Original Data'!P50/'Wedepohl (1971) average shales'!$N$3</f>
        <v>0.15</v>
      </c>
      <c r="F50" s="6">
        <f>'Original Data'!R50/'Wedepohl (1971) average shales'!$Q$3</f>
        <v>3.0933333333333333</v>
      </c>
      <c r="G50" s="6">
        <f>'Original Data'!S50/'Wedepohl (1971) average shales'!$P$3</f>
        <v>0</v>
      </c>
      <c r="H50" s="6">
        <f>'Original Data'!U50/'Wedepohl (1971) average shales'!$S$3</f>
        <v>0</v>
      </c>
      <c r="I50" s="6">
        <f>'Original Data'!X50/'Wedepohl (1971) average shales'!$U$3</f>
        <v>0.6</v>
      </c>
      <c r="J50" s="6">
        <f>'Original Data'!Y50/'Wedepohl (1971) average shales'!$W$3</f>
        <v>0.28888888888888886</v>
      </c>
      <c r="K50" s="6">
        <f>'Original Data'!AC50/'Wedepohl (1971) average shales'!$Y$3</f>
        <v>7.6923076923076927E-2</v>
      </c>
      <c r="L50" s="6">
        <f>'Original Data'!AF50/'Wedepohl (1971) average shales'!$AB$3</f>
        <v>0.40172413793103451</v>
      </c>
      <c r="M50" s="8">
        <v>7052.3066249999993</v>
      </c>
      <c r="N50" s="8">
        <v>39.070391304347829</v>
      </c>
      <c r="O50" s="8">
        <v>147.36601796407186</v>
      </c>
      <c r="P50" s="8">
        <v>364.50796604414262</v>
      </c>
      <c r="Q50" s="8">
        <v>490.97249999999997</v>
      </c>
      <c r="R50" s="8">
        <v>491.17800000000005</v>
      </c>
      <c r="S50" s="8">
        <v>168334.59045454543</v>
      </c>
      <c r="T50" s="8">
        <v>691.74230769230769</v>
      </c>
      <c r="U50" s="8">
        <v>516.30666666666662</v>
      </c>
      <c r="V50" s="8">
        <v>2917.6222857142857</v>
      </c>
    </row>
    <row r="51" spans="1:22" x14ac:dyDescent="0.45">
      <c r="A51" t="s">
        <v>33</v>
      </c>
      <c r="B51" t="s">
        <v>34</v>
      </c>
      <c r="C51" s="1" t="s">
        <v>183</v>
      </c>
      <c r="D51" s="1" t="s">
        <v>43</v>
      </c>
      <c r="E51" s="6">
        <f>'Original Data'!P51/'Wedepohl (1971) average shales'!$N$3</f>
        <v>0.13125000000000001</v>
      </c>
      <c r="F51" s="6">
        <f>'Original Data'!R51/'Wedepohl (1971) average shales'!$Q$3</f>
        <v>3.1233333333333335</v>
      </c>
      <c r="G51" s="6">
        <f>'Original Data'!S51/'Wedepohl (1971) average shales'!$P$3</f>
        <v>0</v>
      </c>
      <c r="H51" s="6">
        <f>'Original Data'!U51/'Wedepohl (1971) average shales'!$S$3</f>
        <v>0.16666666666666666</v>
      </c>
      <c r="I51" s="6">
        <f>'Original Data'!X51/'Wedepohl (1971) average shales'!$U$3</f>
        <v>0.51578947368421058</v>
      </c>
      <c r="J51" s="6">
        <f>'Original Data'!Y51/'Wedepohl (1971) average shales'!$W$3</f>
        <v>0.33333333333333331</v>
      </c>
      <c r="K51" s="6">
        <f>'Original Data'!AC51/'Wedepohl (1971) average shales'!$Y$3</f>
        <v>0.11538461538461539</v>
      </c>
      <c r="L51" s="6">
        <f>'Original Data'!AF51/'Wedepohl (1971) average shales'!$AB$3</f>
        <v>0.51724137931034486</v>
      </c>
      <c r="M51" s="8">
        <v>8049.1809999999996</v>
      </c>
      <c r="N51" s="8">
        <v>99.642608695652186</v>
      </c>
      <c r="O51" s="8">
        <v>394.87754491017961</v>
      </c>
      <c r="P51" s="8">
        <v>563.86438030560282</v>
      </c>
      <c r="Q51" s="8">
        <v>1527.47</v>
      </c>
      <c r="R51" s="8">
        <v>1056.1480000000001</v>
      </c>
      <c r="S51" s="8">
        <v>163013.3240909091</v>
      </c>
      <c r="T51" s="8">
        <v>1006.8693589743591</v>
      </c>
      <c r="U51" s="8">
        <v>516.30666666666662</v>
      </c>
      <c r="V51" s="8">
        <v>3622.0482142857145</v>
      </c>
    </row>
    <row r="52" spans="1:22" x14ac:dyDescent="0.45">
      <c r="A52" t="s">
        <v>33</v>
      </c>
      <c r="B52" t="s">
        <v>34</v>
      </c>
      <c r="C52" s="1" t="s">
        <v>184</v>
      </c>
      <c r="D52" s="1" t="s">
        <v>44</v>
      </c>
      <c r="E52" s="6">
        <f>'Original Data'!P52/'Wedepohl (1971) average shales'!$N$3</f>
        <v>0.16875000000000001</v>
      </c>
      <c r="F52" s="6">
        <f>'Original Data'!R52/'Wedepohl (1971) average shales'!$Q$3</f>
        <v>3.0966666666666667</v>
      </c>
      <c r="G52" s="6">
        <f>'Original Data'!S52/'Wedepohl (1971) average shales'!$P$3</f>
        <v>0</v>
      </c>
      <c r="H52" s="6">
        <f>'Original Data'!U52/'Wedepohl (1971) average shales'!$S$3</f>
        <v>0.16666666666666666</v>
      </c>
      <c r="I52" s="6">
        <f>'Original Data'!X52/'Wedepohl (1971) average shales'!$U$3</f>
        <v>0.5368421052631579</v>
      </c>
      <c r="J52" s="6">
        <f>'Original Data'!Y52/'Wedepohl (1971) average shales'!$W$3</f>
        <v>0.35555555555555557</v>
      </c>
      <c r="K52" s="6">
        <f>'Original Data'!AC52/'Wedepohl (1971) average shales'!$Y$3</f>
        <v>0.13846153846153847</v>
      </c>
      <c r="L52" s="6">
        <f>'Original Data'!AF52/'Wedepohl (1971) average shales'!$AB$3</f>
        <v>0.4689655172413793</v>
      </c>
      <c r="M52" s="8">
        <v>8661.2154999999984</v>
      </c>
      <c r="N52" s="8">
        <v>198.4985652173913</v>
      </c>
      <c r="O52" s="8">
        <v>811.62230538922154</v>
      </c>
      <c r="P52" s="8">
        <v>834.40817657045829</v>
      </c>
      <c r="Q52" s="8">
        <v>2345.7574999999997</v>
      </c>
      <c r="R52" s="8">
        <v>1540.4080000000001</v>
      </c>
      <c r="S52" s="8">
        <v>157467.9018181818</v>
      </c>
      <c r="T52" s="8">
        <v>1291.2523076923078</v>
      </c>
      <c r="U52" s="8">
        <v>1376.817777777778</v>
      </c>
      <c r="V52" s="8">
        <v>3989.2489642857145</v>
      </c>
    </row>
    <row r="53" spans="1:22" x14ac:dyDescent="0.45">
      <c r="A53" t="s">
        <v>33</v>
      </c>
      <c r="B53" t="s">
        <v>34</v>
      </c>
      <c r="C53" s="1" t="s">
        <v>185</v>
      </c>
      <c r="D53" s="1" t="s">
        <v>44</v>
      </c>
      <c r="E53" s="6">
        <f>'Original Data'!P53/'Wedepohl (1971) average shales'!$N$3</f>
        <v>0.21875</v>
      </c>
      <c r="F53" s="6">
        <f>'Original Data'!R53/'Wedepohl (1971) average shales'!$Q$3</f>
        <v>2.8</v>
      </c>
      <c r="G53" s="6">
        <f>'Original Data'!S53/'Wedepohl (1971) average shales'!$P$3</f>
        <v>0</v>
      </c>
      <c r="H53" s="6">
        <f>'Original Data'!U53/'Wedepohl (1971) average shales'!$S$3</f>
        <v>0.16666666666666666</v>
      </c>
      <c r="I53" s="6">
        <f>'Original Data'!X53/'Wedepohl (1971) average shales'!$U$3</f>
        <v>0.67368421052631577</v>
      </c>
      <c r="J53" s="6">
        <f>'Original Data'!Y53/'Wedepohl (1971) average shales'!$W$3</f>
        <v>0.35555555555555557</v>
      </c>
      <c r="K53" s="6">
        <f>'Original Data'!AC53/'Wedepohl (1971) average shales'!$Y$3</f>
        <v>0.2</v>
      </c>
      <c r="L53" s="6">
        <f>'Original Data'!AF53/'Wedepohl (1971) average shales'!$AB$3</f>
        <v>0.42586206896551726</v>
      </c>
      <c r="M53" s="8">
        <v>6866.841625</v>
      </c>
      <c r="N53" s="8">
        <v>76.305260869565231</v>
      </c>
      <c r="O53" s="8">
        <v>306.14101796407186</v>
      </c>
      <c r="P53" s="8">
        <v>478.39190492359927</v>
      </c>
      <c r="Q53" s="8">
        <v>300.03874999999994</v>
      </c>
      <c r="R53" s="8">
        <v>770.20400000000006</v>
      </c>
      <c r="S53" s="8">
        <v>167775.82499999998</v>
      </c>
      <c r="T53" s="8">
        <v>799.34666666666669</v>
      </c>
      <c r="U53" s="8">
        <v>774.46</v>
      </c>
      <c r="V53" s="8">
        <v>3239.859678571429</v>
      </c>
    </row>
    <row r="54" spans="1:22" x14ac:dyDescent="0.45">
      <c r="A54" t="s">
        <v>33</v>
      </c>
      <c r="B54" t="s">
        <v>34</v>
      </c>
      <c r="C54" s="1" t="s">
        <v>186</v>
      </c>
      <c r="D54" s="1" t="s">
        <v>44</v>
      </c>
      <c r="E54" s="6">
        <f>'Original Data'!P54/'Wedepohl (1971) average shales'!$N$3</f>
        <v>0.15</v>
      </c>
      <c r="F54" s="6">
        <f>'Original Data'!R54/'Wedepohl (1971) average shales'!$Q$3</f>
        <v>3.16</v>
      </c>
      <c r="G54" s="6">
        <f>'Original Data'!S54/'Wedepohl (1971) average shales'!$P$3</f>
        <v>1.0810810810810809</v>
      </c>
      <c r="H54" s="6">
        <f>'Original Data'!U54/'Wedepohl (1971) average shales'!$S$3</f>
        <v>0</v>
      </c>
      <c r="I54" s="6">
        <f>'Original Data'!X54/'Wedepohl (1971) average shales'!$U$3</f>
        <v>0.58947368421052626</v>
      </c>
      <c r="J54" s="6">
        <f>'Original Data'!Y54/'Wedepohl (1971) average shales'!$W$3</f>
        <v>0.31111111111111112</v>
      </c>
      <c r="K54" s="6">
        <f>'Original Data'!AC54/'Wedepohl (1971) average shales'!$Y$3</f>
        <v>0.13076923076923078</v>
      </c>
      <c r="L54" s="6">
        <f>'Original Data'!AF54/'Wedepohl (1971) average shales'!$AB$3</f>
        <v>0.42241379310344829</v>
      </c>
      <c r="M54" s="8">
        <v>12004.222124999997</v>
      </c>
      <c r="N54" s="8">
        <v>207.6761739130435</v>
      </c>
      <c r="O54" s="8">
        <v>900.35883233532945</v>
      </c>
      <c r="P54" s="8">
        <v>948.45083870967756</v>
      </c>
      <c r="Q54" s="8">
        <v>6191.7087499999989</v>
      </c>
      <c r="R54" s="8">
        <v>2015.444</v>
      </c>
      <c r="S54" s="8">
        <v>154690.31772727269</v>
      </c>
      <c r="T54" s="8">
        <v>1644.809487179487</v>
      </c>
      <c r="U54" s="8">
        <v>774.46</v>
      </c>
      <c r="V54" s="8">
        <v>4556.2868571428571</v>
      </c>
    </row>
    <row r="55" spans="1:22" x14ac:dyDescent="0.45">
      <c r="A55" t="s">
        <v>33</v>
      </c>
      <c r="B55" t="s">
        <v>34</v>
      </c>
      <c r="C55" s="1" t="s">
        <v>187</v>
      </c>
      <c r="D55" s="1" t="s">
        <v>44</v>
      </c>
      <c r="E55" s="6">
        <f>'Original Data'!P55/'Wedepohl (1971) average shales'!$N$3</f>
        <v>0.23125000000000001</v>
      </c>
      <c r="F55" s="6">
        <f>'Original Data'!R55/'Wedepohl (1971) average shales'!$Q$3</f>
        <v>3.0033333333333334</v>
      </c>
      <c r="G55" s="6">
        <f>'Original Data'!S55/'Wedepohl (1971) average shales'!$P$3</f>
        <v>0</v>
      </c>
      <c r="H55" s="6">
        <f>'Original Data'!U55/'Wedepohl (1971) average shales'!$S$3</f>
        <v>8.3333333333333329E-2</v>
      </c>
      <c r="I55" s="6">
        <f>'Original Data'!X55/'Wedepohl (1971) average shales'!$U$3</f>
        <v>0.73684210526315785</v>
      </c>
      <c r="J55" s="6">
        <f>'Original Data'!Y55/'Wedepohl (1971) average shales'!$W$3</f>
        <v>0.48888888888888887</v>
      </c>
      <c r="K55" s="6">
        <f>'Original Data'!AC55/'Wedepohl (1971) average shales'!$Y$3</f>
        <v>0.31538461538461537</v>
      </c>
      <c r="L55" s="6">
        <f>'Original Data'!AF55/'Wedepohl (1971) average shales'!$AB$3</f>
        <v>0.42931034482758623</v>
      </c>
      <c r="M55" s="8">
        <v>6750.9259999999995</v>
      </c>
      <c r="N55" s="8">
        <v>59.261130434782615</v>
      </c>
      <c r="O55" s="8">
        <v>218.67215568862272</v>
      </c>
      <c r="P55" s="8">
        <v>416.09302546689315</v>
      </c>
      <c r="Q55" s="8">
        <v>190.93375</v>
      </c>
      <c r="R55" s="8">
        <v>606.47800000000007</v>
      </c>
      <c r="S55" s="8">
        <v>166797.98545454544</v>
      </c>
      <c r="T55" s="8">
        <v>745.54448717948719</v>
      </c>
      <c r="U55" s="8">
        <v>774.46</v>
      </c>
      <c r="V55" s="8">
        <v>2985.0673214285716</v>
      </c>
    </row>
    <row r="56" spans="1:22" x14ac:dyDescent="0.45">
      <c r="A56" t="s">
        <v>33</v>
      </c>
      <c r="B56" t="s">
        <v>34</v>
      </c>
      <c r="C56" s="1" t="s">
        <v>188</v>
      </c>
      <c r="D56" s="1" t="s">
        <v>44</v>
      </c>
      <c r="E56" s="6">
        <f>'Original Data'!P56/'Wedepohl (1971) average shales'!$N$3</f>
        <v>0.13750000000000001</v>
      </c>
      <c r="F56" s="6">
        <f>'Original Data'!R56/'Wedepohl (1971) average shales'!$Q$3</f>
        <v>3.4133333333333336</v>
      </c>
      <c r="G56" s="6">
        <f>'Original Data'!S56/'Wedepohl (1971) average shales'!$P$3</f>
        <v>0</v>
      </c>
      <c r="H56" s="6">
        <f>'Original Data'!U56/'Wedepohl (1971) average shales'!$S$3</f>
        <v>8.3333333333333329E-2</v>
      </c>
      <c r="I56" s="6">
        <f>'Original Data'!X56/'Wedepohl (1971) average shales'!$U$3</f>
        <v>0.52631578947368418</v>
      </c>
      <c r="J56" s="6">
        <f>'Original Data'!Y56/'Wedepohl (1971) average shales'!$W$3</f>
        <v>0.31111111111111112</v>
      </c>
      <c r="K56" s="6">
        <f>'Original Data'!AC56/'Wedepohl (1971) average shales'!$Y$3</f>
        <v>0.15384615384615385</v>
      </c>
      <c r="L56" s="6">
        <f>'Original Data'!AF56/'Wedepohl (1971) average shales'!$AB$3</f>
        <v>0.39827586206896554</v>
      </c>
      <c r="M56" s="8">
        <v>13798.595999999998</v>
      </c>
      <c r="N56" s="8">
        <v>563.24295652173919</v>
      </c>
      <c r="O56" s="8">
        <v>3514.2833832335336</v>
      </c>
      <c r="P56" s="8">
        <v>2712.8979558573856</v>
      </c>
      <c r="Q56" s="8">
        <v>12519.79875</v>
      </c>
      <c r="R56" s="8">
        <v>5831.8739999999998</v>
      </c>
      <c r="S56" s="8">
        <v>83295.036363636362</v>
      </c>
      <c r="T56" s="8">
        <v>4842.1961538461537</v>
      </c>
      <c r="U56" s="8">
        <v>430.25555555555559</v>
      </c>
      <c r="V56" s="8">
        <v>11338.259892857142</v>
      </c>
    </row>
    <row r="57" spans="1:22" x14ac:dyDescent="0.45">
      <c r="A57" t="s">
        <v>33</v>
      </c>
      <c r="B57" t="s">
        <v>34</v>
      </c>
      <c r="C57" s="1" t="s">
        <v>189</v>
      </c>
      <c r="D57" s="1" t="s">
        <v>44</v>
      </c>
      <c r="E57" s="6">
        <f>'Original Data'!P57/'Wedepohl (1971) average shales'!$N$3</f>
        <v>0.75</v>
      </c>
      <c r="F57" s="6">
        <f>'Original Data'!R57/'Wedepohl (1971) average shales'!$Q$3</f>
        <v>1.6033333333333333</v>
      </c>
      <c r="G57" s="6">
        <f>'Original Data'!S57/'Wedepohl (1971) average shales'!$P$3</f>
        <v>4.0540540540540535</v>
      </c>
      <c r="H57" s="6">
        <f>'Original Data'!U57/'Wedepohl (1971) average shales'!$S$3</f>
        <v>0.83333333333333337</v>
      </c>
      <c r="I57" s="6">
        <f>'Original Data'!X57/'Wedepohl (1971) average shales'!$U$3</f>
        <v>1.4842105263157894</v>
      </c>
      <c r="J57" s="6">
        <f>'Original Data'!Y57/'Wedepohl (1971) average shales'!$W$3</f>
        <v>1.3777777777777778</v>
      </c>
      <c r="K57" s="6">
        <f>'Original Data'!AC57/'Wedepohl (1971) average shales'!$Y$3</f>
        <v>1.6</v>
      </c>
      <c r="L57" s="6">
        <f>'Original Data'!AF57/'Wedepohl (1971) average shales'!$AB$3</f>
        <v>1.6706896551724137</v>
      </c>
      <c r="M57" s="8">
        <v>7641.1579999999976</v>
      </c>
      <c r="N57" s="8">
        <v>65.292130434782607</v>
      </c>
      <c r="O57" s="8">
        <v>287.4429640718563</v>
      </c>
      <c r="P57" s="8">
        <v>477.04275721561976</v>
      </c>
      <c r="Q57" s="8">
        <v>1091.05</v>
      </c>
      <c r="R57" s="8">
        <v>883.19800000000009</v>
      </c>
      <c r="S57" s="8">
        <v>167187.82181818181</v>
      </c>
      <c r="T57" s="8">
        <v>837.77679487179489</v>
      </c>
      <c r="U57" s="8">
        <v>516.30666666666662</v>
      </c>
      <c r="V57" s="8">
        <v>3237.3617142857147</v>
      </c>
    </row>
    <row r="58" spans="1:22" x14ac:dyDescent="0.45">
      <c r="A58" t="s">
        <v>33</v>
      </c>
      <c r="B58" t="s">
        <v>34</v>
      </c>
      <c r="C58" s="1" t="s">
        <v>190</v>
      </c>
      <c r="D58" s="1" t="s">
        <v>44</v>
      </c>
      <c r="E58" s="6">
        <f>'Original Data'!P58/'Wedepohl (1971) average shales'!$N$3</f>
        <v>0.15625</v>
      </c>
      <c r="F58" s="6">
        <f>'Original Data'!R58/'Wedepohl (1971) average shales'!$Q$3</f>
        <v>3.4266666666666667</v>
      </c>
      <c r="G58" s="6">
        <f>'Original Data'!S58/'Wedepohl (1971) average shales'!$P$3</f>
        <v>0</v>
      </c>
      <c r="H58" s="6">
        <f>'Original Data'!U58/'Wedepohl (1971) average shales'!$S$3</f>
        <v>0</v>
      </c>
      <c r="I58" s="6">
        <f>'Original Data'!X58/'Wedepohl (1971) average shales'!$U$3</f>
        <v>0.57894736842105265</v>
      </c>
      <c r="J58" s="6">
        <f>'Original Data'!Y58/'Wedepohl (1971) average shales'!$W$3</f>
        <v>0.33333333333333331</v>
      </c>
      <c r="K58" s="6">
        <f>'Original Data'!AC58/'Wedepohl (1971) average shales'!$Y$3</f>
        <v>0.16153846153846155</v>
      </c>
      <c r="L58" s="6">
        <f>'Original Data'!AF58/'Wedepohl (1971) average shales'!$AB$3</f>
        <v>0.4879310344827586</v>
      </c>
      <c r="M58" s="8">
        <v>9101.6948749999992</v>
      </c>
      <c r="N58" s="8">
        <v>112.49126086956522</v>
      </c>
      <c r="O58" s="8">
        <v>540.65898203592815</v>
      </c>
      <c r="P58" s="8">
        <v>662.74897113752127</v>
      </c>
      <c r="Q58" s="8">
        <v>2673.0724999999998</v>
      </c>
      <c r="R58" s="8">
        <v>1376.682</v>
      </c>
      <c r="S58" s="8">
        <v>161905.53909090909</v>
      </c>
      <c r="T58" s="8">
        <v>1160.5898717948717</v>
      </c>
      <c r="U58" s="8">
        <v>172.10222222222225</v>
      </c>
      <c r="V58" s="8">
        <v>4034.2123214285721</v>
      </c>
    </row>
    <row r="59" spans="1:22" x14ac:dyDescent="0.45">
      <c r="A59" t="s">
        <v>33</v>
      </c>
      <c r="B59" t="s">
        <v>34</v>
      </c>
      <c r="C59" s="1" t="s">
        <v>191</v>
      </c>
      <c r="D59" s="1" t="s">
        <v>44</v>
      </c>
      <c r="E59" s="6">
        <f>'Original Data'!P59/'Wedepohl (1971) average shales'!$N$3</f>
        <v>0.19375000000000001</v>
      </c>
      <c r="F59" s="6">
        <f>'Original Data'!R59/'Wedepohl (1971) average shales'!$Q$3</f>
        <v>3.35</v>
      </c>
      <c r="G59" s="6">
        <f>'Original Data'!S59/'Wedepohl (1971) average shales'!$P$3</f>
        <v>0</v>
      </c>
      <c r="H59" s="6">
        <f>'Original Data'!U59/'Wedepohl (1971) average shales'!$S$3</f>
        <v>0</v>
      </c>
      <c r="I59" s="6">
        <f>'Original Data'!X59/'Wedepohl (1971) average shales'!$U$3</f>
        <v>0.69473684210526321</v>
      </c>
      <c r="J59" s="6">
        <f>'Original Data'!Y59/'Wedepohl (1971) average shales'!$W$3</f>
        <v>0.48888888888888887</v>
      </c>
      <c r="K59" s="6">
        <f>'Original Data'!AC59/'Wedepohl (1971) average shales'!$Y$3</f>
        <v>0.26923076923076922</v>
      </c>
      <c r="L59" s="6">
        <f>'Original Data'!AF59/'Wedepohl (1971) average shales'!$AB$3</f>
        <v>0.41206896551724137</v>
      </c>
      <c r="M59" s="8">
        <v>7251.6814999999997</v>
      </c>
      <c r="N59" s="8">
        <v>62.669956521739124</v>
      </c>
      <c r="O59" s="8">
        <v>195.85419161676643</v>
      </c>
      <c r="P59" s="8">
        <v>409.02984040747026</v>
      </c>
      <c r="Q59" s="8">
        <v>654.62999999999988</v>
      </c>
      <c r="R59" s="8">
        <v>645.67999999999995</v>
      </c>
      <c r="S59" s="8">
        <v>162750.18454545454</v>
      </c>
      <c r="T59" s="8">
        <v>745.54448717948719</v>
      </c>
      <c r="U59" s="8">
        <v>344.2044444444445</v>
      </c>
      <c r="V59" s="8">
        <v>3027.5327142857145</v>
      </c>
    </row>
    <row r="60" spans="1:22" x14ac:dyDescent="0.45">
      <c r="A60" t="s">
        <v>33</v>
      </c>
      <c r="B60" t="s">
        <v>34</v>
      </c>
      <c r="C60" s="1" t="s">
        <v>192</v>
      </c>
      <c r="D60" s="1" t="s">
        <v>44</v>
      </c>
      <c r="E60" s="6">
        <f>'Original Data'!P60/'Wedepohl (1971) average shales'!$N$3</f>
        <v>0.13750000000000001</v>
      </c>
      <c r="F60" s="6">
        <f>'Original Data'!R60/'Wedepohl (1971) average shales'!$Q$3</f>
        <v>3.4066666666666667</v>
      </c>
      <c r="G60" s="6">
        <f>'Original Data'!S60/'Wedepohl (1971) average shales'!$P$3</f>
        <v>0</v>
      </c>
      <c r="H60" s="6">
        <f>'Original Data'!U60/'Wedepohl (1971) average shales'!$S$3</f>
        <v>0.16666666666666666</v>
      </c>
      <c r="I60" s="6">
        <f>'Original Data'!X60/'Wedepohl (1971) average shales'!$U$3</f>
        <v>0.52631578947368418</v>
      </c>
      <c r="J60" s="6">
        <f>'Original Data'!Y60/'Wedepohl (1971) average shales'!$W$3</f>
        <v>0.31111111111111112</v>
      </c>
      <c r="K60" s="6">
        <f>'Original Data'!AC60/'Wedepohl (1971) average shales'!$Y$3</f>
        <v>0.15384615384615385</v>
      </c>
      <c r="L60" s="6">
        <f>'Original Data'!AF60/'Wedepohl (1971) average shales'!$AB$3</f>
        <v>0.43275862068965515</v>
      </c>
      <c r="M60" s="8">
        <v>14614.642</v>
      </c>
      <c r="N60" s="8">
        <v>394.63717391304345</v>
      </c>
      <c r="O60" s="8">
        <v>1839.3814371257486</v>
      </c>
      <c r="P60" s="8">
        <v>1594.9306757215622</v>
      </c>
      <c r="Q60" s="8">
        <v>10583.184999999999</v>
      </c>
      <c r="R60" s="8">
        <v>3601.9719999999998</v>
      </c>
      <c r="S60" s="8">
        <v>137394.57772727273</v>
      </c>
      <c r="T60" s="8">
        <v>2943.7478205128205</v>
      </c>
      <c r="U60" s="8">
        <v>344.2044444444445</v>
      </c>
      <c r="V60" s="8">
        <v>7461.4193214285733</v>
      </c>
    </row>
    <row r="61" spans="1:22" x14ac:dyDescent="0.45">
      <c r="A61" t="s">
        <v>33</v>
      </c>
      <c r="B61" t="s">
        <v>34</v>
      </c>
      <c r="C61" s="1" t="s">
        <v>193</v>
      </c>
      <c r="D61" s="1" t="s">
        <v>44</v>
      </c>
      <c r="E61" s="6">
        <f>'Original Data'!P61/'Wedepohl (1971) average shales'!$N$3</f>
        <v>0.41249999999999998</v>
      </c>
      <c r="F61" s="6">
        <f>'Original Data'!R61/'Wedepohl (1971) average shales'!$Q$3</f>
        <v>2.96</v>
      </c>
      <c r="G61" s="6">
        <f>'Original Data'!S61/'Wedepohl (1971) average shales'!$P$3</f>
        <v>0</v>
      </c>
      <c r="H61" s="6">
        <f>'Original Data'!U61/'Wedepohl (1971) average shales'!$S$3</f>
        <v>0.5</v>
      </c>
      <c r="I61" s="6">
        <f>'Original Data'!X61/'Wedepohl (1971) average shales'!$U$3</f>
        <v>1.1157894736842104</v>
      </c>
      <c r="J61" s="6">
        <f>'Original Data'!Y61/'Wedepohl (1971) average shales'!$W$3</f>
        <v>0.71111111111111114</v>
      </c>
      <c r="K61" s="6">
        <f>'Original Data'!AC61/'Wedepohl (1971) average shales'!$Y$3</f>
        <v>0.60769230769230764</v>
      </c>
      <c r="L61" s="6">
        <f>'Original Data'!AF61/'Wedepohl (1971) average shales'!$AB$3</f>
        <v>0.42586206896551726</v>
      </c>
      <c r="M61" s="8">
        <v>9240.7936249999984</v>
      </c>
      <c r="N61" s="8">
        <v>99.118173913043478</v>
      </c>
      <c r="O61" s="8">
        <v>456.67619760479039</v>
      </c>
      <c r="P61" s="8">
        <v>605.05306621392185</v>
      </c>
      <c r="Q61" s="8">
        <v>2727.6249999999995</v>
      </c>
      <c r="R61" s="8">
        <v>1240.6280000000002</v>
      </c>
      <c r="S61" s="8">
        <v>163961.92590909087</v>
      </c>
      <c r="T61" s="8">
        <v>1052.9855128205129</v>
      </c>
      <c r="U61" s="8">
        <v>430.25555555555559</v>
      </c>
      <c r="V61" s="8">
        <v>3709.476964285715</v>
      </c>
    </row>
    <row r="62" spans="1:22" x14ac:dyDescent="0.45">
      <c r="A62" t="s">
        <v>33</v>
      </c>
      <c r="B62" t="s">
        <v>34</v>
      </c>
      <c r="C62" s="1" t="s">
        <v>194</v>
      </c>
      <c r="D62" s="1" t="s">
        <v>44</v>
      </c>
      <c r="E62" s="6">
        <f>'Original Data'!P62/'Wedepohl (1971) average shales'!$N$3</f>
        <v>0.18124999999999999</v>
      </c>
      <c r="F62" s="6">
        <f>'Original Data'!R62/'Wedepohl (1971) average shales'!$Q$3</f>
        <v>3.19</v>
      </c>
      <c r="G62" s="6">
        <f>'Original Data'!S62/'Wedepohl (1971) average shales'!$P$3</f>
        <v>0</v>
      </c>
      <c r="H62" s="6">
        <f>'Original Data'!U62/'Wedepohl (1971) average shales'!$S$3</f>
        <v>8.3333333333333329E-2</v>
      </c>
      <c r="I62" s="6">
        <f>'Original Data'!X62/'Wedepohl (1971) average shales'!$U$3</f>
        <v>0.63157894736842102</v>
      </c>
      <c r="J62" s="6">
        <f>'Original Data'!Y62/'Wedepohl (1971) average shales'!$W$3</f>
        <v>0.4</v>
      </c>
      <c r="K62" s="6">
        <f>'Original Data'!AC62/'Wedepohl (1971) average shales'!$Y$3</f>
        <v>0.18461538461538463</v>
      </c>
      <c r="L62" s="6">
        <f>'Original Data'!AF62/'Wedepohl (1971) average shales'!$AB$3</f>
        <v>0.4</v>
      </c>
      <c r="M62" s="8">
        <v>10061.476249999998</v>
      </c>
      <c r="N62" s="8">
        <v>146.57952173913043</v>
      </c>
      <c r="O62" s="8">
        <v>637.95224550898195</v>
      </c>
      <c r="P62" s="8">
        <v>772.58546689303898</v>
      </c>
      <c r="Q62" s="8">
        <v>3791.3987500000003</v>
      </c>
      <c r="R62" s="8">
        <v>1697.2159999999999</v>
      </c>
      <c r="S62" s="8">
        <v>158039.66181818183</v>
      </c>
      <c r="T62" s="8">
        <v>1398.8566666666666</v>
      </c>
      <c r="U62" s="8">
        <v>172.10222222222225</v>
      </c>
      <c r="V62" s="8">
        <v>4071.681785714286</v>
      </c>
    </row>
    <row r="63" spans="1:22" x14ac:dyDescent="0.45">
      <c r="A63" t="s">
        <v>33</v>
      </c>
      <c r="B63" t="s">
        <v>34</v>
      </c>
      <c r="C63" s="1" t="s">
        <v>195</v>
      </c>
      <c r="D63" s="1" t="s">
        <v>44</v>
      </c>
      <c r="E63" s="6">
        <f>'Original Data'!P63/'Wedepohl (1971) average shales'!$N$3</f>
        <v>0.21249999999999999</v>
      </c>
      <c r="F63" s="6">
        <f>'Original Data'!R63/'Wedepohl (1971) average shales'!$Q$3</f>
        <v>3.1433333333333335</v>
      </c>
      <c r="G63" s="6">
        <f>'Original Data'!S63/'Wedepohl (1971) average shales'!$P$3</f>
        <v>0.81081081081081074</v>
      </c>
      <c r="H63" s="6">
        <f>'Original Data'!U63/'Wedepohl (1971) average shales'!$S$3</f>
        <v>0</v>
      </c>
      <c r="I63" s="6">
        <f>'Original Data'!X63/'Wedepohl (1971) average shales'!$U$3</f>
        <v>0.69473684210526321</v>
      </c>
      <c r="J63" s="6">
        <f>'Original Data'!Y63/'Wedepohl (1971) average shales'!$W$3</f>
        <v>0.46666666666666667</v>
      </c>
      <c r="K63" s="6">
        <f>'Original Data'!AC63/'Wedepohl (1971) average shales'!$Y$3</f>
        <v>0.33076923076923076</v>
      </c>
      <c r="L63" s="6">
        <f>'Original Data'!AF63/'Wedepohl (1971) average shales'!$AB$3</f>
        <v>0.45517241379310347</v>
      </c>
      <c r="M63" s="8">
        <v>9250.0668749999986</v>
      </c>
      <c r="N63" s="8">
        <v>79.976304347826087</v>
      </c>
      <c r="O63" s="8">
        <v>456.9931137724551</v>
      </c>
      <c r="P63" s="8">
        <v>628.22666213921912</v>
      </c>
      <c r="Q63" s="8">
        <v>2809.4537499999992</v>
      </c>
      <c r="R63" s="8">
        <v>1365.1519999999998</v>
      </c>
      <c r="S63" s="8">
        <v>164488.20499999999</v>
      </c>
      <c r="T63" s="8">
        <v>1091.4156410256408</v>
      </c>
      <c r="U63" s="8">
        <v>0</v>
      </c>
      <c r="V63" s="8">
        <v>3779.4199642857147</v>
      </c>
    </row>
    <row r="64" spans="1:22" x14ac:dyDescent="0.45">
      <c r="A64" t="s">
        <v>33</v>
      </c>
      <c r="B64" t="s">
        <v>34</v>
      </c>
      <c r="C64" s="1" t="s">
        <v>196</v>
      </c>
      <c r="D64" s="1" t="s">
        <v>45</v>
      </c>
      <c r="E64" s="6">
        <f>'Original Data'!P64/'Wedepohl (1971) average shales'!$N$3</f>
        <v>0.17499999999999999</v>
      </c>
      <c r="F64" s="6">
        <f>'Original Data'!R64/'Wedepohl (1971) average shales'!$Q$3</f>
        <v>3.26</v>
      </c>
      <c r="G64" s="6">
        <f>'Original Data'!S64/'Wedepohl (1971) average shales'!$P$3</f>
        <v>0</v>
      </c>
      <c r="H64" s="6">
        <f>'Original Data'!U64/'Wedepohl (1971) average shales'!$S$3</f>
        <v>0.16666666666666666</v>
      </c>
      <c r="I64" s="6">
        <f>'Original Data'!X64/'Wedepohl (1971) average shales'!$U$3</f>
        <v>0.6</v>
      </c>
      <c r="J64" s="6">
        <f>'Original Data'!Y64/'Wedepohl (1971) average shales'!$W$3</f>
        <v>0.4</v>
      </c>
      <c r="K64" s="6">
        <f>'Original Data'!AC64/'Wedepohl (1971) average shales'!$Y$3</f>
        <v>0.26153846153846155</v>
      </c>
      <c r="L64" s="6">
        <f>'Original Data'!AF64/'Wedepohl (1971) average shales'!$AB$3</f>
        <v>0.41034482758620688</v>
      </c>
      <c r="M64" s="8">
        <v>6407.8157499999988</v>
      </c>
      <c r="N64" s="8">
        <v>28.057260869565219</v>
      </c>
      <c r="O64" s="8">
        <v>147.68293413173654</v>
      </c>
      <c r="P64" s="8">
        <v>369.82519524617999</v>
      </c>
      <c r="Q64" s="8">
        <v>0</v>
      </c>
      <c r="R64" s="8">
        <v>558.05200000000002</v>
      </c>
      <c r="S64" s="8">
        <v>170326.00454545452</v>
      </c>
      <c r="T64" s="8">
        <v>691.74230769230769</v>
      </c>
      <c r="U64" s="8">
        <v>430.25555555555559</v>
      </c>
      <c r="V64" s="8">
        <v>2905.1324642857144</v>
      </c>
    </row>
    <row r="65" spans="1:22" x14ac:dyDescent="0.45">
      <c r="A65" t="s">
        <v>33</v>
      </c>
      <c r="B65" t="s">
        <v>34</v>
      </c>
      <c r="C65" s="1" t="s">
        <v>197</v>
      </c>
      <c r="D65" s="1" t="s">
        <v>45</v>
      </c>
      <c r="E65" s="6">
        <f>'Original Data'!P65/'Wedepohl (1971) average shales'!$N$3</f>
        <v>0.13750000000000001</v>
      </c>
      <c r="F65" s="6">
        <f>'Original Data'!R65/'Wedepohl (1971) average shales'!$Q$3</f>
        <v>3.3</v>
      </c>
      <c r="G65" s="6">
        <f>'Original Data'!S65/'Wedepohl (1971) average shales'!$P$3</f>
        <v>0</v>
      </c>
      <c r="H65" s="6">
        <f>'Original Data'!U65/'Wedepohl (1971) average shales'!$S$3</f>
        <v>0.16666666666666666</v>
      </c>
      <c r="I65" s="6">
        <f>'Original Data'!X65/'Wedepohl (1971) average shales'!$U$3</f>
        <v>0.50526315789473686</v>
      </c>
      <c r="J65" s="6">
        <f>'Original Data'!Y65/'Wedepohl (1971) average shales'!$W$3</f>
        <v>0.28888888888888886</v>
      </c>
      <c r="K65" s="6">
        <f>'Original Data'!AC65/'Wedepohl (1971) average shales'!$Y$3</f>
        <v>0.14615384615384616</v>
      </c>
      <c r="L65" s="6">
        <f>'Original Data'!AF65/'Wedepohl (1971) average shales'!$AB$3</f>
        <v>0.55172413793103448</v>
      </c>
      <c r="M65" s="8">
        <v>10061.476249999998</v>
      </c>
      <c r="N65" s="8">
        <v>68.963173913043491</v>
      </c>
      <c r="O65" s="8">
        <v>340.36796407185636</v>
      </c>
      <c r="P65" s="8">
        <v>548.62694736842116</v>
      </c>
      <c r="Q65" s="8">
        <v>3573.1887499999998</v>
      </c>
      <c r="R65" s="8">
        <v>1083.8199999999997</v>
      </c>
      <c r="S65" s="8">
        <v>166755.75318181817</v>
      </c>
      <c r="T65" s="8">
        <v>999.18333333333328</v>
      </c>
      <c r="U65" s="8">
        <v>344.2044444444445</v>
      </c>
      <c r="V65" s="8">
        <v>3514.6357500000004</v>
      </c>
    </row>
    <row r="66" spans="1:22" x14ac:dyDescent="0.45">
      <c r="A66" t="s">
        <v>33</v>
      </c>
      <c r="B66" t="s">
        <v>34</v>
      </c>
      <c r="C66" s="1" t="s">
        <v>198</v>
      </c>
      <c r="D66" s="1" t="s">
        <v>45</v>
      </c>
      <c r="E66" s="6">
        <f>'Original Data'!P66/'Wedepohl (1971) average shales'!$N$3</f>
        <v>0.16250000000000001</v>
      </c>
      <c r="F66" s="6">
        <f>'Original Data'!R66/'Wedepohl (1971) average shales'!$Q$3</f>
        <v>3.0133333333333332</v>
      </c>
      <c r="G66" s="6">
        <f>'Original Data'!S66/'Wedepohl (1971) average shales'!$P$3</f>
        <v>0</v>
      </c>
      <c r="H66" s="6">
        <f>'Original Data'!U66/'Wedepohl (1971) average shales'!$S$3</f>
        <v>0.16666666666666666</v>
      </c>
      <c r="I66" s="6">
        <f>'Original Data'!X66/'Wedepohl (1971) average shales'!$U$3</f>
        <v>0.61052631578947369</v>
      </c>
      <c r="J66" s="6">
        <f>'Original Data'!Y66/'Wedepohl (1971) average shales'!$W$3</f>
        <v>0.37777777777777777</v>
      </c>
      <c r="K66" s="6">
        <f>'Original Data'!AC66/'Wedepohl (1971) average shales'!$Y$3</f>
        <v>0.17692307692307693</v>
      </c>
      <c r="L66" s="6">
        <f>'Original Data'!AF66/'Wedepohl (1971) average shales'!$AB$3</f>
        <v>0.49137931034482757</v>
      </c>
      <c r="M66" s="8">
        <v>8012.0879999999979</v>
      </c>
      <c r="N66" s="8">
        <v>69.749826086956531</v>
      </c>
      <c r="O66" s="8">
        <v>342.90329341317374</v>
      </c>
      <c r="P66" s="8">
        <v>534.18313073005095</v>
      </c>
      <c r="Q66" s="8">
        <v>1472.9174999999998</v>
      </c>
      <c r="R66" s="8">
        <v>1042.3120000000001</v>
      </c>
      <c r="S66" s="8">
        <v>167012.39545454542</v>
      </c>
      <c r="T66" s="8">
        <v>937.69512820512819</v>
      </c>
      <c r="U66" s="8">
        <v>430.25555555555559</v>
      </c>
      <c r="V66" s="8">
        <v>3414.7171785714286</v>
      </c>
    </row>
    <row r="67" spans="1:22" x14ac:dyDescent="0.45">
      <c r="A67" t="s">
        <v>33</v>
      </c>
      <c r="B67" t="s">
        <v>34</v>
      </c>
      <c r="C67" s="1" t="s">
        <v>199</v>
      </c>
      <c r="D67" s="1" t="s">
        <v>45</v>
      </c>
      <c r="E67" s="6">
        <f>'Original Data'!P67/'Wedepohl (1971) average shales'!$N$3</f>
        <v>0.16250000000000001</v>
      </c>
      <c r="F67" s="6">
        <f>'Original Data'!R67/'Wedepohl (1971) average shales'!$Q$3</f>
        <v>2.95</v>
      </c>
      <c r="G67" s="6">
        <f>'Original Data'!S67/'Wedepohl (1971) average shales'!$P$3</f>
        <v>0</v>
      </c>
      <c r="H67" s="6">
        <f>'Original Data'!U67/'Wedepohl (1971) average shales'!$S$3</f>
        <v>0.16666666666666666</v>
      </c>
      <c r="I67" s="6">
        <f>'Original Data'!X67/'Wedepohl (1971) average shales'!$U$3</f>
        <v>0.55789473684210522</v>
      </c>
      <c r="J67" s="6">
        <f>'Original Data'!Y67/'Wedepohl (1971) average shales'!$W$3</f>
        <v>0.4</v>
      </c>
      <c r="K67" s="6">
        <f>'Original Data'!AC67/'Wedepohl (1971) average shales'!$Y$3</f>
        <v>0.17692307692307693</v>
      </c>
      <c r="L67" s="6">
        <f>'Original Data'!AF67/'Wedepohl (1971) average shales'!$AB$3</f>
        <v>0.42931034482758623</v>
      </c>
      <c r="M67" s="8">
        <v>8137.2768749999977</v>
      </c>
      <c r="N67" s="8">
        <v>66.341000000000008</v>
      </c>
      <c r="O67" s="8">
        <v>324.20523952095812</v>
      </c>
      <c r="P67" s="8">
        <v>526.88186078098477</v>
      </c>
      <c r="Q67" s="8">
        <v>1609.2987499999997</v>
      </c>
      <c r="R67" s="8">
        <v>1051.5360000000001</v>
      </c>
      <c r="S67" s="8">
        <v>166021.56136363637</v>
      </c>
      <c r="T67" s="8">
        <v>914.63705128205117</v>
      </c>
      <c r="U67" s="8">
        <v>602.35777777777787</v>
      </c>
      <c r="V67" s="8">
        <v>3134.9451785714286</v>
      </c>
    </row>
    <row r="68" spans="1:22" x14ac:dyDescent="0.45">
      <c r="A68" t="s">
        <v>33</v>
      </c>
      <c r="B68" t="s">
        <v>34</v>
      </c>
      <c r="C68" s="1" t="s">
        <v>200</v>
      </c>
      <c r="D68" s="1" t="s">
        <v>45</v>
      </c>
      <c r="E68" s="6">
        <f>'Original Data'!P68/'Wedepohl (1971) average shales'!$N$3</f>
        <v>0.16250000000000001</v>
      </c>
      <c r="F68" s="6">
        <f>'Original Data'!R68/'Wedepohl (1971) average shales'!$Q$3</f>
        <v>3.02</v>
      </c>
      <c r="G68" s="6">
        <f>'Original Data'!S68/'Wedepohl (1971) average shales'!$P$3</f>
        <v>0</v>
      </c>
      <c r="H68" s="6">
        <f>'Original Data'!U68/'Wedepohl (1971) average shales'!$S$3</f>
        <v>8.3333333333333329E-2</v>
      </c>
      <c r="I68" s="6">
        <f>'Original Data'!X68/'Wedepohl (1971) average shales'!$U$3</f>
        <v>0.52631578947368418</v>
      </c>
      <c r="J68" s="6">
        <f>'Original Data'!Y68/'Wedepohl (1971) average shales'!$W$3</f>
        <v>0.35555555555555557</v>
      </c>
      <c r="K68" s="6">
        <f>'Original Data'!AC68/'Wedepohl (1971) average shales'!$Y$3</f>
        <v>0.13846153846153847</v>
      </c>
      <c r="L68" s="6">
        <f>'Original Data'!AF68/'Wedepohl (1971) average shales'!$AB$3</f>
        <v>0.49482758620689654</v>
      </c>
      <c r="M68" s="8">
        <v>7650.4312499999978</v>
      </c>
      <c r="N68" s="8">
        <v>51.132391304347834</v>
      </c>
      <c r="O68" s="8">
        <v>231.9826347305389</v>
      </c>
      <c r="P68" s="8">
        <v>444.2664040747029</v>
      </c>
      <c r="Q68" s="8">
        <v>1091.05</v>
      </c>
      <c r="R68" s="8">
        <v>763.28600000000006</v>
      </c>
      <c r="S68" s="8">
        <v>168717.92954545456</v>
      </c>
      <c r="T68" s="8">
        <v>814.71871794871777</v>
      </c>
      <c r="U68" s="8">
        <v>774.46</v>
      </c>
      <c r="V68" s="8">
        <v>3124.9533214285711</v>
      </c>
    </row>
    <row r="69" spans="1:22" x14ac:dyDescent="0.45">
      <c r="A69" t="s">
        <v>33</v>
      </c>
      <c r="B69" t="s">
        <v>34</v>
      </c>
      <c r="C69" s="1" t="s">
        <v>201</v>
      </c>
      <c r="D69" s="1" t="s">
        <v>45</v>
      </c>
      <c r="E69" s="6">
        <f>'Original Data'!P69/'Wedepohl (1971) average shales'!$N$3</f>
        <v>0.14374999999999999</v>
      </c>
      <c r="F69" s="6">
        <f>'Original Data'!R69/'Wedepohl (1971) average shales'!$Q$3</f>
        <v>3.1666666666666665</v>
      </c>
      <c r="G69" s="6">
        <f>'Original Data'!S69/'Wedepohl (1971) average shales'!$P$3</f>
        <v>0</v>
      </c>
      <c r="H69" s="6">
        <f>'Original Data'!U69/'Wedepohl (1971) average shales'!$S$3</f>
        <v>8.3333333333333329E-2</v>
      </c>
      <c r="I69" s="6">
        <f>'Original Data'!X69/'Wedepohl (1971) average shales'!$U$3</f>
        <v>0.5368421052631579</v>
      </c>
      <c r="J69" s="6">
        <f>'Original Data'!Y69/'Wedepohl (1971) average shales'!$W$3</f>
        <v>0.31111111111111112</v>
      </c>
      <c r="K69" s="6">
        <f>'Original Data'!AC69/'Wedepohl (1971) average shales'!$Y$3</f>
        <v>8.461538461538462E-2</v>
      </c>
      <c r="L69" s="6">
        <f>'Original Data'!AF69/'Wedepohl (1971) average shales'!$AB$3</f>
        <v>0.58103448275862069</v>
      </c>
      <c r="M69" s="8">
        <v>11104.716874999998</v>
      </c>
      <c r="N69" s="8">
        <v>131.89534782608698</v>
      </c>
      <c r="O69" s="8">
        <v>616.08502994011974</v>
      </c>
      <c r="P69" s="8">
        <v>795.04480814940587</v>
      </c>
      <c r="Q69" s="8">
        <v>4937.0012499999993</v>
      </c>
      <c r="R69" s="8">
        <v>1496.5940000000001</v>
      </c>
      <c r="S69" s="8">
        <v>159992.09227272728</v>
      </c>
      <c r="T69" s="8">
        <v>1383.4846153846154</v>
      </c>
      <c r="U69" s="8">
        <v>344.2044444444445</v>
      </c>
      <c r="V69" s="8">
        <v>3916.8080000000004</v>
      </c>
    </row>
    <row r="70" spans="1:22" x14ac:dyDescent="0.45">
      <c r="A70" t="s">
        <v>33</v>
      </c>
      <c r="B70" t="s">
        <v>34</v>
      </c>
      <c r="C70" s="1" t="s">
        <v>202</v>
      </c>
      <c r="D70" s="1" t="s">
        <v>45</v>
      </c>
      <c r="E70" s="6">
        <f>'Original Data'!P70/'Wedepohl (1971) average shales'!$N$3</f>
        <v>0.20624999999999999</v>
      </c>
      <c r="F70" s="6">
        <f>'Original Data'!R70/'Wedepohl (1971) average shales'!$Q$3</f>
        <v>2.86</v>
      </c>
      <c r="G70" s="6">
        <f>'Original Data'!S70/'Wedepohl (1971) average shales'!$P$3</f>
        <v>0</v>
      </c>
      <c r="H70" s="6">
        <f>'Original Data'!U70/'Wedepohl (1971) average shales'!$S$3</f>
        <v>0</v>
      </c>
      <c r="I70" s="6">
        <f>'Original Data'!X70/'Wedepohl (1971) average shales'!$U$3</f>
        <v>0.63157894736842102</v>
      </c>
      <c r="J70" s="6">
        <f>'Original Data'!Y70/'Wedepohl (1971) average shales'!$W$3</f>
        <v>0.42222222222222222</v>
      </c>
      <c r="K70" s="6">
        <f>'Original Data'!AC70/'Wedepohl (1971) average shales'!$Y$3</f>
        <v>0.29230769230769232</v>
      </c>
      <c r="L70" s="6">
        <f>'Original Data'!AF70/'Wedepohl (1971) average shales'!$AB$3</f>
        <v>0.55000000000000004</v>
      </c>
      <c r="M70" s="8">
        <v>7988.9048750000002</v>
      </c>
      <c r="N70" s="8">
        <v>46.936913043478256</v>
      </c>
      <c r="O70" s="8">
        <v>223.42589820359279</v>
      </c>
      <c r="P70" s="8">
        <v>437.75875042444829</v>
      </c>
      <c r="Q70" s="8">
        <v>1418.3649999999998</v>
      </c>
      <c r="R70" s="8">
        <v>731.00200000000007</v>
      </c>
      <c r="S70" s="8">
        <v>169211.72227272726</v>
      </c>
      <c r="T70" s="8">
        <v>791.66064102564087</v>
      </c>
      <c r="U70" s="8">
        <v>516.30666666666662</v>
      </c>
      <c r="V70" s="8">
        <v>2967.5815714285714</v>
      </c>
    </row>
    <row r="71" spans="1:22" x14ac:dyDescent="0.45">
      <c r="A71" t="s">
        <v>33</v>
      </c>
      <c r="B71" t="s">
        <v>34</v>
      </c>
      <c r="C71" s="1" t="s">
        <v>203</v>
      </c>
      <c r="D71" s="1" t="s">
        <v>45</v>
      </c>
      <c r="E71" s="6">
        <f>'Original Data'!P71/'Wedepohl (1971) average shales'!$N$3</f>
        <v>0.15</v>
      </c>
      <c r="F71" s="6">
        <f>'Original Data'!R71/'Wedepohl (1971) average shales'!$Q$3</f>
        <v>3.09</v>
      </c>
      <c r="G71" s="6">
        <f>'Original Data'!S71/'Wedepohl (1971) average shales'!$P$3</f>
        <v>0</v>
      </c>
      <c r="H71" s="6">
        <f>'Original Data'!U71/'Wedepohl (1971) average shales'!$S$3</f>
        <v>0.16666666666666666</v>
      </c>
      <c r="I71" s="6">
        <f>'Original Data'!X71/'Wedepohl (1971) average shales'!$U$3</f>
        <v>0.52631578947368418</v>
      </c>
      <c r="J71" s="6">
        <f>'Original Data'!Y71/'Wedepohl (1971) average shales'!$W$3</f>
        <v>0.33333333333333331</v>
      </c>
      <c r="K71" s="6">
        <f>'Original Data'!AC71/'Wedepohl (1971) average shales'!$Y$3</f>
        <v>0.13846153846153847</v>
      </c>
      <c r="L71" s="6">
        <f>'Original Data'!AF71/'Wedepohl (1971) average shales'!$AB$3</f>
        <v>0.48620689655172411</v>
      </c>
      <c r="M71" s="8">
        <v>8169.7332499999984</v>
      </c>
      <c r="N71" s="8">
        <v>69.749826086956531</v>
      </c>
      <c r="O71" s="8">
        <v>340.36796407185636</v>
      </c>
      <c r="P71" s="8">
        <v>535.37355517826836</v>
      </c>
      <c r="Q71" s="8">
        <v>1636.5749999999998</v>
      </c>
      <c r="R71" s="8">
        <v>961.60199999999998</v>
      </c>
      <c r="S71" s="8">
        <v>167749.83590909088</v>
      </c>
      <c r="T71" s="8">
        <v>883.89294871794868</v>
      </c>
      <c r="U71" s="8">
        <v>258.15333333333331</v>
      </c>
      <c r="V71" s="8">
        <v>3239.859678571429</v>
      </c>
    </row>
    <row r="72" spans="1:22" x14ac:dyDescent="0.45">
      <c r="A72" t="s">
        <v>33</v>
      </c>
      <c r="B72" t="s">
        <v>34</v>
      </c>
      <c r="C72" s="1" t="s">
        <v>204</v>
      </c>
      <c r="D72" s="1" t="s">
        <v>45</v>
      </c>
      <c r="E72" s="6">
        <f>'Original Data'!P72/'Wedepohl (1971) average shales'!$N$3</f>
        <v>0.15625</v>
      </c>
      <c r="F72" s="6">
        <f>'Original Data'!R72/'Wedepohl (1971) average shales'!$Q$3</f>
        <v>2.8233333333333333</v>
      </c>
      <c r="G72" s="6">
        <f>'Original Data'!S72/'Wedepohl (1971) average shales'!$P$3</f>
        <v>0</v>
      </c>
      <c r="H72" s="6">
        <f>'Original Data'!U72/'Wedepohl (1971) average shales'!$S$3</f>
        <v>0</v>
      </c>
      <c r="I72" s="6">
        <f>'Original Data'!X72/'Wedepohl (1971) average shales'!$U$3</f>
        <v>0.54736842105263162</v>
      </c>
      <c r="J72" s="6">
        <f>'Original Data'!Y72/'Wedepohl (1971) average shales'!$W$3</f>
        <v>0.35555555555555557</v>
      </c>
      <c r="K72" s="6">
        <f>'Original Data'!AC72/'Wedepohl (1971) average shales'!$Y$3</f>
        <v>0.17692307692307693</v>
      </c>
      <c r="L72" s="6">
        <f>'Original Data'!AF72/'Wedepohl (1971) average shales'!$AB$3</f>
        <v>0.48965517241379308</v>
      </c>
      <c r="M72" s="8">
        <v>7335.1407499999996</v>
      </c>
      <c r="N72" s="8">
        <v>42.217000000000006</v>
      </c>
      <c r="O72" s="8">
        <v>200.60793413173653</v>
      </c>
      <c r="P72" s="8">
        <v>423.31493378607809</v>
      </c>
      <c r="Q72" s="8">
        <v>763.73500000000001</v>
      </c>
      <c r="R72" s="8">
        <v>677.96399999999994</v>
      </c>
      <c r="S72" s="8">
        <v>170166.82136363635</v>
      </c>
      <c r="T72" s="8">
        <v>783.97461538461528</v>
      </c>
      <c r="U72" s="8">
        <v>602.35777777777787</v>
      </c>
      <c r="V72" s="8">
        <v>3030.0306785714288</v>
      </c>
    </row>
    <row r="73" spans="1:22" x14ac:dyDescent="0.45">
      <c r="A73" t="s">
        <v>33</v>
      </c>
      <c r="B73" t="s">
        <v>34</v>
      </c>
      <c r="C73" s="1" t="s">
        <v>205</v>
      </c>
      <c r="D73" s="1" t="s">
        <v>45</v>
      </c>
      <c r="E73" s="6">
        <f>'Original Data'!P73/'Wedepohl (1971) average shales'!$N$3</f>
        <v>0.15625</v>
      </c>
      <c r="F73" s="6">
        <f>'Original Data'!R73/'Wedepohl (1971) average shales'!$Q$3</f>
        <v>3.2033333333333331</v>
      </c>
      <c r="G73" s="6">
        <f>'Original Data'!S73/'Wedepohl (1971) average shales'!$P$3</f>
        <v>0</v>
      </c>
      <c r="H73" s="6">
        <f>'Original Data'!U73/'Wedepohl (1971) average shales'!$S$3</f>
        <v>0.25</v>
      </c>
      <c r="I73" s="6">
        <f>'Original Data'!X73/'Wedepohl (1971) average shales'!$U$3</f>
        <v>0.55789473684210522</v>
      </c>
      <c r="J73" s="6">
        <f>'Original Data'!Y73/'Wedepohl (1971) average shales'!$W$3</f>
        <v>0.28888888888888886</v>
      </c>
      <c r="K73" s="6">
        <f>'Original Data'!AC73/'Wedepohl (1971) average shales'!$Y$3</f>
        <v>0.11538461538461539</v>
      </c>
      <c r="L73" s="6">
        <f>'Original Data'!AF73/'Wedepohl (1971) average shales'!$AB$3</f>
        <v>0.52586206896551724</v>
      </c>
      <c r="M73" s="8">
        <v>7604.0649999999987</v>
      </c>
      <c r="N73" s="8">
        <v>62.669956521739124</v>
      </c>
      <c r="O73" s="8">
        <v>299.1688622754491</v>
      </c>
      <c r="P73" s="8">
        <v>487.83593887945676</v>
      </c>
      <c r="Q73" s="8">
        <v>1063.7737500000001</v>
      </c>
      <c r="R73" s="8">
        <v>855.52599999999995</v>
      </c>
      <c r="S73" s="8">
        <v>164923.52227272725</v>
      </c>
      <c r="T73" s="8">
        <v>837.77679487179489</v>
      </c>
      <c r="U73" s="8">
        <v>516.30666666666662</v>
      </c>
      <c r="V73" s="8">
        <v>3060.0062500000004</v>
      </c>
    </row>
    <row r="74" spans="1:22" x14ac:dyDescent="0.45">
      <c r="A74" t="s">
        <v>33</v>
      </c>
      <c r="B74" t="s">
        <v>34</v>
      </c>
      <c r="C74" s="1" t="s">
        <v>206</v>
      </c>
      <c r="D74" s="1" t="s">
        <v>45</v>
      </c>
      <c r="E74" s="6">
        <f>'Original Data'!P74/'Wedepohl (1971) average shales'!$N$3</f>
        <v>0.15625</v>
      </c>
      <c r="F74" s="6">
        <f>'Original Data'!R74/'Wedepohl (1971) average shales'!$Q$3</f>
        <v>2.93</v>
      </c>
      <c r="G74" s="6">
        <f>'Original Data'!S74/'Wedepohl (1971) average shales'!$P$3</f>
        <v>0</v>
      </c>
      <c r="H74" s="6">
        <f>'Original Data'!U74/'Wedepohl (1971) average shales'!$S$3</f>
        <v>0.25</v>
      </c>
      <c r="I74" s="6">
        <f>'Original Data'!X74/'Wedepohl (1971) average shales'!$U$3</f>
        <v>0.55789473684210522</v>
      </c>
      <c r="J74" s="6">
        <f>'Original Data'!Y74/'Wedepohl (1971) average shales'!$W$3</f>
        <v>0.33333333333333331</v>
      </c>
      <c r="K74" s="6">
        <f>'Original Data'!AC74/'Wedepohl (1971) average shales'!$Y$3</f>
        <v>3.8461538461538464E-2</v>
      </c>
      <c r="L74" s="6">
        <f>'Original Data'!AF74/'Wedepohl (1971) average shales'!$AB$3</f>
        <v>0.44655172413793104</v>
      </c>
      <c r="M74" s="8">
        <v>8188.2797499999997</v>
      </c>
      <c r="N74" s="8">
        <v>45.625826086956522</v>
      </c>
      <c r="O74" s="8">
        <v>214.86916167664671</v>
      </c>
      <c r="P74" s="8">
        <v>435.93343293718175</v>
      </c>
      <c r="Q74" s="8">
        <v>1609.2987499999997</v>
      </c>
      <c r="R74" s="8">
        <v>717.16600000000005</v>
      </c>
      <c r="S74" s="8">
        <v>168890.10727272727</v>
      </c>
      <c r="T74" s="8">
        <v>768.60256410256409</v>
      </c>
      <c r="U74" s="8">
        <v>688.40888888888901</v>
      </c>
      <c r="V74" s="8">
        <v>3025.0347500000003</v>
      </c>
    </row>
    <row r="75" spans="1:22" x14ac:dyDescent="0.45">
      <c r="A75" t="s">
        <v>33</v>
      </c>
      <c r="B75" t="s">
        <v>34</v>
      </c>
      <c r="C75" s="1" t="s">
        <v>207</v>
      </c>
      <c r="D75" s="1" t="s">
        <v>45</v>
      </c>
      <c r="E75" s="6">
        <f>'Original Data'!P75/'Wedepohl (1971) average shales'!$N$3</f>
        <v>0.14374999999999999</v>
      </c>
      <c r="F75" s="6">
        <f>'Original Data'!R75/'Wedepohl (1971) average shales'!$Q$3</f>
        <v>3.1466666666666665</v>
      </c>
      <c r="G75" s="6">
        <f>'Original Data'!S75/'Wedepohl (1971) average shales'!$P$3</f>
        <v>0</v>
      </c>
      <c r="H75" s="6">
        <f>'Original Data'!U75/'Wedepohl (1971) average shales'!$S$3</f>
        <v>0</v>
      </c>
      <c r="I75" s="6">
        <f>'Original Data'!X75/'Wedepohl (1971) average shales'!$U$3</f>
        <v>0.52631578947368418</v>
      </c>
      <c r="J75" s="6">
        <f>'Original Data'!Y75/'Wedepohl (1971) average shales'!$W$3</f>
        <v>0.31111111111111112</v>
      </c>
      <c r="K75" s="6">
        <f>'Original Data'!AC75/'Wedepohl (1971) average shales'!$Y$3</f>
        <v>0.11538461538461539</v>
      </c>
      <c r="L75" s="6">
        <f>'Original Data'!AF75/'Wedepohl (1971) average shales'!$AB$3</f>
        <v>0.40172413793103451</v>
      </c>
      <c r="M75" s="8">
        <v>8044.5443750000004</v>
      </c>
      <c r="N75" s="8">
        <v>69.749826086956531</v>
      </c>
      <c r="O75" s="8">
        <v>386.95464071856298</v>
      </c>
      <c r="P75" s="8">
        <v>574.65756196943971</v>
      </c>
      <c r="Q75" s="8">
        <v>1527.47</v>
      </c>
      <c r="R75" s="8">
        <v>1125.328</v>
      </c>
      <c r="S75" s="8">
        <v>167135.8436363636</v>
      </c>
      <c r="T75" s="8">
        <v>976.12525641025638</v>
      </c>
      <c r="U75" s="8">
        <v>602.35777777777787</v>
      </c>
      <c r="V75" s="8">
        <v>3299.8108214285717</v>
      </c>
    </row>
    <row r="76" spans="1:22" x14ac:dyDescent="0.45">
      <c r="A76" t="s">
        <v>33</v>
      </c>
      <c r="B76" t="s">
        <v>34</v>
      </c>
      <c r="C76" s="1" t="s">
        <v>208</v>
      </c>
      <c r="D76" s="1" t="s">
        <v>45</v>
      </c>
      <c r="E76" s="6">
        <f>'Original Data'!P76/'Wedepohl (1971) average shales'!$N$3</f>
        <v>0.17499999999999999</v>
      </c>
      <c r="F76" s="6">
        <f>'Original Data'!R76/'Wedepohl (1971) average shales'!$Q$3</f>
        <v>2.8366666666666664</v>
      </c>
      <c r="G76" s="6">
        <f>'Original Data'!S76/'Wedepohl (1971) average shales'!$P$3</f>
        <v>0</v>
      </c>
      <c r="H76" s="6">
        <f>'Original Data'!U76/'Wedepohl (1971) average shales'!$S$3</f>
        <v>0</v>
      </c>
      <c r="I76" s="6">
        <f>'Original Data'!X76/'Wedepohl (1971) average shales'!$U$3</f>
        <v>0.56842105263157894</v>
      </c>
      <c r="J76" s="6">
        <f>'Original Data'!Y76/'Wedepohl (1971) average shales'!$W$3</f>
        <v>0.31111111111111112</v>
      </c>
      <c r="K76" s="6">
        <f>'Original Data'!AC76/'Wedepohl (1971) average shales'!$Y$3</f>
        <v>0.2</v>
      </c>
      <c r="L76" s="6">
        <f>'Original Data'!AF76/'Wedepohl (1971) average shales'!$AB$3</f>
        <v>0.44482758620689655</v>
      </c>
      <c r="M76" s="8">
        <v>9690.5462499999976</v>
      </c>
      <c r="N76" s="8">
        <v>185.64991304347825</v>
      </c>
      <c r="O76" s="8">
        <v>877.85778443113782</v>
      </c>
      <c r="P76" s="8">
        <v>948.53020033955863</v>
      </c>
      <c r="Q76" s="8">
        <v>3600.4649999999997</v>
      </c>
      <c r="R76" s="8">
        <v>1729.5</v>
      </c>
      <c r="S76" s="8">
        <v>155687.64909090908</v>
      </c>
      <c r="T76" s="8">
        <v>1706.2976923076922</v>
      </c>
      <c r="U76" s="8">
        <v>344.2044444444445</v>
      </c>
      <c r="V76" s="8">
        <v>4573.7726071428569</v>
      </c>
    </row>
    <row r="77" spans="1:22" x14ac:dyDescent="0.45">
      <c r="A77" t="s">
        <v>33</v>
      </c>
      <c r="B77" t="s">
        <v>34</v>
      </c>
      <c r="C77" s="1" t="s">
        <v>209</v>
      </c>
      <c r="D77" s="1" t="s">
        <v>45</v>
      </c>
      <c r="E77" s="6">
        <f>'Original Data'!P77/'Wedepohl (1971) average shales'!$N$3</f>
        <v>0.28125</v>
      </c>
      <c r="F77" s="6">
        <f>'Original Data'!R77/'Wedepohl (1971) average shales'!$Q$3</f>
        <v>2.5499999999999998</v>
      </c>
      <c r="G77" s="6">
        <f>'Original Data'!S77/'Wedepohl (1971) average shales'!$P$3</f>
        <v>0</v>
      </c>
      <c r="H77" s="6">
        <f>'Original Data'!U77/'Wedepohl (1971) average shales'!$S$3</f>
        <v>0.25</v>
      </c>
      <c r="I77" s="6">
        <f>'Original Data'!X77/'Wedepohl (1971) average shales'!$U$3</f>
        <v>0.71578947368421053</v>
      </c>
      <c r="J77" s="6">
        <f>'Original Data'!Y77/'Wedepohl (1971) average shales'!$W$3</f>
        <v>0.4</v>
      </c>
      <c r="K77" s="6">
        <f>'Original Data'!AC77/'Wedepohl (1971) average shales'!$Y$3</f>
        <v>0.35384615384615387</v>
      </c>
      <c r="L77" s="6">
        <f>'Original Data'!AF77/'Wedepohl (1971) average shales'!$AB$3</f>
        <v>0.57068965517241377</v>
      </c>
      <c r="M77" s="8">
        <v>6398.5424999999996</v>
      </c>
      <c r="N77" s="8">
        <v>37.497086956521734</v>
      </c>
      <c r="O77" s="8">
        <v>156.23967065868266</v>
      </c>
      <c r="P77" s="8">
        <v>380.5390152801358</v>
      </c>
      <c r="Q77" s="8">
        <v>0</v>
      </c>
      <c r="R77" s="8">
        <v>560.35799999999995</v>
      </c>
      <c r="S77" s="8">
        <v>169975.1518181818</v>
      </c>
      <c r="T77" s="8">
        <v>684.05628205128198</v>
      </c>
      <c r="U77" s="8">
        <v>1204.7155555555557</v>
      </c>
      <c r="V77" s="8">
        <v>2837.687428571428</v>
      </c>
    </row>
    <row r="78" spans="1:22" x14ac:dyDescent="0.45">
      <c r="A78" t="s">
        <v>33</v>
      </c>
      <c r="B78" t="s">
        <v>34</v>
      </c>
      <c r="C78" s="1" t="s">
        <v>210</v>
      </c>
      <c r="D78" s="1" t="s">
        <v>45</v>
      </c>
      <c r="E78" s="6">
        <f>'Original Data'!P78/'Wedepohl (1971) average shales'!$N$3</f>
        <v>0.13750000000000001</v>
      </c>
      <c r="F78" s="6">
        <f>'Original Data'!R78/'Wedepohl (1971) average shales'!$Q$3</f>
        <v>3.2333333333333334</v>
      </c>
      <c r="G78" s="6">
        <f>'Original Data'!S78/'Wedepohl (1971) average shales'!$P$3</f>
        <v>0</v>
      </c>
      <c r="H78" s="6">
        <f>'Original Data'!U78/'Wedepohl (1971) average shales'!$S$3</f>
        <v>0</v>
      </c>
      <c r="I78" s="6">
        <f>'Original Data'!X78/'Wedepohl (1971) average shales'!$U$3</f>
        <v>0.52631578947368418</v>
      </c>
      <c r="J78" s="6">
        <f>'Original Data'!Y78/'Wedepohl (1971) average shales'!$W$3</f>
        <v>0.31111111111111112</v>
      </c>
      <c r="K78" s="6">
        <f>'Original Data'!AC78/'Wedepohl (1971) average shales'!$Y$3</f>
        <v>3.8461538461538464E-2</v>
      </c>
      <c r="L78" s="6">
        <f>'Original Data'!AF78/'Wedepohl (1971) average shales'!$AB$3</f>
        <v>0.37413793103448278</v>
      </c>
      <c r="M78" s="8">
        <v>6189.8943749999989</v>
      </c>
      <c r="N78" s="8">
        <v>40.905913043478265</v>
      </c>
      <c r="O78" s="8">
        <v>149.26751497005989</v>
      </c>
      <c r="P78" s="8">
        <v>377.20582682512736</v>
      </c>
      <c r="Q78" s="8">
        <v>0</v>
      </c>
      <c r="R78" s="8">
        <v>518.85</v>
      </c>
      <c r="S78" s="8">
        <v>167658.87409090908</v>
      </c>
      <c r="T78" s="8">
        <v>668.68423076923079</v>
      </c>
      <c r="U78" s="8">
        <v>1462.8688888888892</v>
      </c>
      <c r="V78" s="8">
        <v>2815.2057500000001</v>
      </c>
    </row>
    <row r="79" spans="1:22" x14ac:dyDescent="0.45">
      <c r="A79" t="s">
        <v>33</v>
      </c>
      <c r="B79" t="s">
        <v>34</v>
      </c>
      <c r="C79" s="1" t="s">
        <v>211</v>
      </c>
      <c r="D79" s="1" t="s">
        <v>45</v>
      </c>
      <c r="E79" s="6">
        <f>'Original Data'!P79/'Wedepohl (1971) average shales'!$N$3</f>
        <v>0.13125000000000001</v>
      </c>
      <c r="F79" s="6">
        <f>'Original Data'!R79/'Wedepohl (1971) average shales'!$Q$3</f>
        <v>3.3066666666666666</v>
      </c>
      <c r="G79" s="6">
        <f>'Original Data'!S79/'Wedepohl (1971) average shales'!$P$3</f>
        <v>0</v>
      </c>
      <c r="H79" s="6">
        <f>'Original Data'!U79/'Wedepohl (1971) average shales'!$S$3</f>
        <v>0</v>
      </c>
      <c r="I79" s="6">
        <f>'Original Data'!X79/'Wedepohl (1971) average shales'!$U$3</f>
        <v>0.52631578947368418</v>
      </c>
      <c r="J79" s="6">
        <f>'Original Data'!Y79/'Wedepohl (1971) average shales'!$W$3</f>
        <v>0.31111111111111112</v>
      </c>
      <c r="K79" s="6">
        <f>'Original Data'!AC79/'Wedepohl (1971) average shales'!$Y$3</f>
        <v>6.9230769230769235E-2</v>
      </c>
      <c r="L79" s="6">
        <f>'Original Data'!AF79/'Wedepohl (1971) average shales'!$AB$3</f>
        <v>0.42931034482758623</v>
      </c>
      <c r="M79" s="8">
        <v>0</v>
      </c>
      <c r="N79" s="8">
        <v>202.43182608695653</v>
      </c>
      <c r="O79" s="8">
        <v>3807.1139221556887</v>
      </c>
      <c r="P79" s="8">
        <v>5004.0682105263168</v>
      </c>
      <c r="Q79" s="8">
        <v>5427.9737500000001</v>
      </c>
      <c r="R79" s="8">
        <v>6996.4039999999995</v>
      </c>
      <c r="S79" s="8">
        <v>9788.1413636363632</v>
      </c>
      <c r="T79" s="8">
        <v>3420.2814102564098</v>
      </c>
      <c r="U79" s="8">
        <v>2925.7377777777783</v>
      </c>
      <c r="V79" s="8">
        <v>25679.072857142855</v>
      </c>
    </row>
    <row r="80" spans="1:22" x14ac:dyDescent="0.45">
      <c r="A80" t="s">
        <v>46</v>
      </c>
      <c r="B80" t="s">
        <v>34</v>
      </c>
      <c r="C80" s="1" t="s">
        <v>47</v>
      </c>
      <c r="D80" s="1" t="s">
        <v>133</v>
      </c>
      <c r="E80" s="6">
        <f>'Original Data'!P80/'Wedepohl (1971) average shales'!$N$3</f>
        <v>0.875</v>
      </c>
      <c r="F80" s="6">
        <f>'Original Data'!R80/'Wedepohl (1971) average shales'!$Q$3</f>
        <v>0.22</v>
      </c>
      <c r="G80" s="6">
        <f>'Original Data'!S80/'Wedepohl (1971) average shales'!$P$3</f>
        <v>1.0810810810810809</v>
      </c>
      <c r="H80" s="6">
        <f>'Original Data'!U80/'Wedepohl (1971) average shales'!$S$3</f>
        <v>1.5</v>
      </c>
      <c r="I80" s="6">
        <f>'Original Data'!X80/'Wedepohl (1971) average shales'!$U$3</f>
        <v>1.5789473684210527</v>
      </c>
      <c r="J80" s="6">
        <f>'Original Data'!Y80/'Wedepohl (1971) average shales'!$W$3</f>
        <v>2.2000000000000002</v>
      </c>
      <c r="K80" s="6">
        <f>'Original Data'!AC80/'Wedepohl (1971) average shales'!$Y$3</f>
        <v>1.0846153846153845</v>
      </c>
      <c r="L80" s="6">
        <f>'Original Data'!AF80/'Wedepohl (1971) average shales'!$AB$3</f>
        <v>0.76551724137931032</v>
      </c>
      <c r="M80" s="8">
        <v>0</v>
      </c>
      <c r="N80" s="8">
        <v>75.256391304347829</v>
      </c>
      <c r="O80" s="8">
        <v>519.74251497005991</v>
      </c>
      <c r="P80" s="8">
        <v>6727.3266417657051</v>
      </c>
      <c r="Q80" s="8">
        <v>3191.32125</v>
      </c>
      <c r="R80" s="8">
        <v>1427.414</v>
      </c>
      <c r="S80" s="8">
        <v>16925.395454545454</v>
      </c>
      <c r="T80" s="8">
        <v>899.26499999999987</v>
      </c>
      <c r="U80" s="8">
        <v>2237.3288888888887</v>
      </c>
      <c r="V80" s="8">
        <v>3966.7672857142861</v>
      </c>
    </row>
    <row r="81" spans="1:22" x14ac:dyDescent="0.45">
      <c r="A81" t="s">
        <v>46</v>
      </c>
      <c r="B81" t="s">
        <v>34</v>
      </c>
      <c r="C81" s="1" t="s">
        <v>48</v>
      </c>
      <c r="D81" s="1" t="s">
        <v>133</v>
      </c>
      <c r="E81" s="6">
        <f>'Original Data'!P81/'Wedepohl (1971) average shales'!$N$3</f>
        <v>1.16875</v>
      </c>
      <c r="F81" s="6">
        <f>'Original Data'!R81/'Wedepohl (1971) average shales'!$Q$3</f>
        <v>0.24666666666666667</v>
      </c>
      <c r="G81" s="6">
        <f>'Original Data'!S81/'Wedepohl (1971) average shales'!$P$3</f>
        <v>0.81081081081081074</v>
      </c>
      <c r="H81" s="6">
        <f>'Original Data'!U81/'Wedepohl (1971) average shales'!$S$3</f>
        <v>1.4166666666666667</v>
      </c>
      <c r="I81" s="6">
        <f>'Original Data'!X81/'Wedepohl (1971) average shales'!$U$3</f>
        <v>0.21052631578947367</v>
      </c>
      <c r="J81" s="6">
        <f>'Original Data'!Y81/'Wedepohl (1971) average shales'!$W$3</f>
        <v>0.13333333333333333</v>
      </c>
      <c r="K81" s="6">
        <f>'Original Data'!AC81/'Wedepohl (1971) average shales'!$Y$3</f>
        <v>0.11538461538461539</v>
      </c>
      <c r="L81" s="6">
        <f>'Original Data'!AF81/'Wedepohl (1971) average shales'!$AB$3</f>
        <v>0.19655172413793104</v>
      </c>
      <c r="M81" s="8">
        <v>0</v>
      </c>
      <c r="N81" s="8">
        <v>636.92604347826091</v>
      </c>
      <c r="O81" s="8">
        <v>49.755838323353295</v>
      </c>
      <c r="P81" s="8">
        <v>545.76992869269941</v>
      </c>
      <c r="Q81" s="8">
        <v>2754.9012499999999</v>
      </c>
      <c r="R81" s="8">
        <v>583.41800000000001</v>
      </c>
      <c r="S81" s="8">
        <v>155427.75818181818</v>
      </c>
      <c r="T81" s="8">
        <v>138.34846153846152</v>
      </c>
      <c r="U81" s="8">
        <v>5335.1688888888893</v>
      </c>
      <c r="V81" s="8">
        <v>3517.1337142857146</v>
      </c>
    </row>
    <row r="82" spans="1:22" x14ac:dyDescent="0.45">
      <c r="A82" t="s">
        <v>46</v>
      </c>
      <c r="B82" t="s">
        <v>34</v>
      </c>
      <c r="C82" s="1" t="s">
        <v>49</v>
      </c>
      <c r="D82" s="1" t="s">
        <v>133</v>
      </c>
      <c r="E82" s="6">
        <f>'Original Data'!P82/'Wedepohl (1971) average shales'!$N$3</f>
        <v>0.33750000000000002</v>
      </c>
      <c r="F82" s="6">
        <f>'Original Data'!R82/'Wedepohl (1971) average shales'!$Q$3</f>
        <v>1.53</v>
      </c>
      <c r="G82" s="6">
        <f>'Original Data'!S82/'Wedepohl (1971) average shales'!$P$3</f>
        <v>1.3513513513513513</v>
      </c>
      <c r="H82" s="6">
        <f>'Original Data'!U82/'Wedepohl (1971) average shales'!$S$3</f>
        <v>1.8333333333333333</v>
      </c>
      <c r="I82" s="6">
        <f>'Original Data'!X82/'Wedepohl (1971) average shales'!$U$3</f>
        <v>0.4</v>
      </c>
      <c r="J82" s="6">
        <f>'Original Data'!Y82/'Wedepohl (1971) average shales'!$W$3</f>
        <v>0</v>
      </c>
      <c r="K82" s="6">
        <f>'Original Data'!AC82/'Wedepohl (1971) average shales'!$Y$3</f>
        <v>0.1076923076923077</v>
      </c>
      <c r="L82" s="6">
        <f>'Original Data'!AF82/'Wedepohl (1971) average shales'!$AB$3</f>
        <v>1.3793103448275862E-2</v>
      </c>
      <c r="M82" s="8">
        <v>0</v>
      </c>
      <c r="N82" s="8">
        <v>355.82900000000001</v>
      </c>
      <c r="O82" s="8">
        <v>402.48353293413174</v>
      </c>
      <c r="P82" s="8">
        <v>1074.8739151103566</v>
      </c>
      <c r="Q82" s="8">
        <v>4855.1724999999988</v>
      </c>
      <c r="R82" s="8">
        <v>1291.3599999999999</v>
      </c>
      <c r="S82" s="8">
        <v>144837.20363636364</v>
      </c>
      <c r="T82" s="8">
        <v>530.3357692307693</v>
      </c>
      <c r="U82" s="8">
        <v>4216.5044444444447</v>
      </c>
      <c r="V82" s="8">
        <v>2400.5436785714287</v>
      </c>
    </row>
    <row r="83" spans="1:22" x14ac:dyDescent="0.45">
      <c r="A83" t="s">
        <v>46</v>
      </c>
      <c r="B83" t="s">
        <v>34</v>
      </c>
      <c r="C83" s="1" t="s">
        <v>50</v>
      </c>
      <c r="D83" s="1" t="s">
        <v>133</v>
      </c>
      <c r="E83" s="6">
        <f>'Original Data'!P83/'Wedepohl (1971) average shales'!$N$3</f>
        <v>0.57499999999999996</v>
      </c>
      <c r="F83" s="6">
        <f>'Original Data'!R83/'Wedepohl (1971) average shales'!$Q$3</f>
        <v>1.0933333333333333</v>
      </c>
      <c r="G83" s="6">
        <f>'Original Data'!S83/'Wedepohl (1971) average shales'!$P$3</f>
        <v>1.3513513513513513</v>
      </c>
      <c r="H83" s="6">
        <f>'Original Data'!U83/'Wedepohl (1971) average shales'!$S$3</f>
        <v>1.9166666666666667</v>
      </c>
      <c r="I83" s="6">
        <f>'Original Data'!X83/'Wedepohl (1971) average shales'!$U$3</f>
        <v>0.30526315789473685</v>
      </c>
      <c r="J83" s="6">
        <f>'Original Data'!Y83/'Wedepohl (1971) average shales'!$W$3</f>
        <v>0.17777777777777778</v>
      </c>
      <c r="K83" s="6">
        <f>'Original Data'!AC83/'Wedepohl (1971) average shales'!$Y$3</f>
        <v>0.15384615384615385</v>
      </c>
      <c r="L83" s="6">
        <f>'Original Data'!AF83/'Wedepohl (1971) average shales'!$AB$3</f>
        <v>0</v>
      </c>
      <c r="M83" s="8">
        <v>0</v>
      </c>
      <c r="N83" s="8">
        <v>232.84904347826088</v>
      </c>
      <c r="O83" s="8">
        <v>636.050748502994</v>
      </c>
      <c r="P83" s="8">
        <v>939.48297453310693</v>
      </c>
      <c r="Q83" s="8">
        <v>5427.9737500000001</v>
      </c>
      <c r="R83" s="8">
        <v>1669.5440000000001</v>
      </c>
      <c r="S83" s="8">
        <v>144018.54727272727</v>
      </c>
      <c r="T83" s="8">
        <v>545.70782051282038</v>
      </c>
      <c r="U83" s="8">
        <v>3183.8911111111111</v>
      </c>
      <c r="V83" s="8">
        <v>5755.309714285715</v>
      </c>
    </row>
    <row r="84" spans="1:22" x14ac:dyDescent="0.45">
      <c r="A84" t="s">
        <v>46</v>
      </c>
      <c r="B84" t="s">
        <v>34</v>
      </c>
      <c r="C84" s="1" t="s">
        <v>51</v>
      </c>
      <c r="D84" s="1" t="s">
        <v>133</v>
      </c>
      <c r="E84" s="6">
        <f>'Original Data'!P84/'Wedepohl (1971) average shales'!$N$3</f>
        <v>0.33750000000000002</v>
      </c>
      <c r="F84" s="6">
        <f>'Original Data'!R84/'Wedepohl (1971) average shales'!$Q$3</f>
        <v>0.92</v>
      </c>
      <c r="G84" s="6">
        <f>'Original Data'!S84/'Wedepohl (1971) average shales'!$P$3</f>
        <v>1.3513513513513513</v>
      </c>
      <c r="H84" s="6">
        <f>'Original Data'!U84/'Wedepohl (1971) average shales'!$S$3</f>
        <v>1.9166666666666667</v>
      </c>
      <c r="I84" s="6">
        <f>'Original Data'!X84/'Wedepohl (1971) average shales'!$U$3</f>
        <v>9.4736842105263161E-2</v>
      </c>
      <c r="J84" s="6">
        <f>'Original Data'!Y84/'Wedepohl (1971) average shales'!$W$3</f>
        <v>8.8888888888888892E-2</v>
      </c>
      <c r="K84" s="6">
        <f>'Original Data'!AC84/'Wedepohl (1971) average shales'!$Y$3</f>
        <v>0.2076923076923077</v>
      </c>
      <c r="L84" s="6">
        <f>'Original Data'!AF84/'Wedepohl (1971) average shales'!$AB$3</f>
        <v>6.2068965517241378E-2</v>
      </c>
      <c r="M84" s="8">
        <v>0</v>
      </c>
      <c r="N84" s="8">
        <v>200.33408695652179</v>
      </c>
      <c r="O84" s="8">
        <v>85.884281437125765</v>
      </c>
      <c r="P84" s="8">
        <v>484.66147368421059</v>
      </c>
      <c r="Q84" s="8">
        <v>3164.0449999999996</v>
      </c>
      <c r="R84" s="8">
        <v>622.62</v>
      </c>
      <c r="S84" s="8">
        <v>165316.60727272727</v>
      </c>
      <c r="T84" s="8">
        <v>146.03448717948717</v>
      </c>
      <c r="U84" s="8">
        <v>3011.7888888888892</v>
      </c>
      <c r="V84" s="8">
        <v>1618.6808571428573</v>
      </c>
    </row>
    <row r="85" spans="1:22" x14ac:dyDescent="0.45">
      <c r="A85" t="s">
        <v>46</v>
      </c>
      <c r="B85" t="s">
        <v>34</v>
      </c>
      <c r="C85" s="1" t="s">
        <v>52</v>
      </c>
      <c r="D85" s="1" t="s">
        <v>133</v>
      </c>
      <c r="E85" s="6">
        <f>'Original Data'!P85/'Wedepohl (1971) average shales'!$N$3</f>
        <v>0.27500000000000002</v>
      </c>
      <c r="F85" s="6">
        <f>'Original Data'!R85/'Wedepohl (1971) average shales'!$Q$3</f>
        <v>1.2733333333333334</v>
      </c>
      <c r="G85" s="6">
        <f>'Original Data'!S85/'Wedepohl (1971) average shales'!$P$3</f>
        <v>1.3513513513513513</v>
      </c>
      <c r="H85" s="6">
        <f>'Original Data'!U85/'Wedepohl (1971) average shales'!$S$3</f>
        <v>2</v>
      </c>
      <c r="I85" s="6">
        <f>'Original Data'!X85/'Wedepohl (1971) average shales'!$U$3</f>
        <v>0.33684210526315789</v>
      </c>
      <c r="J85" s="6">
        <f>'Original Data'!Y85/'Wedepohl (1971) average shales'!$W$3</f>
        <v>6.6666666666666666E-2</v>
      </c>
      <c r="K85" s="6">
        <f>'Original Data'!AC85/'Wedepohl (1971) average shales'!$Y$3</f>
        <v>0.24615384615384617</v>
      </c>
      <c r="L85" s="6">
        <f>'Original Data'!AF85/'Wedepohl (1971) average shales'!$AB$3</f>
        <v>8.6206896551724137E-3</v>
      </c>
      <c r="M85" s="8">
        <v>0</v>
      </c>
      <c r="N85" s="8">
        <v>216.32934782608692</v>
      </c>
      <c r="O85" s="8">
        <v>0</v>
      </c>
      <c r="P85" s="8">
        <v>296.57441086587437</v>
      </c>
      <c r="Q85" s="8">
        <v>3791.3987500000003</v>
      </c>
      <c r="R85" s="8">
        <v>378.18400000000003</v>
      </c>
      <c r="S85" s="8">
        <v>169773.73636363633</v>
      </c>
      <c r="T85" s="8">
        <v>7.6860256410256413</v>
      </c>
      <c r="U85" s="8">
        <v>3097.84</v>
      </c>
      <c r="V85" s="8">
        <v>2063.3184999999999</v>
      </c>
    </row>
    <row r="86" spans="1:22" x14ac:dyDescent="0.45">
      <c r="A86" t="s">
        <v>46</v>
      </c>
      <c r="B86" t="s">
        <v>34</v>
      </c>
      <c r="C86" s="1" t="s">
        <v>53</v>
      </c>
      <c r="D86" s="1" t="s">
        <v>133</v>
      </c>
      <c r="E86" s="6">
        <f>'Original Data'!P86/'Wedepohl (1971) average shales'!$N$3</f>
        <v>0.25624999999999998</v>
      </c>
      <c r="F86" s="6">
        <f>'Original Data'!R86/'Wedepohl (1971) average shales'!$Q$3</f>
        <v>1.3566666666666667</v>
      </c>
      <c r="G86" s="6">
        <f>'Original Data'!S86/'Wedepohl (1971) average shales'!$P$3</f>
        <v>1.3513513513513513</v>
      </c>
      <c r="H86" s="6">
        <f>'Original Data'!U86/'Wedepohl (1971) average shales'!$S$3</f>
        <v>2</v>
      </c>
      <c r="I86" s="6">
        <f>'Original Data'!X86/'Wedepohl (1971) average shales'!$U$3</f>
        <v>2.1052631578947368E-2</v>
      </c>
      <c r="J86" s="6">
        <f>'Original Data'!Y86/'Wedepohl (1971) average shales'!$W$3</f>
        <v>0</v>
      </c>
      <c r="K86" s="6">
        <f>'Original Data'!AC86/'Wedepohl (1971) average shales'!$Y$3</f>
        <v>5.3846153846153849E-2</v>
      </c>
      <c r="L86" s="6">
        <f>'Original Data'!AF86/'Wedepohl (1971) average shales'!$AB$3</f>
        <v>0</v>
      </c>
      <c r="M86" s="8">
        <v>0</v>
      </c>
      <c r="N86" s="8">
        <v>202.69404347826085</v>
      </c>
      <c r="O86" s="8">
        <v>0.95074850299401192</v>
      </c>
      <c r="P86" s="8">
        <v>311.09758913412571</v>
      </c>
      <c r="Q86" s="8">
        <v>3082.2162499999999</v>
      </c>
      <c r="R86" s="8">
        <v>449.67</v>
      </c>
      <c r="S86" s="8">
        <v>167967.49454545451</v>
      </c>
      <c r="T86" s="8">
        <v>38.430128205128206</v>
      </c>
      <c r="U86" s="8">
        <v>3269.9422222222224</v>
      </c>
      <c r="V86" s="8">
        <v>4186.5881428571429</v>
      </c>
    </row>
    <row r="87" spans="1:22" x14ac:dyDescent="0.45">
      <c r="A87" t="s">
        <v>46</v>
      </c>
      <c r="B87" t="s">
        <v>34</v>
      </c>
      <c r="C87" s="1" t="s">
        <v>54</v>
      </c>
      <c r="D87" s="1" t="s">
        <v>133</v>
      </c>
      <c r="E87" s="6">
        <f>'Original Data'!P87/'Wedepohl (1971) average shales'!$N$3</f>
        <v>0.28125</v>
      </c>
      <c r="F87" s="6">
        <f>'Original Data'!R87/'Wedepohl (1971) average shales'!$Q$3</f>
        <v>1.38</v>
      </c>
      <c r="G87" s="6">
        <f>'Original Data'!S87/'Wedepohl (1971) average shales'!$P$3</f>
        <v>1.3513513513513513</v>
      </c>
      <c r="H87" s="6">
        <f>'Original Data'!U87/'Wedepohl (1971) average shales'!$S$3</f>
        <v>2</v>
      </c>
      <c r="I87" s="6">
        <f>'Original Data'!X87/'Wedepohl (1971) average shales'!$U$3</f>
        <v>6.3157894736842107E-2</v>
      </c>
      <c r="J87" s="6">
        <f>'Original Data'!Y87/'Wedepohl (1971) average shales'!$W$3</f>
        <v>8.8888888888888892E-2</v>
      </c>
      <c r="K87" s="6">
        <f>'Original Data'!AC87/'Wedepohl (1971) average shales'!$Y$3</f>
        <v>0.13846153846153847</v>
      </c>
      <c r="L87" s="6">
        <f>'Original Data'!AF87/'Wedepohl (1971) average shales'!$AB$3</f>
        <v>0</v>
      </c>
      <c r="M87" s="8">
        <v>0</v>
      </c>
      <c r="N87" s="8">
        <v>165.19695652173914</v>
      </c>
      <c r="O87" s="8">
        <v>0</v>
      </c>
      <c r="P87" s="8">
        <v>434.18747707979628</v>
      </c>
      <c r="Q87" s="8">
        <v>3845.9512499999992</v>
      </c>
      <c r="R87" s="8">
        <v>424.30399999999997</v>
      </c>
      <c r="S87" s="8">
        <v>166486.11636363636</v>
      </c>
      <c r="T87" s="8">
        <v>61.488205128205131</v>
      </c>
      <c r="U87" s="8">
        <v>3614.146666666667</v>
      </c>
      <c r="V87" s="8">
        <v>2462.9927857142857</v>
      </c>
    </row>
    <row r="88" spans="1:22" x14ac:dyDescent="0.45">
      <c r="A88" t="s">
        <v>46</v>
      </c>
      <c r="B88" t="s">
        <v>34</v>
      </c>
      <c r="C88" s="1" t="s">
        <v>55</v>
      </c>
      <c r="D88" s="1" t="s">
        <v>133</v>
      </c>
      <c r="E88" s="6">
        <f>'Original Data'!P88/'Wedepohl (1971) average shales'!$N$3</f>
        <v>0.29375000000000001</v>
      </c>
      <c r="F88" s="6">
        <f>'Original Data'!R88/'Wedepohl (1971) average shales'!$Q$3</f>
        <v>1.38</v>
      </c>
      <c r="G88" s="6">
        <f>'Original Data'!S88/'Wedepohl (1971) average shales'!$P$3</f>
        <v>1.3513513513513513</v>
      </c>
      <c r="H88" s="6">
        <f>'Original Data'!U88/'Wedepohl (1971) average shales'!$S$3</f>
        <v>1.6666666666666667</v>
      </c>
      <c r="I88" s="6">
        <f>'Original Data'!X88/'Wedepohl (1971) average shales'!$U$3</f>
        <v>6.3157894736842107E-2</v>
      </c>
      <c r="J88" s="6">
        <f>'Original Data'!Y88/'Wedepohl (1971) average shales'!$W$3</f>
        <v>0.17777777777777778</v>
      </c>
      <c r="K88" s="6">
        <f>'Original Data'!AC88/'Wedepohl (1971) average shales'!$Y$3</f>
        <v>0.13846153846153847</v>
      </c>
      <c r="L88" s="6">
        <f>'Original Data'!AF88/'Wedepohl (1971) average shales'!$AB$3</f>
        <v>3.4482758620689655E-2</v>
      </c>
      <c r="M88" s="8">
        <v>0</v>
      </c>
      <c r="N88" s="8">
        <v>191.41869565217391</v>
      </c>
      <c r="O88" s="8">
        <v>0</v>
      </c>
      <c r="P88" s="8">
        <v>219.03809847198642</v>
      </c>
      <c r="Q88" s="8">
        <v>2700.3487500000001</v>
      </c>
      <c r="R88" s="8">
        <v>343.59399999999999</v>
      </c>
      <c r="S88" s="8">
        <v>173460.93863636363</v>
      </c>
      <c r="T88" s="8">
        <v>38.430128205128206</v>
      </c>
      <c r="U88" s="8">
        <v>3355.9933333333338</v>
      </c>
      <c r="V88" s="8">
        <v>986.69589285714301</v>
      </c>
    </row>
    <row r="89" spans="1:22" x14ac:dyDescent="0.45">
      <c r="A89" t="s">
        <v>46</v>
      </c>
      <c r="B89" t="s">
        <v>34</v>
      </c>
      <c r="C89" s="1" t="s">
        <v>56</v>
      </c>
      <c r="D89" s="1" t="s">
        <v>133</v>
      </c>
      <c r="E89" s="6">
        <f>'Original Data'!P89/'Wedepohl (1971) average shales'!$N$3</f>
        <v>0.2</v>
      </c>
      <c r="F89" s="6">
        <f>'Original Data'!R89/'Wedepohl (1971) average shales'!$Q$3</f>
        <v>0.91666666666666663</v>
      </c>
      <c r="G89" s="6">
        <f>'Original Data'!S89/'Wedepohl (1971) average shales'!$P$3</f>
        <v>1.3513513513513513</v>
      </c>
      <c r="H89" s="6">
        <f>'Original Data'!U89/'Wedepohl (1971) average shales'!$S$3</f>
        <v>2</v>
      </c>
      <c r="I89" s="6">
        <f>'Original Data'!X89/'Wedepohl (1971) average shales'!$U$3</f>
        <v>3.1578947368421054E-2</v>
      </c>
      <c r="J89" s="6">
        <f>'Original Data'!Y89/'Wedepohl (1971) average shales'!$W$3</f>
        <v>0.13333333333333333</v>
      </c>
      <c r="K89" s="6">
        <f>'Original Data'!AC89/'Wedepohl (1971) average shales'!$Y$3</f>
        <v>0.16153846153846155</v>
      </c>
      <c r="L89" s="6">
        <f>'Original Data'!AF89/'Wedepohl (1971) average shales'!$AB$3</f>
        <v>0</v>
      </c>
      <c r="M89" s="8">
        <v>0</v>
      </c>
      <c r="N89" s="8">
        <v>73.158652173913055</v>
      </c>
      <c r="O89" s="8">
        <v>142.29535928143716</v>
      </c>
      <c r="P89" s="8">
        <v>7128.5790424448214</v>
      </c>
      <c r="Q89" s="8">
        <v>3682.2937499999998</v>
      </c>
      <c r="R89" s="8">
        <v>675.6579999999999</v>
      </c>
      <c r="S89" s="8">
        <v>8855.7827272727263</v>
      </c>
      <c r="T89" s="8">
        <v>184.46461538461537</v>
      </c>
      <c r="U89" s="8">
        <v>3614.146666666667</v>
      </c>
      <c r="V89" s="8">
        <v>6314.853714285714</v>
      </c>
    </row>
    <row r="90" spans="1:22" x14ac:dyDescent="0.45">
      <c r="A90" t="s">
        <v>46</v>
      </c>
      <c r="B90" t="s">
        <v>34</v>
      </c>
      <c r="C90" s="1" t="s">
        <v>57</v>
      </c>
      <c r="D90" s="1" t="s">
        <v>133</v>
      </c>
      <c r="E90" s="6">
        <f>'Original Data'!P90/'Wedepohl (1971) average shales'!$N$3</f>
        <v>6.8750000000000006E-2</v>
      </c>
      <c r="F90" s="6">
        <f>'Original Data'!R90/'Wedepohl (1971) average shales'!$Q$3</f>
        <v>0.16333333333333333</v>
      </c>
      <c r="G90" s="6">
        <f>'Original Data'!S90/'Wedepohl (1971) average shales'!$P$3</f>
        <v>0.81081081081081074</v>
      </c>
      <c r="H90" s="6">
        <f>'Original Data'!U90/'Wedepohl (1971) average shales'!$S$3</f>
        <v>1.4166666666666667</v>
      </c>
      <c r="I90" s="6">
        <f>'Original Data'!X90/'Wedepohl (1971) average shales'!$U$3</f>
        <v>2.5368421052631578</v>
      </c>
      <c r="J90" s="6">
        <f>'Original Data'!Y90/'Wedepohl (1971) average shales'!$W$3</f>
        <v>0.71111111111111114</v>
      </c>
      <c r="K90" s="6">
        <f>'Original Data'!AC90/'Wedepohl (1971) average shales'!$Y$3</f>
        <v>0.38461538461538464</v>
      </c>
      <c r="L90" s="6">
        <f>'Original Data'!AF90/'Wedepohl (1971) average shales'!$AB$3</f>
        <v>0.42241379310344829</v>
      </c>
      <c r="M90" s="8">
        <v>0</v>
      </c>
      <c r="N90" s="8">
        <v>222.88478260869564</v>
      </c>
      <c r="O90" s="8">
        <v>0.63383233532934136</v>
      </c>
      <c r="P90" s="8">
        <v>305.7009983022071</v>
      </c>
      <c r="Q90" s="8">
        <v>1582.0224999999998</v>
      </c>
      <c r="R90" s="8">
        <v>424.30399999999997</v>
      </c>
      <c r="S90" s="8">
        <v>169546.33181818179</v>
      </c>
      <c r="T90" s="8">
        <v>69.174230769230761</v>
      </c>
      <c r="U90" s="8">
        <v>3528.0955555555561</v>
      </c>
      <c r="V90" s="8">
        <v>1556.2317499999999</v>
      </c>
    </row>
    <row r="91" spans="1:22" x14ac:dyDescent="0.45">
      <c r="A91" t="s">
        <v>46</v>
      </c>
      <c r="B91" t="s">
        <v>34</v>
      </c>
      <c r="C91" s="1" t="s">
        <v>58</v>
      </c>
      <c r="D91" s="1" t="s">
        <v>133</v>
      </c>
      <c r="E91" s="6">
        <f>'Original Data'!P91/'Wedepohl (1971) average shales'!$N$3</f>
        <v>0.16875000000000001</v>
      </c>
      <c r="F91" s="6">
        <f>'Original Data'!R91/'Wedepohl (1971) average shales'!$Q$3</f>
        <v>0.72</v>
      </c>
      <c r="G91" s="6">
        <f>'Original Data'!S91/'Wedepohl (1971) average shales'!$P$3</f>
        <v>1.3513513513513513</v>
      </c>
      <c r="H91" s="6">
        <f>'Original Data'!U91/'Wedepohl (1971) average shales'!$S$3</f>
        <v>1.9166666666666667</v>
      </c>
      <c r="I91" s="6">
        <f>'Original Data'!X91/'Wedepohl (1971) average shales'!$U$3</f>
        <v>6.3157894736842107E-2</v>
      </c>
      <c r="J91" s="6">
        <f>'Original Data'!Y91/'Wedepohl (1971) average shales'!$W$3</f>
        <v>0</v>
      </c>
      <c r="K91" s="6">
        <f>'Original Data'!AC91/'Wedepohl (1971) average shales'!$Y$3</f>
        <v>0.2153846153846154</v>
      </c>
      <c r="L91" s="6">
        <f>'Original Data'!AF91/'Wedepohl (1971) average shales'!$AB$3</f>
        <v>0</v>
      </c>
      <c r="M91" s="8">
        <v>0</v>
      </c>
      <c r="N91" s="8">
        <v>170.17908695652173</v>
      </c>
      <c r="O91" s="8">
        <v>0</v>
      </c>
      <c r="P91" s="8">
        <v>124.28031239388797</v>
      </c>
      <c r="Q91" s="8">
        <v>1663.8512499999997</v>
      </c>
      <c r="R91" s="8">
        <v>87.628000000000014</v>
      </c>
      <c r="S91" s="8">
        <v>175403.6231818182</v>
      </c>
      <c r="T91" s="8">
        <v>0</v>
      </c>
      <c r="U91" s="8">
        <v>2753.635555555556</v>
      </c>
      <c r="V91" s="8">
        <v>1248.9821428571429</v>
      </c>
    </row>
    <row r="92" spans="1:22" x14ac:dyDescent="0.45">
      <c r="A92" t="s">
        <v>46</v>
      </c>
      <c r="B92" t="s">
        <v>34</v>
      </c>
      <c r="C92" s="1" t="s">
        <v>59</v>
      </c>
      <c r="D92" s="1" t="s">
        <v>133</v>
      </c>
      <c r="E92" s="6">
        <f>'Original Data'!P92/'Wedepohl (1971) average shales'!$N$3</f>
        <v>0.2</v>
      </c>
      <c r="F92" s="6">
        <f>'Original Data'!R92/'Wedepohl (1971) average shales'!$Q$3</f>
        <v>1.0433333333333332</v>
      </c>
      <c r="G92" s="6">
        <f>'Original Data'!S92/'Wedepohl (1971) average shales'!$P$3</f>
        <v>1.3513513513513513</v>
      </c>
      <c r="H92" s="6">
        <f>'Original Data'!U92/'Wedepohl (1971) average shales'!$S$3</f>
        <v>1.9166666666666667</v>
      </c>
      <c r="I92" s="6">
        <f>'Original Data'!X92/'Wedepohl (1971) average shales'!$U$3</f>
        <v>1.0526315789473684E-2</v>
      </c>
      <c r="J92" s="6">
        <f>'Original Data'!Y92/'Wedepohl (1971) average shales'!$W$3</f>
        <v>0</v>
      </c>
      <c r="K92" s="6">
        <f>'Original Data'!AC92/'Wedepohl (1971) average shales'!$Y$3</f>
        <v>0.2</v>
      </c>
      <c r="L92" s="6">
        <f>'Original Data'!AF92/'Wedepohl (1971) average shales'!$AB$3</f>
        <v>0</v>
      </c>
      <c r="M92" s="8">
        <v>0</v>
      </c>
      <c r="N92" s="8">
        <v>187.48543478260871</v>
      </c>
      <c r="O92" s="8">
        <v>0</v>
      </c>
      <c r="P92" s="8">
        <v>313.95460780984723</v>
      </c>
      <c r="Q92" s="8">
        <v>23293.917499999996</v>
      </c>
      <c r="R92" s="8">
        <v>357.42999999999995</v>
      </c>
      <c r="S92" s="8">
        <v>169692.52045454545</v>
      </c>
      <c r="T92" s="8">
        <v>0</v>
      </c>
      <c r="U92" s="8">
        <v>3097.84</v>
      </c>
      <c r="V92" s="8">
        <v>2148.2492857142861</v>
      </c>
    </row>
    <row r="93" spans="1:22" x14ac:dyDescent="0.45">
      <c r="A93" t="s">
        <v>46</v>
      </c>
      <c r="B93" t="s">
        <v>34</v>
      </c>
      <c r="C93" s="1" t="s">
        <v>60</v>
      </c>
      <c r="D93" s="1" t="s">
        <v>133</v>
      </c>
      <c r="E93" s="6">
        <f>'Original Data'!P93/'Wedepohl (1971) average shales'!$N$3</f>
        <v>0.3</v>
      </c>
      <c r="F93" s="6">
        <f>'Original Data'!R93/'Wedepohl (1971) average shales'!$Q$3</f>
        <v>0.75</v>
      </c>
      <c r="G93" s="6">
        <f>'Original Data'!S93/'Wedepohl (1971) average shales'!$P$3</f>
        <v>1.3513513513513513</v>
      </c>
      <c r="H93" s="6">
        <f>'Original Data'!U93/'Wedepohl (1971) average shales'!$S$3</f>
        <v>1.9166666666666667</v>
      </c>
      <c r="I93" s="6">
        <f>'Original Data'!X93/'Wedepohl (1971) average shales'!$U$3</f>
        <v>8.4210526315789472E-2</v>
      </c>
      <c r="J93" s="6">
        <f>'Original Data'!Y93/'Wedepohl (1971) average shales'!$W$3</f>
        <v>0</v>
      </c>
      <c r="K93" s="6">
        <f>'Original Data'!AC93/'Wedepohl (1971) average shales'!$Y$3</f>
        <v>0.22307692307692309</v>
      </c>
      <c r="L93" s="6">
        <f>'Original Data'!AF93/'Wedepohl (1971) average shales'!$AB$3</f>
        <v>0</v>
      </c>
      <c r="M93" s="8">
        <v>0</v>
      </c>
      <c r="N93" s="8">
        <v>176.73452173913046</v>
      </c>
      <c r="O93" s="8">
        <v>0</v>
      </c>
      <c r="P93" s="8">
        <v>429.18769439728362</v>
      </c>
      <c r="Q93" s="8">
        <v>7500.96875</v>
      </c>
      <c r="R93" s="8">
        <v>299.78000000000003</v>
      </c>
      <c r="S93" s="8">
        <v>167295.02681818182</v>
      </c>
      <c r="T93" s="8">
        <v>0</v>
      </c>
      <c r="U93" s="8">
        <v>3183.8911111111111</v>
      </c>
      <c r="V93" s="8">
        <v>1518.7622857142858</v>
      </c>
    </row>
    <row r="94" spans="1:22" x14ac:dyDescent="0.45">
      <c r="A94" t="s">
        <v>46</v>
      </c>
      <c r="B94" t="s">
        <v>34</v>
      </c>
      <c r="C94" s="1" t="s">
        <v>61</v>
      </c>
      <c r="D94" s="1" t="s">
        <v>133</v>
      </c>
      <c r="E94" s="6">
        <f>'Original Data'!P94/'Wedepohl (1971) average shales'!$N$3</f>
        <v>0.21249999999999999</v>
      </c>
      <c r="F94" s="6">
        <f>'Original Data'!R94/'Wedepohl (1971) average shales'!$Q$3</f>
        <v>0.90666666666666662</v>
      </c>
      <c r="G94" s="6">
        <f>'Original Data'!S94/'Wedepohl (1971) average shales'!$P$3</f>
        <v>1.3513513513513513</v>
      </c>
      <c r="H94" s="6">
        <f>'Original Data'!U94/'Wedepohl (1971) average shales'!$S$3</f>
        <v>1.9166666666666667</v>
      </c>
      <c r="I94" s="6">
        <f>'Original Data'!X94/'Wedepohl (1971) average shales'!$U$3</f>
        <v>7.3684210526315783E-2</v>
      </c>
      <c r="J94" s="6">
        <f>'Original Data'!Y94/'Wedepohl (1971) average shales'!$W$3</f>
        <v>0</v>
      </c>
      <c r="K94" s="6">
        <f>'Original Data'!AC94/'Wedepohl (1971) average shales'!$Y$3</f>
        <v>0.2153846153846154</v>
      </c>
      <c r="L94" s="6">
        <f>'Original Data'!AF94/'Wedepohl (1971) average shales'!$AB$3</f>
        <v>0</v>
      </c>
      <c r="M94" s="8">
        <v>0</v>
      </c>
      <c r="N94" s="8">
        <v>303.12330434782609</v>
      </c>
      <c r="O94" s="8">
        <v>0</v>
      </c>
      <c r="P94" s="8">
        <v>525.77079796264854</v>
      </c>
      <c r="Q94" s="8">
        <v>1336.5362499999999</v>
      </c>
      <c r="R94" s="8">
        <v>279.02600000000001</v>
      </c>
      <c r="S94" s="8">
        <v>162844.39500000002</v>
      </c>
      <c r="T94" s="8">
        <v>15.372051282051283</v>
      </c>
      <c r="U94" s="8">
        <v>2753.635555555556</v>
      </c>
      <c r="V94" s="8">
        <v>1868.4772857142859</v>
      </c>
    </row>
    <row r="95" spans="1:22" x14ac:dyDescent="0.45">
      <c r="A95" t="s">
        <v>46</v>
      </c>
      <c r="B95" t="s">
        <v>34</v>
      </c>
      <c r="C95" s="1" t="s">
        <v>62</v>
      </c>
      <c r="D95" s="1" t="s">
        <v>133</v>
      </c>
      <c r="E95" s="6">
        <f>'Original Data'!P95/'Wedepohl (1971) average shales'!$N$3</f>
        <v>0.25</v>
      </c>
      <c r="F95" s="6">
        <f>'Original Data'!R95/'Wedepohl (1971) average shales'!$Q$3</f>
        <v>1.3766666666666667</v>
      </c>
      <c r="G95" s="6">
        <f>'Original Data'!S95/'Wedepohl (1971) average shales'!$P$3</f>
        <v>1.3513513513513513</v>
      </c>
      <c r="H95" s="6">
        <f>'Original Data'!U95/'Wedepohl (1971) average shales'!$S$3</f>
        <v>1.9166666666666667</v>
      </c>
      <c r="I95" s="6">
        <f>'Original Data'!X95/'Wedepohl (1971) average shales'!$U$3</f>
        <v>1.0526315789473684E-2</v>
      </c>
      <c r="J95" s="6">
        <f>'Original Data'!Y95/'Wedepohl (1971) average shales'!$W$3</f>
        <v>8.8888888888888892E-2</v>
      </c>
      <c r="K95" s="6">
        <f>'Original Data'!AC95/'Wedepohl (1971) average shales'!$Y$3</f>
        <v>3.8461538461538464E-2</v>
      </c>
      <c r="L95" s="6">
        <f>'Original Data'!AF95/'Wedepohl (1971) average shales'!$AB$3</f>
        <v>0</v>
      </c>
      <c r="M95" s="8">
        <v>0</v>
      </c>
      <c r="N95" s="8">
        <v>182.50330434782609</v>
      </c>
      <c r="O95" s="8">
        <v>0</v>
      </c>
      <c r="P95" s="8">
        <v>287.6859083191851</v>
      </c>
      <c r="Q95" s="8">
        <v>1718.4037499999999</v>
      </c>
      <c r="R95" s="8">
        <v>249.04799999999997</v>
      </c>
      <c r="S95" s="8">
        <v>171177.14727272728</v>
      </c>
      <c r="T95" s="8">
        <v>0</v>
      </c>
      <c r="U95" s="8">
        <v>2753.635555555556</v>
      </c>
      <c r="V95" s="8">
        <v>1733.5872142857143</v>
      </c>
    </row>
    <row r="96" spans="1:22" x14ac:dyDescent="0.45">
      <c r="A96" t="s">
        <v>46</v>
      </c>
      <c r="B96" t="s">
        <v>34</v>
      </c>
      <c r="C96" s="1" t="s">
        <v>63</v>
      </c>
      <c r="D96" s="1" t="s">
        <v>133</v>
      </c>
      <c r="E96" s="6">
        <f>'Original Data'!P96/'Wedepohl (1971) average shales'!$N$3</f>
        <v>0.29375000000000001</v>
      </c>
      <c r="F96" s="6">
        <f>'Original Data'!R96/'Wedepohl (1971) average shales'!$Q$3</f>
        <v>1.6033333333333333</v>
      </c>
      <c r="G96" s="6">
        <f>'Original Data'!S96/'Wedepohl (1971) average shales'!$P$3</f>
        <v>1.3513513513513513</v>
      </c>
      <c r="H96" s="6">
        <f>'Original Data'!U96/'Wedepohl (1971) average shales'!$S$3</f>
        <v>1.9166666666666667</v>
      </c>
      <c r="I96" s="6">
        <f>'Original Data'!X96/'Wedepohl (1971) average shales'!$U$3</f>
        <v>7.3684210526315783E-2</v>
      </c>
      <c r="J96" s="6">
        <f>'Original Data'!Y96/'Wedepohl (1971) average shales'!$W$3</f>
        <v>6.6666666666666666E-2</v>
      </c>
      <c r="K96" s="6">
        <f>'Original Data'!AC96/'Wedepohl (1971) average shales'!$Y$3</f>
        <v>0.24615384615384617</v>
      </c>
      <c r="L96" s="6">
        <f>'Original Data'!AF96/'Wedepohl (1971) average shales'!$AB$3</f>
        <v>0</v>
      </c>
      <c r="M96" s="8">
        <v>0</v>
      </c>
      <c r="N96" s="8">
        <v>150.51278260869566</v>
      </c>
      <c r="O96" s="8">
        <v>0</v>
      </c>
      <c r="P96" s="8">
        <v>298.55845161290324</v>
      </c>
      <c r="Q96" s="8">
        <v>1281.9837500000001</v>
      </c>
      <c r="R96" s="8">
        <v>260.57800000000003</v>
      </c>
      <c r="S96" s="8">
        <v>171079.68818181817</v>
      </c>
      <c r="T96" s="8">
        <v>0</v>
      </c>
      <c r="U96" s="8">
        <v>2753.635555555556</v>
      </c>
      <c r="V96" s="8">
        <v>1646.1584642857144</v>
      </c>
    </row>
    <row r="97" spans="1:22" x14ac:dyDescent="0.45">
      <c r="A97" t="s">
        <v>46</v>
      </c>
      <c r="B97" t="s">
        <v>34</v>
      </c>
      <c r="C97" s="1" t="s">
        <v>64</v>
      </c>
      <c r="D97" s="1" t="s">
        <v>133</v>
      </c>
      <c r="E97" s="6">
        <f>'Original Data'!P97/'Wedepohl (1971) average shales'!$N$3</f>
        <v>0.21249999999999999</v>
      </c>
      <c r="F97" s="6">
        <f>'Original Data'!R97/'Wedepohl (1971) average shales'!$Q$3</f>
        <v>1.0833333333333333</v>
      </c>
      <c r="G97" s="6">
        <f>'Original Data'!S97/'Wedepohl (1971) average shales'!$P$3</f>
        <v>1.3513513513513513</v>
      </c>
      <c r="H97" s="6">
        <f>'Original Data'!U97/'Wedepohl (1971) average shales'!$S$3</f>
        <v>1.9166666666666667</v>
      </c>
      <c r="I97" s="6">
        <f>'Original Data'!X97/'Wedepohl (1971) average shales'!$U$3</f>
        <v>4.2105263157894736E-2</v>
      </c>
      <c r="J97" s="6">
        <f>'Original Data'!Y97/'Wedepohl (1971) average shales'!$W$3</f>
        <v>0.1111111111111111</v>
      </c>
      <c r="K97" s="6">
        <f>'Original Data'!AC97/'Wedepohl (1971) average shales'!$Y$3</f>
        <v>0.1076923076923077</v>
      </c>
      <c r="L97" s="6">
        <f>'Original Data'!AF97/'Wedepohl (1971) average shales'!$AB$3</f>
        <v>0</v>
      </c>
      <c r="M97" s="8">
        <v>0</v>
      </c>
      <c r="N97" s="8">
        <v>194.5653043478261</v>
      </c>
      <c r="O97" s="8">
        <v>107.43458083832336</v>
      </c>
      <c r="P97" s="8">
        <v>720.60359932088284</v>
      </c>
      <c r="Q97" s="8">
        <v>5700.736249999999</v>
      </c>
      <c r="R97" s="8">
        <v>592.64200000000005</v>
      </c>
      <c r="S97" s="8">
        <v>159508.04545454544</v>
      </c>
      <c r="T97" s="8">
        <v>245.95282051282052</v>
      </c>
      <c r="U97" s="8">
        <v>2495.4822222222224</v>
      </c>
      <c r="V97" s="8">
        <v>2255.6617500000002</v>
      </c>
    </row>
    <row r="98" spans="1:22" x14ac:dyDescent="0.45">
      <c r="A98" t="s">
        <v>46</v>
      </c>
      <c r="B98" t="s">
        <v>34</v>
      </c>
      <c r="C98" s="1" t="s">
        <v>65</v>
      </c>
      <c r="D98" s="1" t="s">
        <v>133</v>
      </c>
      <c r="E98" s="6">
        <f>'Original Data'!P98/'Wedepohl (1971) average shales'!$N$3</f>
        <v>0.42499999999999999</v>
      </c>
      <c r="F98" s="6">
        <f>'Original Data'!R98/'Wedepohl (1971) average shales'!$Q$3</f>
        <v>1.01</v>
      </c>
      <c r="G98" s="6">
        <f>'Original Data'!S98/'Wedepohl (1971) average shales'!$P$3</f>
        <v>1.3513513513513513</v>
      </c>
      <c r="H98" s="6">
        <f>'Original Data'!U98/'Wedepohl (1971) average shales'!$S$3</f>
        <v>1.9166666666666667</v>
      </c>
      <c r="I98" s="6">
        <f>'Original Data'!X98/'Wedepohl (1971) average shales'!$U$3</f>
        <v>5.2631578947368418E-2</v>
      </c>
      <c r="J98" s="6">
        <f>'Original Data'!Y98/'Wedepohl (1971) average shales'!$W$3</f>
        <v>0</v>
      </c>
      <c r="K98" s="6">
        <f>'Original Data'!AC98/'Wedepohl (1971) average shales'!$Y$3</f>
        <v>0.19230769230769232</v>
      </c>
      <c r="L98" s="6">
        <f>'Original Data'!AF98/'Wedepohl (1971) average shales'!$AB$3</f>
        <v>0</v>
      </c>
      <c r="M98" s="8">
        <v>0</v>
      </c>
      <c r="N98" s="8">
        <v>178.57004347826089</v>
      </c>
      <c r="O98" s="8">
        <v>0</v>
      </c>
      <c r="P98" s="8">
        <v>300.85993887945671</v>
      </c>
      <c r="Q98" s="8">
        <v>2645.7962499999999</v>
      </c>
      <c r="R98" s="8">
        <v>350.51200000000006</v>
      </c>
      <c r="S98" s="8">
        <v>169799.72545454543</v>
      </c>
      <c r="T98" s="8">
        <v>30.744102564102565</v>
      </c>
      <c r="U98" s="8">
        <v>3011.7888888888892</v>
      </c>
      <c r="V98" s="8">
        <v>3132.4472142857144</v>
      </c>
    </row>
    <row r="99" spans="1:22" x14ac:dyDescent="0.45">
      <c r="A99" t="s">
        <v>46</v>
      </c>
      <c r="B99" t="s">
        <v>34</v>
      </c>
      <c r="C99" s="1" t="s">
        <v>66</v>
      </c>
      <c r="D99" s="1" t="s">
        <v>133</v>
      </c>
      <c r="E99" s="6">
        <f>'Original Data'!P99/'Wedepohl (1971) average shales'!$N$3</f>
        <v>0.18124999999999999</v>
      </c>
      <c r="F99" s="6">
        <f>'Original Data'!R99/'Wedepohl (1971) average shales'!$Q$3</f>
        <v>0.85333333333333339</v>
      </c>
      <c r="G99" s="6">
        <f>'Original Data'!S99/'Wedepohl (1971) average shales'!$P$3</f>
        <v>1.3513513513513513</v>
      </c>
      <c r="H99" s="6">
        <f>'Original Data'!U99/'Wedepohl (1971) average shales'!$S$3</f>
        <v>2</v>
      </c>
      <c r="I99" s="6">
        <f>'Original Data'!X99/'Wedepohl (1971) average shales'!$U$3</f>
        <v>0.41052631578947368</v>
      </c>
      <c r="J99" s="6">
        <f>'Original Data'!Y99/'Wedepohl (1971) average shales'!$W$3</f>
        <v>0</v>
      </c>
      <c r="K99" s="6">
        <f>'Original Data'!AC99/'Wedepohl (1971) average shales'!$Y$3</f>
        <v>0.14615384615384616</v>
      </c>
      <c r="L99" s="6">
        <f>'Original Data'!AF99/'Wedepohl (1971) average shales'!$AB$3</f>
        <v>4.6551724137931037E-2</v>
      </c>
      <c r="M99" s="8">
        <v>0</v>
      </c>
      <c r="N99" s="8">
        <v>189.58317391304351</v>
      </c>
      <c r="O99" s="8">
        <v>30.740868263473054</v>
      </c>
      <c r="P99" s="8">
        <v>360.30179966044142</v>
      </c>
      <c r="Q99" s="8">
        <v>1254.7075</v>
      </c>
      <c r="R99" s="8">
        <v>398.93799999999999</v>
      </c>
      <c r="S99" s="8">
        <v>168012.97545454546</v>
      </c>
      <c r="T99" s="8">
        <v>92.232307692307685</v>
      </c>
      <c r="U99" s="8">
        <v>2495.4822222222224</v>
      </c>
      <c r="V99" s="8">
        <v>1990.8775357142861</v>
      </c>
    </row>
    <row r="100" spans="1:22" x14ac:dyDescent="0.45">
      <c r="A100" t="s">
        <v>46</v>
      </c>
      <c r="B100" t="s">
        <v>34</v>
      </c>
      <c r="C100" s="1" t="s">
        <v>67</v>
      </c>
      <c r="D100" s="1" t="s">
        <v>133</v>
      </c>
      <c r="E100" s="6">
        <f>'Original Data'!P100/'Wedepohl (1971) average shales'!$N$3</f>
        <v>0.27500000000000002</v>
      </c>
      <c r="F100" s="6">
        <f>'Original Data'!R100/'Wedepohl (1971) average shales'!$Q$3</f>
        <v>1.4466666666666668</v>
      </c>
      <c r="G100" s="6">
        <f>'Original Data'!S100/'Wedepohl (1971) average shales'!$P$3</f>
        <v>1.3513513513513513</v>
      </c>
      <c r="H100" s="6">
        <f>'Original Data'!U100/'Wedepohl (1971) average shales'!$S$3</f>
        <v>2</v>
      </c>
      <c r="I100" s="6">
        <f>'Original Data'!X100/'Wedepohl (1971) average shales'!$U$3</f>
        <v>0.22105263157894736</v>
      </c>
      <c r="J100" s="6">
        <f>'Original Data'!Y100/'Wedepohl (1971) average shales'!$W$3</f>
        <v>6.6666666666666666E-2</v>
      </c>
      <c r="K100" s="6">
        <f>'Original Data'!AC100/'Wedepohl (1971) average shales'!$Y$3</f>
        <v>0.12307692307692308</v>
      </c>
      <c r="L100" s="6">
        <f>'Original Data'!AF100/'Wedepohl (1971) average shales'!$AB$3</f>
        <v>0</v>
      </c>
      <c r="M100" s="8">
        <v>0</v>
      </c>
      <c r="N100" s="8">
        <v>150.77500000000001</v>
      </c>
      <c r="O100" s="8">
        <v>47.220508982035923</v>
      </c>
      <c r="P100" s="8">
        <v>465.29723599320891</v>
      </c>
      <c r="Q100" s="8">
        <v>1772.95625</v>
      </c>
      <c r="R100" s="8">
        <v>475.03599999999994</v>
      </c>
      <c r="S100" s="8">
        <v>166456.8786363636</v>
      </c>
      <c r="T100" s="8">
        <v>92.232307692307685</v>
      </c>
      <c r="U100" s="8">
        <v>2753.635555555556</v>
      </c>
      <c r="V100" s="8">
        <v>1970.8938214285715</v>
      </c>
    </row>
    <row r="101" spans="1:22" x14ac:dyDescent="0.45">
      <c r="A101" t="s">
        <v>46</v>
      </c>
      <c r="B101" t="s">
        <v>34</v>
      </c>
      <c r="C101" s="1" t="s">
        <v>68</v>
      </c>
      <c r="D101" s="1" t="s">
        <v>133</v>
      </c>
      <c r="E101" s="6">
        <f>'Original Data'!P101/'Wedepohl (1971) average shales'!$N$3</f>
        <v>0.26874999999999999</v>
      </c>
      <c r="F101" s="6">
        <f>'Original Data'!R101/'Wedepohl (1971) average shales'!$Q$3</f>
        <v>1.3666666666666667</v>
      </c>
      <c r="G101" s="6">
        <f>'Original Data'!S101/'Wedepohl (1971) average shales'!$P$3</f>
        <v>1.3513513513513513</v>
      </c>
      <c r="H101" s="6">
        <f>'Original Data'!U101/'Wedepohl (1971) average shales'!$S$3</f>
        <v>1.9166666666666667</v>
      </c>
      <c r="I101" s="6">
        <f>'Original Data'!X101/'Wedepohl (1971) average shales'!$U$3</f>
        <v>8.4210526315789472E-2</v>
      </c>
      <c r="J101" s="6">
        <f>'Original Data'!Y101/'Wedepohl (1971) average shales'!$W$3</f>
        <v>2.2222222222222223E-2</v>
      </c>
      <c r="K101" s="6">
        <f>'Original Data'!AC101/'Wedepohl (1971) average shales'!$Y$3</f>
        <v>0.17692307692307693</v>
      </c>
      <c r="L101" s="6">
        <f>'Original Data'!AF101/'Wedepohl (1971) average shales'!$AB$3</f>
        <v>0</v>
      </c>
      <c r="M101" s="8">
        <v>0</v>
      </c>
      <c r="N101" s="8">
        <v>198.23634782608696</v>
      </c>
      <c r="O101" s="8">
        <v>141.02769461077847</v>
      </c>
      <c r="P101" s="8">
        <v>525.69143633276747</v>
      </c>
      <c r="Q101" s="8">
        <v>3573.1887499999998</v>
      </c>
      <c r="R101" s="8">
        <v>668.7399999999999</v>
      </c>
      <c r="S101" s="8">
        <v>164264.04909090904</v>
      </c>
      <c r="T101" s="8">
        <v>307.44102564102565</v>
      </c>
      <c r="U101" s="8">
        <v>2581.5333333333333</v>
      </c>
      <c r="V101" s="8">
        <v>1531.2521071428573</v>
      </c>
    </row>
    <row r="102" spans="1:22" x14ac:dyDescent="0.45">
      <c r="A102" t="s">
        <v>46</v>
      </c>
      <c r="B102" t="s">
        <v>34</v>
      </c>
      <c r="C102" s="1" t="s">
        <v>69</v>
      </c>
      <c r="D102" s="1" t="s">
        <v>133</v>
      </c>
      <c r="E102" s="6">
        <f>'Original Data'!P102/'Wedepohl (1971) average shales'!$N$3</f>
        <v>0.32500000000000001</v>
      </c>
      <c r="F102" s="6">
        <f>'Original Data'!R102/'Wedepohl (1971) average shales'!$Q$3</f>
        <v>1.1066666666666667</v>
      </c>
      <c r="G102" s="6">
        <f>'Original Data'!S102/'Wedepohl (1971) average shales'!$P$3</f>
        <v>0</v>
      </c>
      <c r="H102" s="6">
        <f>'Original Data'!U102/'Wedepohl (1971) average shales'!$S$3</f>
        <v>0</v>
      </c>
      <c r="I102" s="6">
        <f>'Original Data'!X102/'Wedepohl (1971) average shales'!$U$3</f>
        <v>2.1052631578947368E-2</v>
      </c>
      <c r="J102" s="6">
        <f>'Original Data'!Y102/'Wedepohl (1971) average shales'!$W$3</f>
        <v>0.15555555555555556</v>
      </c>
      <c r="K102" s="6">
        <f>'Original Data'!AC102/'Wedepohl (1971) average shales'!$Y$3</f>
        <v>0.16923076923076924</v>
      </c>
      <c r="L102" s="6">
        <f>'Original Data'!AF102/'Wedepohl (1971) average shales'!$AB$3</f>
        <v>0</v>
      </c>
      <c r="M102" s="8">
        <v>0</v>
      </c>
      <c r="N102" s="8">
        <v>183.02773913043478</v>
      </c>
      <c r="O102" s="8">
        <v>0</v>
      </c>
      <c r="P102" s="8">
        <v>311.7324821731749</v>
      </c>
      <c r="Q102" s="8">
        <v>2100.2712499999998</v>
      </c>
      <c r="R102" s="8">
        <v>325.14599999999996</v>
      </c>
      <c r="S102" s="8">
        <v>170780.81363636366</v>
      </c>
      <c r="T102" s="8">
        <v>76.860256410256412</v>
      </c>
      <c r="U102" s="8">
        <v>2667.5844444444447</v>
      </c>
      <c r="V102" s="8">
        <v>1641.1625357142859</v>
      </c>
    </row>
    <row r="103" spans="1:22" x14ac:dyDescent="0.45">
      <c r="A103" t="s">
        <v>46</v>
      </c>
      <c r="B103" t="s">
        <v>34</v>
      </c>
      <c r="C103" s="1" t="s">
        <v>70</v>
      </c>
      <c r="D103" s="1" t="s">
        <v>133</v>
      </c>
      <c r="E103" s="6">
        <f>'Original Data'!P103/'Wedepohl (1971) average shales'!$N$3</f>
        <v>0.31874999999999998</v>
      </c>
      <c r="F103" s="6">
        <f>'Original Data'!R103/'Wedepohl (1971) average shales'!$Q$3</f>
        <v>1.6333333333333333</v>
      </c>
      <c r="G103" s="6">
        <f>'Original Data'!S103/'Wedepohl (1971) average shales'!$P$3</f>
        <v>0</v>
      </c>
      <c r="H103" s="6">
        <f>'Original Data'!U103/'Wedepohl (1971) average shales'!$S$3</f>
        <v>0</v>
      </c>
      <c r="I103" s="6">
        <f>'Original Data'!X103/'Wedepohl (1971) average shales'!$U$3</f>
        <v>0.10526315789473684</v>
      </c>
      <c r="J103" s="6">
        <f>'Original Data'!Y103/'Wedepohl (1971) average shales'!$W$3</f>
        <v>0.1111111111111111</v>
      </c>
      <c r="K103" s="6">
        <f>'Original Data'!AC103/'Wedepohl (1971) average shales'!$Y$3</f>
        <v>7.6923076923076927E-3</v>
      </c>
      <c r="L103" s="6">
        <f>'Original Data'!AF103/'Wedepohl (1971) average shales'!$AB$3</f>
        <v>9.4827586206896547E-2</v>
      </c>
      <c r="M103" s="8">
        <v>0</v>
      </c>
      <c r="N103" s="8">
        <v>187.48543478260871</v>
      </c>
      <c r="O103" s="8">
        <v>34.543862275449101</v>
      </c>
      <c r="P103" s="8">
        <v>351.25457385398988</v>
      </c>
      <c r="Q103" s="8">
        <v>1663.8512499999997</v>
      </c>
      <c r="R103" s="8">
        <v>507.32</v>
      </c>
      <c r="S103" s="8">
        <v>169647.03954545452</v>
      </c>
      <c r="T103" s="8">
        <v>153.72051282051282</v>
      </c>
      <c r="U103" s="8">
        <v>2581.5333333333333</v>
      </c>
      <c r="V103" s="8">
        <v>1413.8477857142857</v>
      </c>
    </row>
    <row r="104" spans="1:22" x14ac:dyDescent="0.45">
      <c r="A104" t="s">
        <v>46</v>
      </c>
      <c r="B104" t="s">
        <v>34</v>
      </c>
      <c r="C104" s="1" t="s">
        <v>71</v>
      </c>
      <c r="D104" s="1" t="s">
        <v>133</v>
      </c>
      <c r="E104" s="6">
        <f>'Original Data'!P104/'Wedepohl (1971) average shales'!$N$3</f>
        <v>0.28125</v>
      </c>
      <c r="F104" s="6">
        <f>'Original Data'!R104/'Wedepohl (1971) average shales'!$Q$3</f>
        <v>1.2533333333333334</v>
      </c>
      <c r="G104" s="6">
        <f>'Original Data'!S104/'Wedepohl (1971) average shales'!$P$3</f>
        <v>0</v>
      </c>
      <c r="H104" s="6">
        <f>'Original Data'!U104/'Wedepohl (1971) average shales'!$S$3</f>
        <v>0</v>
      </c>
      <c r="I104" s="6">
        <f>'Original Data'!X104/'Wedepohl (1971) average shales'!$U$3</f>
        <v>0.1368421052631579</v>
      </c>
      <c r="J104" s="6">
        <f>'Original Data'!Y104/'Wedepohl (1971) average shales'!$W$3</f>
        <v>0.17777777777777778</v>
      </c>
      <c r="K104" s="6">
        <f>'Original Data'!AC104/'Wedepohl (1971) average shales'!$Y$3</f>
        <v>0.1076923076923077</v>
      </c>
      <c r="L104" s="6">
        <f>'Original Data'!AF104/'Wedepohl (1971) average shales'!$AB$3</f>
        <v>0</v>
      </c>
      <c r="M104" s="8">
        <v>0</v>
      </c>
      <c r="N104" s="8">
        <v>157.06821739130436</v>
      </c>
      <c r="O104" s="8">
        <v>0</v>
      </c>
      <c r="P104" s="8">
        <v>283.24165704584044</v>
      </c>
      <c r="Q104" s="8">
        <v>3682.2937499999998</v>
      </c>
      <c r="R104" s="8">
        <v>371.26600000000002</v>
      </c>
      <c r="S104" s="8">
        <v>171739.16136363635</v>
      </c>
      <c r="T104" s="8">
        <v>61.488205128205131</v>
      </c>
      <c r="U104" s="8">
        <v>2581.5333333333333</v>
      </c>
      <c r="V104" s="8">
        <v>1701.1136785714286</v>
      </c>
    </row>
    <row r="105" spans="1:22" x14ac:dyDescent="0.45">
      <c r="A105" t="s">
        <v>46</v>
      </c>
      <c r="B105" t="s">
        <v>34</v>
      </c>
      <c r="C105" s="1" t="s">
        <v>72</v>
      </c>
      <c r="D105" s="1" t="s">
        <v>133</v>
      </c>
      <c r="E105" s="6">
        <f>'Original Data'!P105/'Wedepohl (1971) average shales'!$N$3</f>
        <v>0.23125000000000001</v>
      </c>
      <c r="F105" s="6">
        <f>'Original Data'!R105/'Wedepohl (1971) average shales'!$Q$3</f>
        <v>1.1866666666666668</v>
      </c>
      <c r="G105" s="6">
        <f>'Original Data'!S105/'Wedepohl (1971) average shales'!$P$3</f>
        <v>0</v>
      </c>
      <c r="H105" s="6">
        <f>'Original Data'!U105/'Wedepohl (1971) average shales'!$S$3</f>
        <v>0</v>
      </c>
      <c r="I105" s="6">
        <f>'Original Data'!X105/'Wedepohl (1971) average shales'!$U$3</f>
        <v>0.2</v>
      </c>
      <c r="J105" s="6">
        <f>'Original Data'!Y105/'Wedepohl (1971) average shales'!$W$3</f>
        <v>0.17777777777777778</v>
      </c>
      <c r="K105" s="6">
        <f>'Original Data'!AC105/'Wedepohl (1971) average shales'!$Y$3</f>
        <v>9.2307692307692313E-2</v>
      </c>
      <c r="L105" s="6">
        <f>'Original Data'!AF105/'Wedepohl (1971) average shales'!$AB$3</f>
        <v>0.16034482758620688</v>
      </c>
      <c r="M105" s="8">
        <v>0</v>
      </c>
      <c r="N105" s="8">
        <v>188.27208695652172</v>
      </c>
      <c r="O105" s="8">
        <v>22.18413173652695</v>
      </c>
      <c r="P105" s="8">
        <v>353.87350764006788</v>
      </c>
      <c r="Q105" s="8">
        <v>4473.3049999999994</v>
      </c>
      <c r="R105" s="8">
        <v>518.85</v>
      </c>
      <c r="S105" s="8">
        <v>168743.91863636361</v>
      </c>
      <c r="T105" s="8">
        <v>184.46461538461537</v>
      </c>
      <c r="U105" s="8">
        <v>2495.4822222222224</v>
      </c>
      <c r="V105" s="8">
        <v>2665.3278928571426</v>
      </c>
    </row>
    <row r="106" spans="1:22" x14ac:dyDescent="0.45">
      <c r="A106" t="s">
        <v>46</v>
      </c>
      <c r="B106" t="s">
        <v>34</v>
      </c>
      <c r="C106" s="1" t="s">
        <v>73</v>
      </c>
      <c r="D106" s="1" t="s">
        <v>133</v>
      </c>
      <c r="E106" s="6">
        <f>'Original Data'!P106/'Wedepohl (1971) average shales'!$N$3</f>
        <v>0.3</v>
      </c>
      <c r="F106" s="6">
        <f>'Original Data'!R106/'Wedepohl (1971) average shales'!$Q$3</f>
        <v>1.43</v>
      </c>
      <c r="G106" s="6">
        <f>'Original Data'!S106/'Wedepohl (1971) average shales'!$P$3</f>
        <v>0</v>
      </c>
      <c r="H106" s="6">
        <f>'Original Data'!U106/'Wedepohl (1971) average shales'!$S$3</f>
        <v>0</v>
      </c>
      <c r="I106" s="6">
        <f>'Original Data'!X106/'Wedepohl (1971) average shales'!$U$3</f>
        <v>0.10526315789473684</v>
      </c>
      <c r="J106" s="6">
        <f>'Original Data'!Y106/'Wedepohl (1971) average shales'!$W$3</f>
        <v>0.2</v>
      </c>
      <c r="K106" s="6">
        <f>'Original Data'!AC106/'Wedepohl (1971) average shales'!$Y$3</f>
        <v>4.6153846153846156E-2</v>
      </c>
      <c r="L106" s="6">
        <f>'Original Data'!AF106/'Wedepohl (1971) average shales'!$AB$3</f>
        <v>6.5517241379310351E-2</v>
      </c>
      <c r="M106" s="8">
        <v>0</v>
      </c>
      <c r="N106" s="8">
        <v>277.68821739130436</v>
      </c>
      <c r="O106" s="8">
        <v>162.8949101796407</v>
      </c>
      <c r="P106" s="8">
        <v>502.04167062818334</v>
      </c>
      <c r="Q106" s="8">
        <v>10719.566250000002</v>
      </c>
      <c r="R106" s="8">
        <v>1046.924</v>
      </c>
      <c r="S106" s="8">
        <v>160472.89045454544</v>
      </c>
      <c r="T106" s="8">
        <v>269.01089743589739</v>
      </c>
      <c r="U106" s="8">
        <v>2581.5333333333333</v>
      </c>
      <c r="V106" s="8">
        <v>4388.9232499999998</v>
      </c>
    </row>
    <row r="107" spans="1:22" x14ac:dyDescent="0.45">
      <c r="A107" t="s">
        <v>46</v>
      </c>
      <c r="B107" t="s">
        <v>34</v>
      </c>
      <c r="C107" s="1" t="s">
        <v>74</v>
      </c>
      <c r="D107" s="1" t="s">
        <v>133</v>
      </c>
      <c r="E107" s="6">
        <f>'Original Data'!P107/'Wedepohl (1971) average shales'!$N$3</f>
        <v>0.22500000000000001</v>
      </c>
      <c r="F107" s="6">
        <f>'Original Data'!R107/'Wedepohl (1971) average shales'!$Q$3</f>
        <v>0.84666666666666668</v>
      </c>
      <c r="G107" s="6">
        <f>'Original Data'!S107/'Wedepohl (1971) average shales'!$P$3</f>
        <v>0</v>
      </c>
      <c r="H107" s="6">
        <f>'Original Data'!U107/'Wedepohl (1971) average shales'!$S$3</f>
        <v>0</v>
      </c>
      <c r="I107" s="6">
        <f>'Original Data'!X107/'Wedepohl (1971) average shales'!$U$3</f>
        <v>0.26315789473684209</v>
      </c>
      <c r="J107" s="6">
        <f>'Original Data'!Y107/'Wedepohl (1971) average shales'!$W$3</f>
        <v>0.13333333333333333</v>
      </c>
      <c r="K107" s="6">
        <f>'Original Data'!AC107/'Wedepohl (1971) average shales'!$Y$3</f>
        <v>0.13076923076923078</v>
      </c>
      <c r="L107" s="6">
        <f>'Original Data'!AF107/'Wedepohl (1971) average shales'!$AB$3</f>
        <v>9.6551724137931033E-2</v>
      </c>
      <c r="M107" s="8">
        <v>0</v>
      </c>
      <c r="N107" s="8">
        <v>277.42599999999999</v>
      </c>
      <c r="O107" s="8">
        <v>79.229041916167674</v>
      </c>
      <c r="P107" s="8">
        <v>668.06620033955846</v>
      </c>
      <c r="Q107" s="8">
        <v>6873.6149999999998</v>
      </c>
      <c r="R107" s="8">
        <v>1079.2080000000001</v>
      </c>
      <c r="S107" s="8">
        <v>156597.26727272727</v>
      </c>
      <c r="T107" s="8">
        <v>169.0925641025641</v>
      </c>
      <c r="U107" s="8">
        <v>3011.7888888888892</v>
      </c>
      <c r="V107" s="8">
        <v>5263.2107500000011</v>
      </c>
    </row>
    <row r="108" spans="1:22" x14ac:dyDescent="0.45">
      <c r="A108" t="s">
        <v>46</v>
      </c>
      <c r="B108" t="s">
        <v>34</v>
      </c>
      <c r="C108" s="1" t="s">
        <v>75</v>
      </c>
      <c r="D108" s="1" t="s">
        <v>133</v>
      </c>
      <c r="E108" s="6">
        <f>'Original Data'!P108/'Wedepohl (1971) average shales'!$N$3</f>
        <v>0.20624999999999999</v>
      </c>
      <c r="F108" s="6">
        <f>'Original Data'!R108/'Wedepohl (1971) average shales'!$Q$3</f>
        <v>0.85333333333333339</v>
      </c>
      <c r="G108" s="6">
        <f>'Original Data'!S108/'Wedepohl (1971) average shales'!$P$3</f>
        <v>0</v>
      </c>
      <c r="H108" s="6">
        <f>'Original Data'!U108/'Wedepohl (1971) average shales'!$S$3</f>
        <v>0</v>
      </c>
      <c r="I108" s="6">
        <f>'Original Data'!X108/'Wedepohl (1971) average shales'!$U$3</f>
        <v>0.11578947368421053</v>
      </c>
      <c r="J108" s="6">
        <f>'Original Data'!Y108/'Wedepohl (1971) average shales'!$W$3</f>
        <v>0.31111111111111112</v>
      </c>
      <c r="K108" s="6">
        <f>'Original Data'!AC108/'Wedepohl (1971) average shales'!$Y$3</f>
        <v>5.3846153846153849E-2</v>
      </c>
      <c r="L108" s="6">
        <f>'Original Data'!AF108/'Wedepohl (1971) average shales'!$AB$3</f>
        <v>0.12758620689655173</v>
      </c>
      <c r="M108" s="8">
        <v>0</v>
      </c>
      <c r="N108" s="8">
        <v>257.49747826086957</v>
      </c>
      <c r="O108" s="8">
        <v>195.85419161676643</v>
      </c>
      <c r="P108" s="8">
        <v>1168.6000000000001</v>
      </c>
      <c r="Q108" s="8">
        <v>33931.654999999992</v>
      </c>
      <c r="R108" s="8">
        <v>1941.6519999999998</v>
      </c>
      <c r="S108" s="8">
        <v>142023.88454545455</v>
      </c>
      <c r="T108" s="8">
        <v>222.89474358974357</v>
      </c>
      <c r="U108" s="8">
        <v>2151.2777777777783</v>
      </c>
      <c r="V108" s="8">
        <v>7036.7653928571435</v>
      </c>
    </row>
    <row r="109" spans="1:22" x14ac:dyDescent="0.45">
      <c r="A109" t="s">
        <v>46</v>
      </c>
      <c r="B109" t="s">
        <v>34</v>
      </c>
      <c r="C109" s="1" t="s">
        <v>76</v>
      </c>
      <c r="D109" s="1" t="s">
        <v>133</v>
      </c>
      <c r="E109" s="6">
        <f>'Original Data'!P109/'Wedepohl (1971) average shales'!$N$3</f>
        <v>0.3</v>
      </c>
      <c r="F109" s="6">
        <f>'Original Data'!R109/'Wedepohl (1971) average shales'!$Q$3</f>
        <v>1.1233333333333333</v>
      </c>
      <c r="G109" s="6">
        <f>'Original Data'!S109/'Wedepohl (1971) average shales'!$P$3</f>
        <v>0</v>
      </c>
      <c r="H109" s="6">
        <f>'Original Data'!U109/'Wedepohl (1971) average shales'!$S$3</f>
        <v>0</v>
      </c>
      <c r="I109" s="6">
        <f>'Original Data'!X109/'Wedepohl (1971) average shales'!$U$3</f>
        <v>0.28421052631578947</v>
      </c>
      <c r="J109" s="6">
        <f>'Original Data'!Y109/'Wedepohl (1971) average shales'!$W$3</f>
        <v>0.24444444444444444</v>
      </c>
      <c r="K109" s="6">
        <f>'Original Data'!AC109/'Wedepohl (1971) average shales'!$Y$3</f>
        <v>0.16153846153846155</v>
      </c>
      <c r="L109" s="6">
        <f>'Original Data'!AF109/'Wedepohl (1971) average shales'!$AB$3</f>
        <v>1.896551724137931E-2</v>
      </c>
      <c r="M109" s="8">
        <v>0</v>
      </c>
      <c r="N109" s="8">
        <v>220.7870434782609</v>
      </c>
      <c r="O109" s="8">
        <v>240.8562874251497</v>
      </c>
      <c r="P109" s="8">
        <v>454.90086247877758</v>
      </c>
      <c r="Q109" s="8">
        <v>4364.2</v>
      </c>
      <c r="R109" s="8">
        <v>984.66200000000003</v>
      </c>
      <c r="S109" s="8">
        <v>163308.94999999998</v>
      </c>
      <c r="T109" s="8">
        <v>222.89474358974357</v>
      </c>
      <c r="U109" s="8">
        <v>2495.4822222222224</v>
      </c>
      <c r="V109" s="8">
        <v>2502.9602142857143</v>
      </c>
    </row>
    <row r="110" spans="1:22" x14ac:dyDescent="0.45">
      <c r="A110" t="s">
        <v>46</v>
      </c>
      <c r="B110" t="s">
        <v>34</v>
      </c>
      <c r="C110" s="1" t="s">
        <v>77</v>
      </c>
      <c r="D110" s="1" t="s">
        <v>133</v>
      </c>
      <c r="E110" s="6">
        <f>'Original Data'!P110/'Wedepohl (1971) average shales'!$N$3</f>
        <v>0.18124999999999999</v>
      </c>
      <c r="F110" s="6">
        <f>'Original Data'!R110/'Wedepohl (1971) average shales'!$Q$3</f>
        <v>0.78333333333333333</v>
      </c>
      <c r="G110" s="6">
        <f>'Original Data'!S110/'Wedepohl (1971) average shales'!$P$3</f>
        <v>1.3513513513513513</v>
      </c>
      <c r="H110" s="6">
        <f>'Original Data'!U110/'Wedepohl (1971) average shales'!$S$3</f>
        <v>1.8333333333333333</v>
      </c>
      <c r="I110" s="6">
        <f>'Original Data'!X110/'Wedepohl (1971) average shales'!$U$3</f>
        <v>0.12631578947368421</v>
      </c>
      <c r="J110" s="6">
        <f>'Original Data'!Y110/'Wedepohl (1971) average shales'!$W$3</f>
        <v>2.2222222222222223E-2</v>
      </c>
      <c r="K110" s="6">
        <f>'Original Data'!AC110/'Wedepohl (1971) average shales'!$Y$3</f>
        <v>9.2307692307692313E-2</v>
      </c>
      <c r="L110" s="6">
        <f>'Original Data'!AF110/'Wedepohl (1971) average shales'!$AB$3</f>
        <v>3.6206896551724141E-2</v>
      </c>
      <c r="M110" s="8">
        <v>0</v>
      </c>
      <c r="N110" s="8">
        <v>167.29469565217391</v>
      </c>
      <c r="O110" s="8">
        <v>0</v>
      </c>
      <c r="P110" s="8">
        <v>244.59254329371817</v>
      </c>
      <c r="Q110" s="8">
        <v>327.31499999999994</v>
      </c>
      <c r="R110" s="8">
        <v>182.17399999999998</v>
      </c>
      <c r="S110" s="8">
        <v>174880.59272727274</v>
      </c>
      <c r="T110" s="8">
        <v>0</v>
      </c>
      <c r="U110" s="8">
        <v>13165.82</v>
      </c>
      <c r="V110" s="8">
        <v>781.86282142857158</v>
      </c>
    </row>
    <row r="111" spans="1:22" x14ac:dyDescent="0.45">
      <c r="A111" t="s">
        <v>46</v>
      </c>
      <c r="B111" t="s">
        <v>34</v>
      </c>
      <c r="C111" s="1" t="s">
        <v>78</v>
      </c>
      <c r="D111" s="1" t="s">
        <v>133</v>
      </c>
      <c r="E111" s="6">
        <f>'Original Data'!P111/'Wedepohl (1971) average shales'!$N$3</f>
        <v>0.21875</v>
      </c>
      <c r="F111" s="6">
        <f>'Original Data'!R111/'Wedepohl (1971) average shales'!$Q$3</f>
        <v>1.3633333333333333</v>
      </c>
      <c r="G111" s="6">
        <f>'Original Data'!S111/'Wedepohl (1971) average shales'!$P$3</f>
        <v>1.3513513513513513</v>
      </c>
      <c r="H111" s="6">
        <f>'Original Data'!U111/'Wedepohl (1971) average shales'!$S$3</f>
        <v>2</v>
      </c>
      <c r="I111" s="6">
        <f>'Original Data'!X111/'Wedepohl (1971) average shales'!$U$3</f>
        <v>0.42105263157894735</v>
      </c>
      <c r="J111" s="6">
        <f>'Original Data'!Y111/'Wedepohl (1971) average shales'!$W$3</f>
        <v>0.1111111111111111</v>
      </c>
      <c r="K111" s="6">
        <f>'Original Data'!AC111/'Wedepohl (1971) average shales'!$Y$3</f>
        <v>0.16923076923076924</v>
      </c>
      <c r="L111" s="6">
        <f>'Original Data'!AF111/'Wedepohl (1971) average shales'!$AB$3</f>
        <v>3.2758620689655175E-2</v>
      </c>
      <c r="M111" s="8">
        <v>0</v>
      </c>
      <c r="N111" s="8">
        <v>160.47704347826087</v>
      </c>
      <c r="O111" s="8">
        <v>0</v>
      </c>
      <c r="P111" s="8">
        <v>570.21331069609505</v>
      </c>
      <c r="Q111" s="8">
        <v>13447.19125</v>
      </c>
      <c r="R111" s="8">
        <v>668.7399999999999</v>
      </c>
      <c r="S111" s="8">
        <v>151188.28772727272</v>
      </c>
      <c r="T111" s="8">
        <v>146.03448717948717</v>
      </c>
      <c r="U111" s="8">
        <v>2237.3288888888887</v>
      </c>
      <c r="V111" s="8">
        <v>2572.9032142857145</v>
      </c>
    </row>
    <row r="112" spans="1:22" x14ac:dyDescent="0.45">
      <c r="A112" t="s">
        <v>46</v>
      </c>
      <c r="B112" t="s">
        <v>34</v>
      </c>
      <c r="C112" s="1" t="s">
        <v>79</v>
      </c>
      <c r="D112" s="1" t="s">
        <v>133</v>
      </c>
      <c r="E112" s="6">
        <f>'Original Data'!P112/'Wedepohl (1971) average shales'!$N$3</f>
        <v>0.23125000000000001</v>
      </c>
      <c r="F112" s="6">
        <f>'Original Data'!R112/'Wedepohl (1971) average shales'!$Q$3</f>
        <v>0.92333333333333334</v>
      </c>
      <c r="G112" s="6">
        <f>'Original Data'!S112/'Wedepohl (1971) average shales'!$P$3</f>
        <v>0</v>
      </c>
      <c r="H112" s="6">
        <f>'Original Data'!U112/'Wedepohl (1971) average shales'!$S$3</f>
        <v>0</v>
      </c>
      <c r="I112" s="6">
        <f>'Original Data'!X112/'Wedepohl (1971) average shales'!$U$3</f>
        <v>0.21052631578947367</v>
      </c>
      <c r="J112" s="6">
        <f>'Original Data'!Y112/'Wedepohl (1971) average shales'!$W$3</f>
        <v>0.2</v>
      </c>
      <c r="K112" s="6">
        <f>'Original Data'!AC112/'Wedepohl (1971) average shales'!$Y$3</f>
        <v>0.2846153846153846</v>
      </c>
      <c r="L112" s="6">
        <f>'Original Data'!AF112/'Wedepohl (1971) average shales'!$AB$3</f>
        <v>9.4827586206896547E-2</v>
      </c>
      <c r="M112" s="8">
        <v>0</v>
      </c>
      <c r="N112" s="8">
        <v>161.7881304347826</v>
      </c>
      <c r="O112" s="8">
        <v>10.775149700598805</v>
      </c>
      <c r="P112" s="8">
        <v>569.3403327674024</v>
      </c>
      <c r="Q112" s="8">
        <v>16092.987499999997</v>
      </c>
      <c r="R112" s="8">
        <v>661.82199999999978</v>
      </c>
      <c r="S112" s="8">
        <v>150532.06318181817</v>
      </c>
      <c r="T112" s="8">
        <v>99.918333333333337</v>
      </c>
      <c r="U112" s="8">
        <v>2237.3288888888887</v>
      </c>
      <c r="V112" s="8">
        <v>2922.6182142857142</v>
      </c>
    </row>
    <row r="113" spans="1:22" x14ac:dyDescent="0.45">
      <c r="A113" t="s">
        <v>46</v>
      </c>
      <c r="B113" t="s">
        <v>34</v>
      </c>
      <c r="C113" s="1" t="s">
        <v>80</v>
      </c>
      <c r="D113" s="1" t="s">
        <v>133</v>
      </c>
      <c r="E113" s="6">
        <f>'Original Data'!P113/'Wedepohl (1971) average shales'!$N$3</f>
        <v>0.19375000000000001</v>
      </c>
      <c r="F113" s="6">
        <f>'Original Data'!R113/'Wedepohl (1971) average shales'!$Q$3</f>
        <v>0.86333333333333329</v>
      </c>
      <c r="G113" s="6">
        <f>'Original Data'!S113/'Wedepohl (1971) average shales'!$P$3</f>
        <v>1.0810810810810809</v>
      </c>
      <c r="H113" s="6">
        <f>'Original Data'!U113/'Wedepohl (1971) average shales'!$S$3</f>
        <v>1.6666666666666667</v>
      </c>
      <c r="I113" s="6">
        <f>'Original Data'!X113/'Wedepohl (1971) average shales'!$U$3</f>
        <v>0.15789473684210525</v>
      </c>
      <c r="J113" s="6">
        <f>'Original Data'!Y113/'Wedepohl (1971) average shales'!$W$3</f>
        <v>0</v>
      </c>
      <c r="K113" s="6">
        <f>'Original Data'!AC113/'Wedepohl (1971) average shales'!$Y$3</f>
        <v>0.12307692307692308</v>
      </c>
      <c r="L113" s="6">
        <f>'Original Data'!AF113/'Wedepohl (1971) average shales'!$AB$3</f>
        <v>0</v>
      </c>
      <c r="M113" s="8">
        <v>0</v>
      </c>
      <c r="N113" s="8">
        <v>79.976304347826087</v>
      </c>
      <c r="O113" s="8">
        <v>19.648802395209582</v>
      </c>
      <c r="P113" s="8">
        <v>258.16338200339561</v>
      </c>
      <c r="Q113" s="8">
        <v>5046.1062499999998</v>
      </c>
      <c r="R113" s="8">
        <v>445.05799999999999</v>
      </c>
      <c r="S113" s="8">
        <v>51094.552727272727</v>
      </c>
      <c r="T113" s="8">
        <v>53.802179487179487</v>
      </c>
      <c r="U113" s="8">
        <v>602.35777777777787</v>
      </c>
      <c r="V113" s="8">
        <v>1731.08925</v>
      </c>
    </row>
    <row r="114" spans="1:22" x14ac:dyDescent="0.45">
      <c r="A114" t="s">
        <v>46</v>
      </c>
      <c r="B114" t="s">
        <v>34</v>
      </c>
      <c r="C114" s="1" t="s">
        <v>81</v>
      </c>
      <c r="D114" s="1" t="s">
        <v>133</v>
      </c>
      <c r="E114" s="6">
        <f>'Original Data'!P114/'Wedepohl (1971) average shales'!$N$3</f>
        <v>3.125E-2</v>
      </c>
      <c r="F114" s="6">
        <f>'Original Data'!R114/'Wedepohl (1971) average shales'!$Q$3</f>
        <v>0.11666666666666667</v>
      </c>
      <c r="G114" s="6">
        <f>'Original Data'!S114/'Wedepohl (1971) average shales'!$P$3</f>
        <v>0.27027027027027023</v>
      </c>
      <c r="H114" s="6">
        <f>'Original Data'!U114/'Wedepohl (1971) average shales'!$S$3</f>
        <v>0.41666666666666669</v>
      </c>
      <c r="I114" s="6">
        <f>'Original Data'!X114/'Wedepohl (1971) average shales'!$U$3</f>
        <v>2.1052631578947368E-2</v>
      </c>
      <c r="J114" s="6">
        <f>'Original Data'!Y114/'Wedepohl (1971) average shales'!$W$3</f>
        <v>0</v>
      </c>
      <c r="K114" s="6">
        <f>'Original Data'!AC114/'Wedepohl (1971) average shales'!$Y$3</f>
        <v>4.6153846153846156E-2</v>
      </c>
      <c r="L114" s="6">
        <f>'Original Data'!AF114/'Wedepohl (1971) average shales'!$AB$3</f>
        <v>0</v>
      </c>
      <c r="M114" s="8">
        <v>0</v>
      </c>
      <c r="N114" s="8">
        <v>151.56165217391305</v>
      </c>
      <c r="O114" s="8">
        <v>36.445359281437128</v>
      </c>
      <c r="P114" s="8">
        <v>407.04579966044139</v>
      </c>
      <c r="Q114" s="8">
        <v>12083.378749999998</v>
      </c>
      <c r="R114" s="8">
        <v>714.8599999999999</v>
      </c>
      <c r="S114" s="8">
        <v>107354.43727272726</v>
      </c>
      <c r="T114" s="8">
        <v>69.174230769230761</v>
      </c>
      <c r="U114" s="8">
        <v>1979.1755555555553</v>
      </c>
      <c r="V114" s="8">
        <v>3234.86375</v>
      </c>
    </row>
    <row r="115" spans="1:22" x14ac:dyDescent="0.45">
      <c r="A115" t="s">
        <v>46</v>
      </c>
      <c r="B115" t="s">
        <v>34</v>
      </c>
      <c r="C115" s="1" t="s">
        <v>82</v>
      </c>
      <c r="D115" s="1" t="s">
        <v>133</v>
      </c>
      <c r="E115" s="6">
        <f>'Original Data'!P115/'Wedepohl (1971) average shales'!$N$3</f>
        <v>0.1125</v>
      </c>
      <c r="F115" s="6">
        <f>'Original Data'!R115/'Wedepohl (1971) average shales'!$Q$3</f>
        <v>0.45333333333333331</v>
      </c>
      <c r="G115" s="6">
        <f>'Original Data'!S115/'Wedepohl (1971) average shales'!$P$3</f>
        <v>0</v>
      </c>
      <c r="H115" s="6">
        <f>'Original Data'!U115/'Wedepohl (1971) average shales'!$S$3</f>
        <v>0</v>
      </c>
      <c r="I115" s="6">
        <f>'Original Data'!X115/'Wedepohl (1971) average shales'!$U$3</f>
        <v>0.10526315789473684</v>
      </c>
      <c r="J115" s="6">
        <f>'Original Data'!Y115/'Wedepohl (1971) average shales'!$W$3</f>
        <v>8.8888888888888892E-2</v>
      </c>
      <c r="K115" s="6">
        <f>'Original Data'!AC115/'Wedepohl (1971) average shales'!$Y$3</f>
        <v>0.1</v>
      </c>
      <c r="L115" s="6">
        <f>'Original Data'!AF115/'Wedepohl (1971) average shales'!$AB$3</f>
        <v>5.8620689655172413E-2</v>
      </c>
      <c r="M115" s="8">
        <v>0</v>
      </c>
      <c r="N115" s="8">
        <v>174.63678260869563</v>
      </c>
      <c r="O115" s="8">
        <v>8.8736526946107794</v>
      </c>
      <c r="P115" s="8">
        <v>1131.3793955857386</v>
      </c>
      <c r="Q115" s="8">
        <v>14483.688749999999</v>
      </c>
      <c r="R115" s="8">
        <v>601.86599999999999</v>
      </c>
      <c r="S115" s="8">
        <v>149534.73181818181</v>
      </c>
      <c r="T115" s="8">
        <v>99.918333333333337</v>
      </c>
      <c r="U115" s="8">
        <v>2495.4822222222224</v>
      </c>
      <c r="V115" s="8">
        <v>2942.6019285714283</v>
      </c>
    </row>
    <row r="116" spans="1:22" x14ac:dyDescent="0.45">
      <c r="A116" t="s">
        <v>46</v>
      </c>
      <c r="B116" t="s">
        <v>34</v>
      </c>
      <c r="C116" s="1" t="s">
        <v>83</v>
      </c>
      <c r="D116" s="1" t="s">
        <v>133</v>
      </c>
      <c r="E116" s="6">
        <f>'Original Data'!P116/'Wedepohl (1971) average shales'!$N$3</f>
        <v>0.125</v>
      </c>
      <c r="F116" s="6">
        <f>'Original Data'!R116/'Wedepohl (1971) average shales'!$Q$3</f>
        <v>0.56666666666666665</v>
      </c>
      <c r="G116" s="6">
        <f>'Original Data'!S116/'Wedepohl (1971) average shales'!$P$3</f>
        <v>1.3513513513513513</v>
      </c>
      <c r="H116" s="6">
        <f>'Original Data'!U116/'Wedepohl (1971) average shales'!$S$3</f>
        <v>1.9166666666666667</v>
      </c>
      <c r="I116" s="6">
        <f>'Original Data'!X116/'Wedepohl (1971) average shales'!$U$3</f>
        <v>0.48421052631578948</v>
      </c>
      <c r="J116" s="6">
        <f>'Original Data'!Y116/'Wedepohl (1971) average shales'!$W$3</f>
        <v>8.8888888888888892E-2</v>
      </c>
      <c r="K116" s="6">
        <f>'Original Data'!AC116/'Wedepohl (1971) average shales'!$Y$3</f>
        <v>0.15384615384615385</v>
      </c>
      <c r="L116" s="6">
        <f>'Original Data'!AF116/'Wedepohl (1971) average shales'!$AB$3</f>
        <v>0</v>
      </c>
      <c r="M116" s="8">
        <v>0</v>
      </c>
      <c r="N116" s="8">
        <v>242.02665217391305</v>
      </c>
      <c r="O116" s="8">
        <v>211.70000000000002</v>
      </c>
      <c r="P116" s="8">
        <v>523.94548047538206</v>
      </c>
      <c r="Q116" s="8">
        <v>8291.98</v>
      </c>
      <c r="R116" s="8">
        <v>894.72800000000007</v>
      </c>
      <c r="S116" s="8">
        <v>162175.1759090909</v>
      </c>
      <c r="T116" s="8">
        <v>384.30128205128204</v>
      </c>
      <c r="U116" s="8">
        <v>2495.4822222222224</v>
      </c>
      <c r="V116" s="8">
        <v>2175.726892857143</v>
      </c>
    </row>
    <row r="117" spans="1:22" x14ac:dyDescent="0.45">
      <c r="A117" t="s">
        <v>46</v>
      </c>
      <c r="B117" t="s">
        <v>34</v>
      </c>
      <c r="C117" s="1" t="s">
        <v>84</v>
      </c>
      <c r="D117" s="1" t="s">
        <v>133</v>
      </c>
      <c r="E117" s="6">
        <f>'Original Data'!P117/'Wedepohl (1971) average shales'!$N$3</f>
        <v>0.17499999999999999</v>
      </c>
      <c r="F117" s="6">
        <f>'Original Data'!R117/'Wedepohl (1971) average shales'!$Q$3</f>
        <v>0.57666666666666666</v>
      </c>
      <c r="G117" s="6">
        <f>'Original Data'!S117/'Wedepohl (1971) average shales'!$P$3</f>
        <v>0</v>
      </c>
      <c r="H117" s="6">
        <f>'Original Data'!U117/'Wedepohl (1971) average shales'!$S$3</f>
        <v>0</v>
      </c>
      <c r="I117" s="6">
        <f>'Original Data'!X117/'Wedepohl (1971) average shales'!$U$3</f>
        <v>0.10526315789473684</v>
      </c>
      <c r="J117" s="6">
        <f>'Original Data'!Y117/'Wedepohl (1971) average shales'!$W$3</f>
        <v>0.13333333333333333</v>
      </c>
      <c r="K117" s="6">
        <f>'Original Data'!AC117/'Wedepohl (1971) average shales'!$Y$3</f>
        <v>9.2307692307692313E-2</v>
      </c>
      <c r="L117" s="6">
        <f>'Original Data'!AF117/'Wedepohl (1971) average shales'!$AB$3</f>
        <v>3.6206896551724141E-2</v>
      </c>
      <c r="M117" s="8">
        <v>0</v>
      </c>
      <c r="N117" s="8">
        <v>349.798</v>
      </c>
      <c r="O117" s="8">
        <v>0</v>
      </c>
      <c r="P117" s="8">
        <v>729.96827164685919</v>
      </c>
      <c r="Q117" s="8">
        <v>19311.584999999999</v>
      </c>
      <c r="R117" s="8">
        <v>260.57800000000003</v>
      </c>
      <c r="S117" s="8">
        <v>155453.74727272725</v>
      </c>
      <c r="T117" s="8">
        <v>15.372051282051283</v>
      </c>
      <c r="U117" s="8">
        <v>2581.5333333333333</v>
      </c>
      <c r="V117" s="8">
        <v>4413.9028928571433</v>
      </c>
    </row>
    <row r="118" spans="1:22" x14ac:dyDescent="0.45">
      <c r="A118" t="s">
        <v>46</v>
      </c>
      <c r="B118" t="s">
        <v>34</v>
      </c>
      <c r="C118" s="1" t="s">
        <v>85</v>
      </c>
      <c r="D118" s="1" t="s">
        <v>133</v>
      </c>
      <c r="E118" s="6">
        <f>'Original Data'!P118/'Wedepohl (1971) average shales'!$N$3</f>
        <v>0.22500000000000001</v>
      </c>
      <c r="F118" s="6">
        <f>'Original Data'!R118/'Wedepohl (1971) average shales'!$Q$3</f>
        <v>1.0033333333333334</v>
      </c>
      <c r="G118" s="6">
        <f>'Original Data'!S118/'Wedepohl (1971) average shales'!$P$3</f>
        <v>0</v>
      </c>
      <c r="H118" s="6">
        <f>'Original Data'!U118/'Wedepohl (1971) average shales'!$S$3</f>
        <v>0</v>
      </c>
      <c r="I118" s="6">
        <f>'Original Data'!X118/'Wedepohl (1971) average shales'!$U$3</f>
        <v>7.3684210526315783E-2</v>
      </c>
      <c r="J118" s="6">
        <f>'Original Data'!Y118/'Wedepohl (1971) average shales'!$W$3</f>
        <v>0.17777777777777778</v>
      </c>
      <c r="K118" s="6">
        <f>'Original Data'!AC118/'Wedepohl (1971) average shales'!$Y$3</f>
        <v>0</v>
      </c>
      <c r="L118" s="6">
        <f>'Original Data'!AF118/'Wedepohl (1971) average shales'!$AB$3</f>
        <v>0.27241379310344827</v>
      </c>
      <c r="M118" s="8">
        <v>0</v>
      </c>
      <c r="N118" s="8">
        <v>203.74291304347827</v>
      </c>
      <c r="O118" s="8">
        <v>9.5074850299401188</v>
      </c>
      <c r="P118" s="8">
        <v>365.61902886247879</v>
      </c>
      <c r="Q118" s="8">
        <v>3655.0174999999999</v>
      </c>
      <c r="R118" s="8">
        <v>343.59399999999999</v>
      </c>
      <c r="S118" s="8">
        <v>169832.21181818179</v>
      </c>
      <c r="T118" s="8">
        <v>153.72051282051282</v>
      </c>
      <c r="U118" s="8">
        <v>2237.3288888888887</v>
      </c>
      <c r="V118" s="8">
        <v>1248.9821428571429</v>
      </c>
    </row>
    <row r="119" spans="1:22" x14ac:dyDescent="0.45">
      <c r="A119" t="s">
        <v>46</v>
      </c>
      <c r="B119" t="s">
        <v>34</v>
      </c>
      <c r="C119" s="1" t="s">
        <v>86</v>
      </c>
      <c r="D119" s="1" t="s">
        <v>133</v>
      </c>
      <c r="E119" s="6">
        <f>'Original Data'!P119/'Wedepohl (1971) average shales'!$N$3</f>
        <v>0.25</v>
      </c>
      <c r="F119" s="6">
        <f>'Original Data'!R119/'Wedepohl (1971) average shales'!$Q$3</f>
        <v>1.0033333333333334</v>
      </c>
      <c r="G119" s="6">
        <f>'Original Data'!S119/'Wedepohl (1971) average shales'!$P$3</f>
        <v>0</v>
      </c>
      <c r="H119" s="6">
        <f>'Original Data'!U119/'Wedepohl (1971) average shales'!$S$3</f>
        <v>0</v>
      </c>
      <c r="I119" s="6">
        <f>'Original Data'!X119/'Wedepohl (1971) average shales'!$U$3</f>
        <v>0.36842105263157893</v>
      </c>
      <c r="J119" s="6">
        <f>'Original Data'!Y119/'Wedepohl (1971) average shales'!$W$3</f>
        <v>0.15555555555555556</v>
      </c>
      <c r="K119" s="6">
        <f>'Original Data'!AC119/'Wedepohl (1971) average shales'!$Y$3</f>
        <v>0.26923076923076922</v>
      </c>
      <c r="L119" s="6">
        <f>'Original Data'!AF119/'Wedepohl (1971) average shales'!$AB$3</f>
        <v>8.9655172413793102E-2</v>
      </c>
      <c r="M119" s="8">
        <v>0</v>
      </c>
      <c r="N119" s="8">
        <v>241.76443478260873</v>
      </c>
      <c r="O119" s="8">
        <v>0</v>
      </c>
      <c r="P119" s="8">
        <v>287.28910016977932</v>
      </c>
      <c r="Q119" s="8">
        <v>1527.47</v>
      </c>
      <c r="R119" s="8">
        <v>366.654</v>
      </c>
      <c r="S119" s="8">
        <v>173867.01818181819</v>
      </c>
      <c r="T119" s="8">
        <v>107.60435897435897</v>
      </c>
      <c r="U119" s="8">
        <v>2409.4311111111115</v>
      </c>
      <c r="V119" s="8">
        <v>1084.1165000000001</v>
      </c>
    </row>
    <row r="120" spans="1:22" x14ac:dyDescent="0.45">
      <c r="A120" t="s">
        <v>46</v>
      </c>
      <c r="B120" t="s">
        <v>34</v>
      </c>
      <c r="C120" s="1" t="s">
        <v>87</v>
      </c>
      <c r="D120" s="1" t="s">
        <v>133</v>
      </c>
      <c r="E120" s="6">
        <f>'Original Data'!P120/'Wedepohl (1971) average shales'!$N$3</f>
        <v>0.18124999999999999</v>
      </c>
      <c r="F120" s="6">
        <f>'Original Data'!R120/'Wedepohl (1971) average shales'!$Q$3</f>
        <v>0.87</v>
      </c>
      <c r="G120" s="6">
        <f>'Original Data'!S120/'Wedepohl (1971) average shales'!$P$3</f>
        <v>1.3513513513513513</v>
      </c>
      <c r="H120" s="6">
        <f>'Original Data'!U120/'Wedepohl (1971) average shales'!$S$3</f>
        <v>1.8333333333333333</v>
      </c>
      <c r="I120" s="6">
        <f>'Original Data'!X120/'Wedepohl (1971) average shales'!$U$3</f>
        <v>3.1578947368421054E-2</v>
      </c>
      <c r="J120" s="6">
        <f>'Original Data'!Y120/'Wedepohl (1971) average shales'!$W$3</f>
        <v>0</v>
      </c>
      <c r="K120" s="6">
        <f>'Original Data'!AC120/'Wedepohl (1971) average shales'!$Y$3</f>
        <v>0.19230769230769232</v>
      </c>
      <c r="L120" s="6">
        <f>'Original Data'!AF120/'Wedepohl (1971) average shales'!$AB$3</f>
        <v>0</v>
      </c>
      <c r="M120" s="8">
        <v>0</v>
      </c>
      <c r="N120" s="8">
        <v>200.33408695652179</v>
      </c>
      <c r="O120" s="8">
        <v>0</v>
      </c>
      <c r="P120" s="8">
        <v>342.28670967741937</v>
      </c>
      <c r="Q120" s="8">
        <v>1418.3649999999998</v>
      </c>
      <c r="R120" s="8">
        <v>345.9</v>
      </c>
      <c r="S120" s="8">
        <v>169266.94909090904</v>
      </c>
      <c r="T120" s="8">
        <v>46.116153846153843</v>
      </c>
      <c r="U120" s="8">
        <v>2323.38</v>
      </c>
      <c r="V120" s="8">
        <v>1870.9752500000002</v>
      </c>
    </row>
    <row r="121" spans="1:22" x14ac:dyDescent="0.45">
      <c r="A121" t="s">
        <v>46</v>
      </c>
      <c r="B121" t="s">
        <v>34</v>
      </c>
      <c r="C121" s="1" t="s">
        <v>88</v>
      </c>
      <c r="D121" s="1" t="s">
        <v>133</v>
      </c>
      <c r="E121" s="6">
        <f>'Original Data'!P121/'Wedepohl (1971) average shales'!$N$3</f>
        <v>0.25624999999999998</v>
      </c>
      <c r="F121" s="6">
        <f>'Original Data'!R121/'Wedepohl (1971) average shales'!$Q$3</f>
        <v>1.1033333333333333</v>
      </c>
      <c r="G121" s="6">
        <f>'Original Data'!S121/'Wedepohl (1971) average shales'!$P$3</f>
        <v>1.3513513513513513</v>
      </c>
      <c r="H121" s="6">
        <f>'Original Data'!U121/'Wedepohl (1971) average shales'!$S$3</f>
        <v>1.75</v>
      </c>
      <c r="I121" s="6">
        <f>'Original Data'!X121/'Wedepohl (1971) average shales'!$U$3</f>
        <v>0.47368421052631576</v>
      </c>
      <c r="J121" s="6">
        <f>'Original Data'!Y121/'Wedepohl (1971) average shales'!$W$3</f>
        <v>2.2222222222222223E-2</v>
      </c>
      <c r="K121" s="6">
        <f>'Original Data'!AC121/'Wedepohl (1971) average shales'!$Y$3</f>
        <v>0.33846153846153848</v>
      </c>
      <c r="L121" s="6">
        <f>'Original Data'!AF121/'Wedepohl (1971) average shales'!$AB$3</f>
        <v>0</v>
      </c>
      <c r="M121" s="8">
        <v>0</v>
      </c>
      <c r="N121" s="8">
        <v>251.99091304347826</v>
      </c>
      <c r="O121" s="8">
        <v>49.43892215568863</v>
      </c>
      <c r="P121" s="8">
        <v>413.79153820033969</v>
      </c>
      <c r="Q121" s="8">
        <v>2018.4424999999997</v>
      </c>
      <c r="R121" s="8">
        <v>521.15600000000006</v>
      </c>
      <c r="S121" s="8">
        <v>166560.83500000002</v>
      </c>
      <c r="T121" s="8">
        <v>122.97641025641026</v>
      </c>
      <c r="U121" s="8">
        <v>2409.4311111111115</v>
      </c>
      <c r="V121" s="8">
        <v>1783.5464999999999</v>
      </c>
    </row>
    <row r="122" spans="1:22" x14ac:dyDescent="0.45">
      <c r="A122" t="s">
        <v>46</v>
      </c>
      <c r="B122" t="s">
        <v>34</v>
      </c>
      <c r="C122" s="1" t="s">
        <v>89</v>
      </c>
      <c r="D122" s="1" t="s">
        <v>133</v>
      </c>
      <c r="E122" s="6">
        <f>'Original Data'!P122/'Wedepohl (1971) average shales'!$N$3</f>
        <v>0.24374999999999999</v>
      </c>
      <c r="F122" s="6">
        <f>'Original Data'!R122/'Wedepohl (1971) average shales'!$Q$3</f>
        <v>0.89666666666666661</v>
      </c>
      <c r="G122" s="6">
        <f>'Original Data'!S122/'Wedepohl (1971) average shales'!$P$3</f>
        <v>1.3513513513513513</v>
      </c>
      <c r="H122" s="6">
        <f>'Original Data'!U122/'Wedepohl (1971) average shales'!$S$3</f>
        <v>1.75</v>
      </c>
      <c r="I122" s="6">
        <f>'Original Data'!X122/'Wedepohl (1971) average shales'!$U$3</f>
        <v>9.4736842105263161E-2</v>
      </c>
      <c r="J122" s="6">
        <f>'Original Data'!Y122/'Wedepohl (1971) average shales'!$W$3</f>
        <v>0.13333333333333333</v>
      </c>
      <c r="K122" s="6">
        <f>'Original Data'!AC122/'Wedepohl (1971) average shales'!$Y$3</f>
        <v>0.24615384615384617</v>
      </c>
      <c r="L122" s="6">
        <f>'Original Data'!AF122/'Wedepohl (1971) average shales'!$AB$3</f>
        <v>0</v>
      </c>
      <c r="M122" s="8">
        <v>0</v>
      </c>
      <c r="N122" s="8">
        <v>96.758217391304356</v>
      </c>
      <c r="O122" s="8">
        <v>225.64431137724549</v>
      </c>
      <c r="P122" s="8">
        <v>6123.1465534804765</v>
      </c>
      <c r="Q122" s="8">
        <v>3164.0449999999996</v>
      </c>
      <c r="R122" s="8">
        <v>832.46599999999989</v>
      </c>
      <c r="S122" s="8">
        <v>32561.082272727272</v>
      </c>
      <c r="T122" s="8">
        <v>261.3248717948718</v>
      </c>
      <c r="U122" s="8">
        <v>3097.84</v>
      </c>
      <c r="V122" s="8">
        <v>3929.2978214285718</v>
      </c>
    </row>
    <row r="123" spans="1:22" x14ac:dyDescent="0.45">
      <c r="A123" t="s">
        <v>46</v>
      </c>
      <c r="B123" t="s">
        <v>34</v>
      </c>
      <c r="C123" s="1" t="s">
        <v>90</v>
      </c>
      <c r="D123" s="1" t="s">
        <v>133</v>
      </c>
      <c r="E123" s="6">
        <f>'Original Data'!P123/'Wedepohl (1971) average shales'!$N$3</f>
        <v>0.19375000000000001</v>
      </c>
      <c r="F123" s="6">
        <f>'Original Data'!R123/'Wedepohl (1971) average shales'!$Q$3</f>
        <v>0.60333333333333339</v>
      </c>
      <c r="G123" s="6">
        <f>'Original Data'!S123/'Wedepohl (1971) average shales'!$P$3</f>
        <v>1.0810810810810809</v>
      </c>
      <c r="H123" s="6">
        <f>'Original Data'!U123/'Wedepohl (1971) average shales'!$S$3</f>
        <v>1.6666666666666667</v>
      </c>
      <c r="I123" s="6">
        <f>'Original Data'!X123/'Wedepohl (1971) average shales'!$U$3</f>
        <v>0.1368421052631579</v>
      </c>
      <c r="J123" s="6">
        <f>'Original Data'!Y123/'Wedepohl (1971) average shales'!$W$3</f>
        <v>0.33333333333333331</v>
      </c>
      <c r="K123" s="6">
        <f>'Original Data'!AC123/'Wedepohl (1971) average shales'!$Y$3</f>
        <v>0.60769230769230764</v>
      </c>
      <c r="L123" s="6">
        <f>'Original Data'!AF123/'Wedepohl (1971) average shales'!$AB$3</f>
        <v>5.4068965517241381</v>
      </c>
      <c r="M123" s="8">
        <v>0</v>
      </c>
      <c r="N123" s="8">
        <v>192.99199999999999</v>
      </c>
      <c r="O123" s="8">
        <v>0</v>
      </c>
      <c r="P123" s="8">
        <v>399.8238913412564</v>
      </c>
      <c r="Q123" s="8">
        <v>1336.5362499999999</v>
      </c>
      <c r="R123" s="8">
        <v>412.774</v>
      </c>
      <c r="S123" s="8">
        <v>168425.55227272725</v>
      </c>
      <c r="T123" s="8">
        <v>92.232307692307685</v>
      </c>
      <c r="U123" s="8">
        <v>2409.4311111111115</v>
      </c>
      <c r="V123" s="8">
        <v>1711.1055357142859</v>
      </c>
    </row>
    <row r="124" spans="1:22" x14ac:dyDescent="0.45">
      <c r="A124" t="s">
        <v>46</v>
      </c>
      <c r="B124" t="s">
        <v>34</v>
      </c>
      <c r="C124" s="1" t="s">
        <v>91</v>
      </c>
      <c r="D124" s="1" t="s">
        <v>133</v>
      </c>
      <c r="E124" s="6">
        <f>'Original Data'!P124/'Wedepohl (1971) average shales'!$N$3</f>
        <v>0.20624999999999999</v>
      </c>
      <c r="F124" s="6">
        <f>'Original Data'!R124/'Wedepohl (1971) average shales'!$Q$3</f>
        <v>0.7533333333333333</v>
      </c>
      <c r="G124" s="6">
        <f>'Original Data'!S124/'Wedepohl (1971) average shales'!$P$3</f>
        <v>1.3513513513513513</v>
      </c>
      <c r="H124" s="6">
        <f>'Original Data'!U124/'Wedepohl (1971) average shales'!$S$3</f>
        <v>1.75</v>
      </c>
      <c r="I124" s="6">
        <f>'Original Data'!X124/'Wedepohl (1971) average shales'!$U$3</f>
        <v>0.17894736842105263</v>
      </c>
      <c r="J124" s="6">
        <f>'Original Data'!Y124/'Wedepohl (1971) average shales'!$W$3</f>
        <v>0</v>
      </c>
      <c r="K124" s="6">
        <f>'Original Data'!AC124/'Wedepohl (1971) average shales'!$Y$3</f>
        <v>0.2153846153846154</v>
      </c>
      <c r="L124" s="6">
        <f>'Original Data'!AF124/'Wedepohl (1971) average shales'!$AB$3</f>
        <v>0</v>
      </c>
      <c r="M124" s="8">
        <v>0</v>
      </c>
      <c r="N124" s="8">
        <v>236.52008695652177</v>
      </c>
      <c r="O124" s="8">
        <v>142.9291916167665</v>
      </c>
      <c r="P124" s="8">
        <v>548.15077758913424</v>
      </c>
      <c r="Q124" s="8">
        <v>2182.1</v>
      </c>
      <c r="R124" s="8">
        <v>687.18799999999999</v>
      </c>
      <c r="S124" s="8">
        <v>161990.00363636363</v>
      </c>
      <c r="T124" s="8">
        <v>238.26679487179484</v>
      </c>
      <c r="U124" s="8">
        <v>2495.4822222222224</v>
      </c>
      <c r="V124" s="8">
        <v>2130.7635357142858</v>
      </c>
    </row>
    <row r="125" spans="1:22" x14ac:dyDescent="0.45">
      <c r="A125" t="s">
        <v>46</v>
      </c>
      <c r="B125" t="s">
        <v>34</v>
      </c>
      <c r="C125" s="1" t="s">
        <v>92</v>
      </c>
      <c r="D125" s="1" t="s">
        <v>133</v>
      </c>
      <c r="E125" s="6">
        <f>'Original Data'!P125/'Wedepohl (1971) average shales'!$N$3</f>
        <v>0.25624999999999998</v>
      </c>
      <c r="F125" s="6">
        <f>'Original Data'!R125/'Wedepohl (1971) average shales'!$Q$3</f>
        <v>0.86</v>
      </c>
      <c r="G125" s="6">
        <f>'Original Data'!S125/'Wedepohl (1971) average shales'!$P$3</f>
        <v>1.3513513513513513</v>
      </c>
      <c r="H125" s="6">
        <f>'Original Data'!U125/'Wedepohl (1971) average shales'!$S$3</f>
        <v>1.6666666666666667</v>
      </c>
      <c r="I125" s="6">
        <f>'Original Data'!X125/'Wedepohl (1971) average shales'!$U$3</f>
        <v>5.2631578947368418E-2</v>
      </c>
      <c r="J125" s="6">
        <f>'Original Data'!Y125/'Wedepohl (1971) average shales'!$W$3</f>
        <v>4.4444444444444446E-2</v>
      </c>
      <c r="K125" s="6">
        <f>'Original Data'!AC125/'Wedepohl (1971) average shales'!$Y$3</f>
        <v>0.35384615384615387</v>
      </c>
      <c r="L125" s="6">
        <f>'Original Data'!AF125/'Wedepohl (1971) average shales'!$AB$3</f>
        <v>7.7586206896551727E-2</v>
      </c>
      <c r="M125" s="8">
        <v>0</v>
      </c>
      <c r="N125" s="8">
        <v>197.44969565217392</v>
      </c>
      <c r="O125" s="8">
        <v>0</v>
      </c>
      <c r="P125" s="8">
        <v>373.47583022071314</v>
      </c>
      <c r="Q125" s="8">
        <v>1854.7850000000001</v>
      </c>
      <c r="R125" s="8">
        <v>435.834</v>
      </c>
      <c r="S125" s="8">
        <v>170020.63272727269</v>
      </c>
      <c r="T125" s="8">
        <v>153.72051282051282</v>
      </c>
      <c r="U125" s="8">
        <v>2151.2777777777783</v>
      </c>
      <c r="V125" s="8">
        <v>944.23050000000012</v>
      </c>
    </row>
    <row r="126" spans="1:22" x14ac:dyDescent="0.45">
      <c r="A126" t="s">
        <v>46</v>
      </c>
      <c r="B126" t="s">
        <v>34</v>
      </c>
      <c r="C126" s="1" t="s">
        <v>93</v>
      </c>
      <c r="D126" s="1" t="s">
        <v>133</v>
      </c>
      <c r="E126" s="6">
        <f>'Original Data'!P126/'Wedepohl (1971) average shales'!$N$3</f>
        <v>0.25624999999999998</v>
      </c>
      <c r="F126" s="6">
        <f>'Original Data'!R126/'Wedepohl (1971) average shales'!$Q$3</f>
        <v>0.83666666666666667</v>
      </c>
      <c r="G126" s="6">
        <f>'Original Data'!S126/'Wedepohl (1971) average shales'!$P$3</f>
        <v>0</v>
      </c>
      <c r="H126" s="6">
        <f>'Original Data'!U126/'Wedepohl (1971) average shales'!$S$3</f>
        <v>0</v>
      </c>
      <c r="I126" s="6">
        <f>'Original Data'!X126/'Wedepohl (1971) average shales'!$U$3</f>
        <v>0.17894736842105263</v>
      </c>
      <c r="J126" s="6">
        <f>'Original Data'!Y126/'Wedepohl (1971) average shales'!$W$3</f>
        <v>0.17777777777777778</v>
      </c>
      <c r="K126" s="6">
        <f>'Original Data'!AC126/'Wedepohl (1971) average shales'!$Y$3</f>
        <v>0.29230769230769232</v>
      </c>
      <c r="L126" s="6">
        <f>'Original Data'!AF126/'Wedepohl (1971) average shales'!$AB$3</f>
        <v>6.7241379310344823E-2</v>
      </c>
      <c r="M126" s="8">
        <v>0</v>
      </c>
      <c r="N126" s="8">
        <v>189.05873913043479</v>
      </c>
      <c r="O126" s="8">
        <v>80.179790419161677</v>
      </c>
      <c r="P126" s="8">
        <v>981.70336162988121</v>
      </c>
      <c r="Q126" s="8">
        <v>1636.5749999999998</v>
      </c>
      <c r="R126" s="8">
        <v>613.39599999999996</v>
      </c>
      <c r="S126" s="8">
        <v>154622.09636363634</v>
      </c>
      <c r="T126" s="8">
        <v>361.24320512820509</v>
      </c>
      <c r="U126" s="8">
        <v>2151.2777777777783</v>
      </c>
      <c r="V126" s="8">
        <v>1111.5941071428572</v>
      </c>
    </row>
    <row r="127" spans="1:22" x14ac:dyDescent="0.45">
      <c r="A127" t="s">
        <v>46</v>
      </c>
      <c r="B127" t="s">
        <v>34</v>
      </c>
      <c r="C127" s="1" t="s">
        <v>94</v>
      </c>
      <c r="D127" s="1" t="s">
        <v>133</v>
      </c>
      <c r="E127" s="6">
        <f>'Original Data'!P127/'Wedepohl (1971) average shales'!$N$3</f>
        <v>0.49375000000000002</v>
      </c>
      <c r="F127" s="6">
        <f>'Original Data'!R127/'Wedepohl (1971) average shales'!$Q$3</f>
        <v>0.92</v>
      </c>
      <c r="G127" s="6">
        <f>'Original Data'!S127/'Wedepohl (1971) average shales'!$P$3</f>
        <v>0</v>
      </c>
      <c r="H127" s="6">
        <f>'Original Data'!U127/'Wedepohl (1971) average shales'!$S$3</f>
        <v>0</v>
      </c>
      <c r="I127" s="6">
        <f>'Original Data'!X127/'Wedepohl (1971) average shales'!$U$3</f>
        <v>0.27368421052631581</v>
      </c>
      <c r="J127" s="6">
        <f>'Original Data'!Y127/'Wedepohl (1971) average shales'!$W$3</f>
        <v>0.2</v>
      </c>
      <c r="K127" s="6">
        <f>'Original Data'!AC127/'Wedepohl (1971) average shales'!$Y$3</f>
        <v>0.24615384615384617</v>
      </c>
      <c r="L127" s="6">
        <f>'Original Data'!AF127/'Wedepohl (1971) average shales'!$AB$3</f>
        <v>0.11896551724137931</v>
      </c>
      <c r="M127" s="8">
        <v>0</v>
      </c>
      <c r="N127" s="8">
        <v>193.51643478260871</v>
      </c>
      <c r="O127" s="8">
        <v>104.26541916167668</v>
      </c>
      <c r="P127" s="8">
        <v>509.42230220713071</v>
      </c>
      <c r="Q127" s="8">
        <v>927.39250000000004</v>
      </c>
      <c r="R127" s="8">
        <v>599.56000000000006</v>
      </c>
      <c r="S127" s="8">
        <v>165693.44909090904</v>
      </c>
      <c r="T127" s="8">
        <v>253.63884615384615</v>
      </c>
      <c r="U127" s="8">
        <v>2151.2777777777783</v>
      </c>
      <c r="V127" s="8">
        <v>979.20200000000011</v>
      </c>
    </row>
    <row r="128" spans="1:22" x14ac:dyDescent="0.45">
      <c r="A128" t="s">
        <v>46</v>
      </c>
      <c r="B128" t="s">
        <v>34</v>
      </c>
      <c r="C128" s="1" t="s">
        <v>95</v>
      </c>
      <c r="D128" s="1" t="s">
        <v>133</v>
      </c>
      <c r="E128" s="6">
        <f>'Original Data'!P128/'Wedepohl (1971) average shales'!$N$3</f>
        <v>0.28749999999999998</v>
      </c>
      <c r="F128" s="6">
        <f>'Original Data'!R128/'Wedepohl (1971) average shales'!$Q$3</f>
        <v>0.86</v>
      </c>
      <c r="G128" s="6">
        <f>'Original Data'!S128/'Wedepohl (1971) average shales'!$P$3</f>
        <v>0</v>
      </c>
      <c r="H128" s="6">
        <f>'Original Data'!U128/'Wedepohl (1971) average shales'!$S$3</f>
        <v>0</v>
      </c>
      <c r="I128" s="6">
        <f>'Original Data'!X128/'Wedepohl (1971) average shales'!$U$3</f>
        <v>0.26315789473684209</v>
      </c>
      <c r="J128" s="6">
        <f>'Original Data'!Y128/'Wedepohl (1971) average shales'!$W$3</f>
        <v>0.17777777777777778</v>
      </c>
      <c r="K128" s="6">
        <f>'Original Data'!AC128/'Wedepohl (1971) average shales'!$Y$3</f>
        <v>0.47692307692307695</v>
      </c>
      <c r="L128" s="6">
        <f>'Original Data'!AF128/'Wedepohl (1971) average shales'!$AB$3</f>
        <v>0.11379310344827587</v>
      </c>
      <c r="M128" s="8">
        <v>0</v>
      </c>
      <c r="N128" s="8">
        <v>189.32095652173913</v>
      </c>
      <c r="O128" s="8">
        <v>0</v>
      </c>
      <c r="P128" s="8">
        <v>392.44325976230903</v>
      </c>
      <c r="Q128" s="8">
        <v>600.07749999999987</v>
      </c>
      <c r="R128" s="8">
        <v>401.24399999999991</v>
      </c>
      <c r="S128" s="8">
        <v>169351.41363636366</v>
      </c>
      <c r="T128" s="8">
        <v>138.34846153846152</v>
      </c>
      <c r="U128" s="8">
        <v>2065.2266666666665</v>
      </c>
      <c r="V128" s="8">
        <v>1219.0065714285715</v>
      </c>
    </row>
    <row r="129" spans="1:22" x14ac:dyDescent="0.45">
      <c r="A129" t="s">
        <v>46</v>
      </c>
      <c r="B129" t="s">
        <v>34</v>
      </c>
      <c r="C129" s="1" t="s">
        <v>96</v>
      </c>
      <c r="D129" s="1" t="s">
        <v>133</v>
      </c>
      <c r="E129" s="6">
        <f>'Original Data'!P129/'Wedepohl (1971) average shales'!$N$3</f>
        <v>0.24374999999999999</v>
      </c>
      <c r="F129" s="6">
        <f>'Original Data'!R129/'Wedepohl (1971) average shales'!$Q$3</f>
        <v>0.91666666666666663</v>
      </c>
      <c r="G129" s="6">
        <f>'Original Data'!S129/'Wedepohl (1971) average shales'!$P$3</f>
        <v>0</v>
      </c>
      <c r="H129" s="6">
        <f>'Original Data'!U129/'Wedepohl (1971) average shales'!$S$3</f>
        <v>0</v>
      </c>
      <c r="I129" s="6">
        <f>'Original Data'!X129/'Wedepohl (1971) average shales'!$U$3</f>
        <v>0.22105263157894736</v>
      </c>
      <c r="J129" s="6">
        <f>'Original Data'!Y129/'Wedepohl (1971) average shales'!$W$3</f>
        <v>0.15555555555555556</v>
      </c>
      <c r="K129" s="6">
        <f>'Original Data'!AC129/'Wedepohl (1971) average shales'!$Y$3</f>
        <v>0.16923076923076924</v>
      </c>
      <c r="L129" s="6">
        <f>'Original Data'!AF129/'Wedepohl (1971) average shales'!$AB$3</f>
        <v>0.25689655172413794</v>
      </c>
      <c r="M129" s="8">
        <v>0</v>
      </c>
      <c r="N129" s="8">
        <v>186.96099999999998</v>
      </c>
      <c r="O129" s="8">
        <v>0</v>
      </c>
      <c r="P129" s="8">
        <v>275.78166383701188</v>
      </c>
      <c r="Q129" s="8">
        <v>900.11624999999992</v>
      </c>
      <c r="R129" s="8">
        <v>334.36999999999995</v>
      </c>
      <c r="S129" s="8">
        <v>171761.90181818182</v>
      </c>
      <c r="T129" s="8">
        <v>84.546282051282049</v>
      </c>
      <c r="U129" s="8">
        <v>2065.2266666666665</v>
      </c>
      <c r="V129" s="8">
        <v>1216.508607142857</v>
      </c>
    </row>
    <row r="130" spans="1:22" x14ac:dyDescent="0.45">
      <c r="A130" t="s">
        <v>46</v>
      </c>
      <c r="B130" t="s">
        <v>34</v>
      </c>
      <c r="C130" s="1" t="s">
        <v>97</v>
      </c>
      <c r="D130" s="1" t="s">
        <v>133</v>
      </c>
      <c r="E130" s="6">
        <f>'Original Data'!P130/'Wedepohl (1971) average shales'!$N$3</f>
        <v>0.23125000000000001</v>
      </c>
      <c r="F130" s="6">
        <f>'Original Data'!R130/'Wedepohl (1971) average shales'!$Q$3</f>
        <v>0.93333333333333335</v>
      </c>
      <c r="G130" s="6">
        <f>'Original Data'!S130/'Wedepohl (1971) average shales'!$P$3</f>
        <v>0</v>
      </c>
      <c r="H130" s="6">
        <f>'Original Data'!U130/'Wedepohl (1971) average shales'!$S$3</f>
        <v>0</v>
      </c>
      <c r="I130" s="6">
        <f>'Original Data'!X130/'Wedepohl (1971) average shales'!$U$3</f>
        <v>0.21052631578947367</v>
      </c>
      <c r="J130" s="6">
        <f>'Original Data'!Y130/'Wedepohl (1971) average shales'!$W$3</f>
        <v>4.4444444444444446E-2</v>
      </c>
      <c r="K130" s="6">
        <f>'Original Data'!AC130/'Wedepohl (1971) average shales'!$Y$3</f>
        <v>0.2076923076923077</v>
      </c>
      <c r="L130" s="6">
        <f>'Original Data'!AF130/'Wedepohl (1971) average shales'!$AB$3</f>
        <v>9.6551724137931033E-2</v>
      </c>
      <c r="M130" s="8">
        <v>0</v>
      </c>
      <c r="N130" s="8">
        <v>231.01352173913045</v>
      </c>
      <c r="O130" s="8">
        <v>273.18173652694611</v>
      </c>
      <c r="P130" s="8">
        <v>522.83441765704595</v>
      </c>
      <c r="Q130" s="8">
        <v>1036.4974999999999</v>
      </c>
      <c r="R130" s="8">
        <v>910.87</v>
      </c>
      <c r="S130" s="8">
        <v>162655.97409090909</v>
      </c>
      <c r="T130" s="8">
        <v>415.04538461538453</v>
      </c>
      <c r="U130" s="8">
        <v>1979.1755555555553</v>
      </c>
      <c r="V130" s="8">
        <v>1663.6442142857145</v>
      </c>
    </row>
    <row r="131" spans="1:22" x14ac:dyDescent="0.45">
      <c r="A131" t="s">
        <v>46</v>
      </c>
      <c r="B131" t="s">
        <v>34</v>
      </c>
      <c r="C131" s="1" t="s">
        <v>98</v>
      </c>
      <c r="D131" s="1" t="s">
        <v>133</v>
      </c>
      <c r="E131" s="6">
        <f>'Original Data'!P131/'Wedepohl (1971) average shales'!$N$3</f>
        <v>0.33124999999999999</v>
      </c>
      <c r="F131" s="6">
        <f>'Original Data'!R131/'Wedepohl (1971) average shales'!$Q$3</f>
        <v>1.26</v>
      </c>
      <c r="G131" s="6">
        <f>'Original Data'!S131/'Wedepohl (1971) average shales'!$P$3</f>
        <v>0</v>
      </c>
      <c r="H131" s="6">
        <f>'Original Data'!U131/'Wedepohl (1971) average shales'!$S$3</f>
        <v>0</v>
      </c>
      <c r="I131" s="6">
        <f>'Original Data'!X131/'Wedepohl (1971) average shales'!$U$3</f>
        <v>0.61052631578947369</v>
      </c>
      <c r="J131" s="6">
        <f>'Original Data'!Y131/'Wedepohl (1971) average shales'!$W$3</f>
        <v>0.2</v>
      </c>
      <c r="K131" s="6">
        <f>'Original Data'!AC131/'Wedepohl (1971) average shales'!$Y$3</f>
        <v>0.29230769230769232</v>
      </c>
      <c r="L131" s="6">
        <f>'Original Data'!AF131/'Wedepohl (1971) average shales'!$AB$3</f>
        <v>4.1379310344827586E-2</v>
      </c>
      <c r="M131" s="8">
        <v>0</v>
      </c>
      <c r="N131" s="8">
        <v>192.20534782608695</v>
      </c>
      <c r="O131" s="8">
        <v>0</v>
      </c>
      <c r="P131" s="8">
        <v>181.02387775891341</v>
      </c>
      <c r="Q131" s="8">
        <v>1745.68</v>
      </c>
      <c r="R131" s="8">
        <v>212.15199999999999</v>
      </c>
      <c r="S131" s="8">
        <v>174071.68227272722</v>
      </c>
      <c r="T131" s="8">
        <v>7.6860256410256413</v>
      </c>
      <c r="U131" s="8">
        <v>1979.1755555555553</v>
      </c>
      <c r="V131" s="8">
        <v>1016.6714642857143</v>
      </c>
    </row>
    <row r="132" spans="1:22" x14ac:dyDescent="0.45">
      <c r="A132" t="s">
        <v>46</v>
      </c>
      <c r="B132" t="s">
        <v>34</v>
      </c>
      <c r="C132" s="1" t="s">
        <v>99</v>
      </c>
      <c r="D132" s="1" t="s">
        <v>133</v>
      </c>
      <c r="E132" s="6">
        <f>'Original Data'!P132/'Wedepohl (1971) average shales'!$N$3</f>
        <v>0.20624999999999999</v>
      </c>
      <c r="F132" s="6">
        <f>'Original Data'!R132/'Wedepohl (1971) average shales'!$Q$3</f>
        <v>1.0533333333333332</v>
      </c>
      <c r="G132" s="6">
        <f>'Original Data'!S132/'Wedepohl (1971) average shales'!$P$3</f>
        <v>0</v>
      </c>
      <c r="H132" s="6">
        <f>'Original Data'!U132/'Wedepohl (1971) average shales'!$S$3</f>
        <v>0</v>
      </c>
      <c r="I132" s="6">
        <f>'Original Data'!X132/'Wedepohl (1971) average shales'!$U$3</f>
        <v>1.1578947368421053</v>
      </c>
      <c r="J132" s="6">
        <f>'Original Data'!Y132/'Wedepohl (1971) average shales'!$W$3</f>
        <v>0.1111111111111111</v>
      </c>
      <c r="K132" s="6">
        <f>'Original Data'!AC132/'Wedepohl (1971) average shales'!$Y$3</f>
        <v>0.16153846153846155</v>
      </c>
      <c r="L132" s="6">
        <f>'Original Data'!AF132/'Wedepohl (1971) average shales'!$AB$3</f>
        <v>0.11896551724137931</v>
      </c>
      <c r="M132" s="8">
        <v>0</v>
      </c>
      <c r="N132" s="8">
        <v>205.054</v>
      </c>
      <c r="O132" s="8">
        <v>0</v>
      </c>
      <c r="P132" s="8">
        <v>293.63803056027172</v>
      </c>
      <c r="Q132" s="8">
        <v>1172.8787499999999</v>
      </c>
      <c r="R132" s="8">
        <v>373.572</v>
      </c>
      <c r="S132" s="8">
        <v>171485.7677272727</v>
      </c>
      <c r="T132" s="8">
        <v>138.34846153846152</v>
      </c>
      <c r="U132" s="8">
        <v>1893.1244444444444</v>
      </c>
      <c r="V132" s="8">
        <v>816.83432142857157</v>
      </c>
    </row>
    <row r="133" spans="1:22" x14ac:dyDescent="0.45">
      <c r="A133" t="s">
        <v>46</v>
      </c>
      <c r="B133" t="s">
        <v>34</v>
      </c>
      <c r="C133" s="1" t="s">
        <v>100</v>
      </c>
      <c r="D133" s="1" t="s">
        <v>133</v>
      </c>
      <c r="E133" s="6">
        <f>'Original Data'!P133/'Wedepohl (1971) average shales'!$N$3</f>
        <v>0.22500000000000001</v>
      </c>
      <c r="F133" s="6">
        <f>'Original Data'!R133/'Wedepohl (1971) average shales'!$Q$3</f>
        <v>0.95</v>
      </c>
      <c r="G133" s="6">
        <f>'Original Data'!S133/'Wedepohl (1971) average shales'!$P$3</f>
        <v>0</v>
      </c>
      <c r="H133" s="6">
        <f>'Original Data'!U133/'Wedepohl (1971) average shales'!$S$3</f>
        <v>0</v>
      </c>
      <c r="I133" s="6">
        <f>'Original Data'!X133/'Wedepohl (1971) average shales'!$U$3</f>
        <v>7.3684210526315783E-2</v>
      </c>
      <c r="J133" s="6">
        <f>'Original Data'!Y133/'Wedepohl (1971) average shales'!$W$3</f>
        <v>0.15555555555555556</v>
      </c>
      <c r="K133" s="6">
        <f>'Original Data'!AC133/'Wedepohl (1971) average shales'!$Y$3</f>
        <v>4.6153846153846156E-2</v>
      </c>
      <c r="L133" s="6">
        <f>'Original Data'!AF133/'Wedepohl (1971) average shales'!$AB$3</f>
        <v>0.13620689655172413</v>
      </c>
      <c r="M133" s="8">
        <v>0</v>
      </c>
      <c r="N133" s="8">
        <v>225.50695652173914</v>
      </c>
      <c r="O133" s="8">
        <v>525.76392215568865</v>
      </c>
      <c r="P133" s="8">
        <v>6473.4487877758929</v>
      </c>
      <c r="Q133" s="8">
        <v>3327.7024999999994</v>
      </c>
      <c r="R133" s="8">
        <v>1000.804</v>
      </c>
      <c r="S133" s="8">
        <v>16122.982272727273</v>
      </c>
      <c r="T133" s="8">
        <v>1298.9383333333335</v>
      </c>
      <c r="U133" s="8">
        <v>3700.1977777777779</v>
      </c>
      <c r="V133" s="8">
        <v>8235.7882500000014</v>
      </c>
    </row>
    <row r="134" spans="1:22" x14ac:dyDescent="0.45">
      <c r="A134" t="s">
        <v>46</v>
      </c>
      <c r="B134" t="s">
        <v>34</v>
      </c>
      <c r="C134" s="1" t="s">
        <v>101</v>
      </c>
      <c r="D134" s="1" t="s">
        <v>133</v>
      </c>
      <c r="E134" s="6">
        <f>'Original Data'!P134/'Wedepohl (1971) average shales'!$N$3</f>
        <v>1.1937500000000001</v>
      </c>
      <c r="F134" s="6">
        <f>'Original Data'!R134/'Wedepohl (1971) average shales'!$Q$3</f>
        <v>0.46666666666666667</v>
      </c>
      <c r="G134" s="6">
        <f>'Original Data'!S134/'Wedepohl (1971) average shales'!$P$3</f>
        <v>1.0810810810810809</v>
      </c>
      <c r="H134" s="6">
        <f>'Original Data'!U134/'Wedepohl (1971) average shales'!$S$3</f>
        <v>1.6666666666666667</v>
      </c>
      <c r="I134" s="6">
        <f>'Original Data'!X134/'Wedepohl (1971) average shales'!$U$3</f>
        <v>0.73684210526315785</v>
      </c>
      <c r="J134" s="6">
        <f>'Original Data'!Y134/'Wedepohl (1971) average shales'!$W$3</f>
        <v>0.24444444444444444</v>
      </c>
      <c r="K134" s="6">
        <f>'Original Data'!AC134/'Wedepohl (1971) average shales'!$Y$3</f>
        <v>0.7</v>
      </c>
      <c r="L134" s="6">
        <f>'Original Data'!AF134/'Wedepohl (1971) average shales'!$AB$3</f>
        <v>0.29655172413793102</v>
      </c>
      <c r="M134" s="8">
        <v>0</v>
      </c>
      <c r="N134" s="8">
        <v>196.92526086956522</v>
      </c>
      <c r="O134" s="8">
        <v>0</v>
      </c>
      <c r="P134" s="8">
        <v>357.04797283531411</v>
      </c>
      <c r="Q134" s="8">
        <v>2291.2049999999999</v>
      </c>
      <c r="R134" s="8">
        <v>338.98199999999997</v>
      </c>
      <c r="S134" s="8">
        <v>170345.49636363637</v>
      </c>
      <c r="T134" s="8">
        <v>115.29038461538461</v>
      </c>
      <c r="U134" s="8">
        <v>1893.1244444444444</v>
      </c>
      <c r="V134" s="8">
        <v>1238.9902857142858</v>
      </c>
    </row>
    <row r="135" spans="1:22" x14ac:dyDescent="0.45">
      <c r="A135" t="s">
        <v>46</v>
      </c>
      <c r="B135" t="s">
        <v>34</v>
      </c>
      <c r="C135" s="1" t="s">
        <v>102</v>
      </c>
      <c r="D135" s="1" t="s">
        <v>133</v>
      </c>
      <c r="E135" s="6">
        <f>'Original Data'!P135/'Wedepohl (1971) average shales'!$N$3</f>
        <v>0.27500000000000002</v>
      </c>
      <c r="F135" s="6">
        <f>'Original Data'!R135/'Wedepohl (1971) average shales'!$Q$3</f>
        <v>0.99333333333333329</v>
      </c>
      <c r="G135" s="6">
        <f>'Original Data'!S135/'Wedepohl (1971) average shales'!$P$3</f>
        <v>0</v>
      </c>
      <c r="H135" s="6">
        <f>'Original Data'!U135/'Wedepohl (1971) average shales'!$S$3</f>
        <v>0</v>
      </c>
      <c r="I135" s="6">
        <f>'Original Data'!X135/'Wedepohl (1971) average shales'!$U$3</f>
        <v>8.4210526315789472E-2</v>
      </c>
      <c r="J135" s="6">
        <f>'Original Data'!Y135/'Wedepohl (1971) average shales'!$W$3</f>
        <v>0.2</v>
      </c>
      <c r="K135" s="6">
        <f>'Original Data'!AC135/'Wedepohl (1971) average shales'!$Y$3</f>
        <v>6.1538461538461542E-2</v>
      </c>
      <c r="L135" s="6">
        <f>'Original Data'!AF135/'Wedepohl (1971) average shales'!$AB$3</f>
        <v>8.4482758620689657E-2</v>
      </c>
      <c r="M135" s="8">
        <v>0</v>
      </c>
      <c r="N135" s="8">
        <v>335.63826086956522</v>
      </c>
      <c r="O135" s="8">
        <v>461.42994011976043</v>
      </c>
      <c r="P135" s="8">
        <v>939.87978268251277</v>
      </c>
      <c r="Q135" s="8">
        <v>1391.0887499999999</v>
      </c>
      <c r="R135" s="8">
        <v>1206.038</v>
      </c>
      <c r="S135" s="8">
        <v>148322.99045454545</v>
      </c>
      <c r="T135" s="8">
        <v>845.46282051282049</v>
      </c>
      <c r="U135" s="8">
        <v>1979.1755555555553</v>
      </c>
      <c r="V135" s="8">
        <v>2093.2940714285714</v>
      </c>
    </row>
    <row r="136" spans="1:22" x14ac:dyDescent="0.45">
      <c r="A136" t="s">
        <v>46</v>
      </c>
      <c r="B136" t="s">
        <v>34</v>
      </c>
      <c r="C136" s="1" t="s">
        <v>103</v>
      </c>
      <c r="D136" s="1" t="s">
        <v>133</v>
      </c>
      <c r="E136" s="6">
        <f>'Original Data'!P136/'Wedepohl (1971) average shales'!$N$3</f>
        <v>0.58125000000000004</v>
      </c>
      <c r="F136" s="6">
        <f>'Original Data'!R136/'Wedepohl (1971) average shales'!$Q$3</f>
        <v>1.3033333333333332</v>
      </c>
      <c r="G136" s="6">
        <f>'Original Data'!S136/'Wedepohl (1971) average shales'!$P$3</f>
        <v>0</v>
      </c>
      <c r="H136" s="6">
        <f>'Original Data'!U136/'Wedepohl (1971) average shales'!$S$3</f>
        <v>0</v>
      </c>
      <c r="I136" s="6">
        <f>'Original Data'!X136/'Wedepohl (1971) average shales'!$U$3</f>
        <v>0.11578947368421053</v>
      </c>
      <c r="J136" s="6">
        <f>'Original Data'!Y136/'Wedepohl (1971) average shales'!$W$3</f>
        <v>0.15555555555555556</v>
      </c>
      <c r="K136" s="6">
        <f>'Original Data'!AC136/'Wedepohl (1971) average shales'!$Y$3</f>
        <v>0.18461538461538463</v>
      </c>
      <c r="L136" s="6">
        <f>'Original Data'!AF136/'Wedepohl (1971) average shales'!$AB$3</f>
        <v>7.2413793103448282E-2</v>
      </c>
      <c r="M136" s="8">
        <v>0</v>
      </c>
      <c r="N136" s="8">
        <v>285.03030434782613</v>
      </c>
      <c r="O136" s="8">
        <v>0</v>
      </c>
      <c r="P136" s="8">
        <v>206.10215280135822</v>
      </c>
      <c r="Q136" s="8">
        <v>981.94499999999994</v>
      </c>
      <c r="R136" s="8">
        <v>292.86199999999997</v>
      </c>
      <c r="S136" s="8">
        <v>172583.80681818182</v>
      </c>
      <c r="T136" s="8">
        <v>53.802179487179487</v>
      </c>
      <c r="U136" s="8">
        <v>1893.1244444444444</v>
      </c>
      <c r="V136" s="8">
        <v>889.27528571428559</v>
      </c>
    </row>
    <row r="137" spans="1:22" x14ac:dyDescent="0.45">
      <c r="A137" t="s">
        <v>46</v>
      </c>
      <c r="B137" t="s">
        <v>34</v>
      </c>
      <c r="C137" s="1" t="s">
        <v>104</v>
      </c>
      <c r="D137" s="1" t="s">
        <v>133</v>
      </c>
      <c r="E137" s="6">
        <f>'Original Data'!P137/'Wedepohl (1971) average shales'!$N$3</f>
        <v>0.19375000000000001</v>
      </c>
      <c r="F137" s="6">
        <f>'Original Data'!R137/'Wedepohl (1971) average shales'!$Q$3</f>
        <v>0.96333333333333337</v>
      </c>
      <c r="G137" s="6">
        <f>'Original Data'!S137/'Wedepohl (1971) average shales'!$P$3</f>
        <v>0</v>
      </c>
      <c r="H137" s="6">
        <f>'Original Data'!U137/'Wedepohl (1971) average shales'!$S$3</f>
        <v>0</v>
      </c>
      <c r="I137" s="6">
        <f>'Original Data'!X137/'Wedepohl (1971) average shales'!$U$3</f>
        <v>7.3684210526315783E-2</v>
      </c>
      <c r="J137" s="6">
        <f>'Original Data'!Y137/'Wedepohl (1971) average shales'!$W$3</f>
        <v>0.2</v>
      </c>
      <c r="K137" s="6">
        <f>'Original Data'!AC137/'Wedepohl (1971) average shales'!$Y$3</f>
        <v>0.2153846153846154</v>
      </c>
      <c r="L137" s="6">
        <f>'Original Data'!AF137/'Wedepohl (1971) average shales'!$AB$3</f>
        <v>0</v>
      </c>
      <c r="M137" s="8">
        <v>0</v>
      </c>
      <c r="N137" s="8">
        <v>208.46282608695654</v>
      </c>
      <c r="O137" s="8">
        <v>0</v>
      </c>
      <c r="P137" s="8">
        <v>288.16207809847202</v>
      </c>
      <c r="Q137" s="8">
        <v>1281.9837500000001</v>
      </c>
      <c r="R137" s="8">
        <v>394.32599999999996</v>
      </c>
      <c r="S137" s="8">
        <v>171316.83863636362</v>
      </c>
      <c r="T137" s="8">
        <v>153.72051282051282</v>
      </c>
      <c r="U137" s="8">
        <v>1893.1244444444444</v>
      </c>
      <c r="V137" s="8">
        <v>1129.0798571428572</v>
      </c>
    </row>
    <row r="138" spans="1:22" x14ac:dyDescent="0.45">
      <c r="A138" t="s">
        <v>46</v>
      </c>
      <c r="B138" t="s">
        <v>34</v>
      </c>
      <c r="C138" s="1" t="s">
        <v>105</v>
      </c>
      <c r="D138" s="1" t="s">
        <v>133</v>
      </c>
      <c r="E138" s="6">
        <f>'Original Data'!P138/'Wedepohl (1971) average shales'!$N$3</f>
        <v>0.29375000000000001</v>
      </c>
      <c r="F138" s="6">
        <f>'Original Data'!R138/'Wedepohl (1971) average shales'!$Q$3</f>
        <v>1.2933333333333332</v>
      </c>
      <c r="G138" s="6">
        <f>'Original Data'!S138/'Wedepohl (1971) average shales'!$P$3</f>
        <v>0</v>
      </c>
      <c r="H138" s="6">
        <f>'Original Data'!U138/'Wedepohl (1971) average shales'!$S$3</f>
        <v>0</v>
      </c>
      <c r="I138" s="6">
        <f>'Original Data'!X138/'Wedepohl (1971) average shales'!$U$3</f>
        <v>0.2</v>
      </c>
      <c r="J138" s="6">
        <f>'Original Data'!Y138/'Wedepohl (1971) average shales'!$W$3</f>
        <v>0.24444444444444444</v>
      </c>
      <c r="K138" s="6">
        <f>'Original Data'!AC138/'Wedepohl (1971) average shales'!$Y$3</f>
        <v>0.15384615384615385</v>
      </c>
      <c r="L138" s="6">
        <f>'Original Data'!AF138/'Wedepohl (1971) average shales'!$AB$3</f>
        <v>0.12413793103448276</v>
      </c>
      <c r="M138" s="8">
        <v>0</v>
      </c>
      <c r="N138" s="8">
        <v>212.65830434782609</v>
      </c>
      <c r="O138" s="8">
        <v>0</v>
      </c>
      <c r="P138" s="8">
        <v>287.36846179966045</v>
      </c>
      <c r="Q138" s="8">
        <v>1500.1937499999999</v>
      </c>
      <c r="R138" s="8">
        <v>387.40800000000002</v>
      </c>
      <c r="S138" s="8">
        <v>171245.36863636362</v>
      </c>
      <c r="T138" s="8">
        <v>92.232307692307685</v>
      </c>
      <c r="U138" s="8">
        <v>2323.38</v>
      </c>
      <c r="V138" s="8">
        <v>1308.9332857142858</v>
      </c>
    </row>
    <row r="139" spans="1:22" x14ac:dyDescent="0.45">
      <c r="A139" t="s">
        <v>46</v>
      </c>
      <c r="B139" t="s">
        <v>34</v>
      </c>
      <c r="C139" s="1" t="s">
        <v>105</v>
      </c>
      <c r="D139" s="1" t="s">
        <v>133</v>
      </c>
      <c r="E139" s="6">
        <f>'Original Data'!P139/'Wedepohl (1971) average shales'!$N$3</f>
        <v>0.27500000000000002</v>
      </c>
      <c r="F139" s="6">
        <f>'Original Data'!R139/'Wedepohl (1971) average shales'!$Q$3</f>
        <v>1.2466666666666666</v>
      </c>
      <c r="G139" s="6">
        <f>'Original Data'!S139/'Wedepohl (1971) average shales'!$P$3</f>
        <v>1.3513513513513513</v>
      </c>
      <c r="H139" s="6">
        <f>'Original Data'!U139/'Wedepohl (1971) average shales'!$S$3</f>
        <v>1.6666666666666667</v>
      </c>
      <c r="I139" s="6">
        <f>'Original Data'!X139/'Wedepohl (1971) average shales'!$U$3</f>
        <v>0.21052631578947367</v>
      </c>
      <c r="J139" s="6">
        <f>'Original Data'!Y139/'Wedepohl (1971) average shales'!$W$3</f>
        <v>0</v>
      </c>
      <c r="K139" s="6">
        <f>'Original Data'!AC139/'Wedepohl (1971) average shales'!$Y$3</f>
        <v>0.19230769230769232</v>
      </c>
      <c r="L139" s="6">
        <f>'Original Data'!AF139/'Wedepohl (1971) average shales'!$AB$3</f>
        <v>0</v>
      </c>
      <c r="M139" s="8">
        <v>0</v>
      </c>
      <c r="N139" s="8">
        <v>208.98726086956523</v>
      </c>
      <c r="O139" s="8">
        <v>0</v>
      </c>
      <c r="P139" s="8">
        <v>216.65724957555179</v>
      </c>
      <c r="Q139" s="8">
        <v>981.94499999999994</v>
      </c>
      <c r="R139" s="8">
        <v>311.31</v>
      </c>
      <c r="S139" s="8">
        <v>173002.88090909089</v>
      </c>
      <c r="T139" s="8">
        <v>30.744102564102565</v>
      </c>
      <c r="U139" s="8">
        <v>2323.38</v>
      </c>
      <c r="V139" s="8">
        <v>1286.4516071428573</v>
      </c>
    </row>
    <row r="140" spans="1:22" x14ac:dyDescent="0.45">
      <c r="A140" t="s">
        <v>46</v>
      </c>
      <c r="B140" t="s">
        <v>34</v>
      </c>
      <c r="C140" s="1" t="s">
        <v>106</v>
      </c>
      <c r="D140" s="1" t="s">
        <v>133</v>
      </c>
      <c r="E140" s="6">
        <f>'Original Data'!P140/'Wedepohl (1971) average shales'!$N$3</f>
        <v>0.1875</v>
      </c>
      <c r="F140" s="6">
        <f>'Original Data'!R140/'Wedepohl (1971) average shales'!$Q$3</f>
        <v>1.02</v>
      </c>
      <c r="G140" s="6">
        <f>'Original Data'!S140/'Wedepohl (1971) average shales'!$P$3</f>
        <v>1.3513513513513513</v>
      </c>
      <c r="H140" s="6">
        <f>'Original Data'!U140/'Wedepohl (1971) average shales'!$S$3</f>
        <v>1.75</v>
      </c>
      <c r="I140" s="6">
        <f>'Original Data'!X140/'Wedepohl (1971) average shales'!$U$3</f>
        <v>7.3684210526315783E-2</v>
      </c>
      <c r="J140" s="6">
        <f>'Original Data'!Y140/'Wedepohl (1971) average shales'!$W$3</f>
        <v>0</v>
      </c>
      <c r="K140" s="6">
        <f>'Original Data'!AC140/'Wedepohl (1971) average shales'!$Y$3</f>
        <v>0.1076923076923077</v>
      </c>
      <c r="L140" s="6">
        <f>'Original Data'!AF140/'Wedepohl (1971) average shales'!$AB$3</f>
        <v>0</v>
      </c>
      <c r="M140" s="8">
        <v>0</v>
      </c>
      <c r="N140" s="8">
        <v>218.42708695652175</v>
      </c>
      <c r="O140" s="8">
        <v>0</v>
      </c>
      <c r="P140" s="8">
        <v>324.11289643463493</v>
      </c>
      <c r="Q140" s="8">
        <v>2072.9949999999999</v>
      </c>
      <c r="R140" s="8">
        <v>428.916</v>
      </c>
      <c r="S140" s="8">
        <v>170550.16045454546</v>
      </c>
      <c r="T140" s="8">
        <v>115.29038461538461</v>
      </c>
      <c r="U140" s="8">
        <v>2237.3288888888887</v>
      </c>
      <c r="V140" s="8">
        <v>1121.5859642857142</v>
      </c>
    </row>
    <row r="141" spans="1:22" x14ac:dyDescent="0.45">
      <c r="A141" t="s">
        <v>46</v>
      </c>
      <c r="B141" t="s">
        <v>34</v>
      </c>
      <c r="C141" s="1" t="s">
        <v>107</v>
      </c>
      <c r="D141" s="1" t="s">
        <v>133</v>
      </c>
      <c r="E141" s="6">
        <f>'Original Data'!P141/'Wedepohl (1971) average shales'!$N$3</f>
        <v>0.28125</v>
      </c>
      <c r="F141" s="6">
        <f>'Original Data'!R141/'Wedepohl (1971) average shales'!$Q$3</f>
        <v>1.1266666666666667</v>
      </c>
      <c r="G141" s="6">
        <f>'Original Data'!S141/'Wedepohl (1971) average shales'!$P$3</f>
        <v>1.3513513513513513</v>
      </c>
      <c r="H141" s="6">
        <f>'Original Data'!U141/'Wedepohl (1971) average shales'!$S$3</f>
        <v>1.75</v>
      </c>
      <c r="I141" s="6">
        <f>'Original Data'!X141/'Wedepohl (1971) average shales'!$U$3</f>
        <v>0.10526315789473684</v>
      </c>
      <c r="J141" s="6">
        <f>'Original Data'!Y141/'Wedepohl (1971) average shales'!$W$3</f>
        <v>0.2</v>
      </c>
      <c r="K141" s="6">
        <f>'Original Data'!AC141/'Wedepohl (1971) average shales'!$Y$3</f>
        <v>0.30769230769230771</v>
      </c>
      <c r="L141" s="6">
        <f>'Original Data'!AF141/'Wedepohl (1971) average shales'!$AB$3</f>
        <v>0</v>
      </c>
      <c r="M141" s="8">
        <v>0</v>
      </c>
      <c r="N141" s="8">
        <v>323.5762608695652</v>
      </c>
      <c r="O141" s="8">
        <v>8.8736526946107794</v>
      </c>
      <c r="P141" s="8">
        <v>397.6811273344652</v>
      </c>
      <c r="Q141" s="8">
        <v>1936.6137499999998</v>
      </c>
      <c r="R141" s="8">
        <v>417.38600000000002</v>
      </c>
      <c r="S141" s="8">
        <v>166674.53727272726</v>
      </c>
      <c r="T141" s="8">
        <v>107.60435897435897</v>
      </c>
      <c r="U141" s="8">
        <v>2323.38</v>
      </c>
      <c r="V141" s="8">
        <v>1381.3742500000003</v>
      </c>
    </row>
    <row r="142" spans="1:22" x14ac:dyDescent="0.45">
      <c r="A142" t="s">
        <v>46</v>
      </c>
      <c r="B142" t="s">
        <v>34</v>
      </c>
      <c r="C142" s="1" t="s">
        <v>108</v>
      </c>
      <c r="D142" s="1" t="s">
        <v>133</v>
      </c>
      <c r="E142" s="6">
        <f>'Original Data'!P142/'Wedepohl (1971) average shales'!$N$3</f>
        <v>0.38750000000000001</v>
      </c>
      <c r="F142" s="6">
        <f>'Original Data'!R142/'Wedepohl (1971) average shales'!$Q$3</f>
        <v>1.57</v>
      </c>
      <c r="G142" s="6">
        <f>'Original Data'!S142/'Wedepohl (1971) average shales'!$P$3</f>
        <v>1.3513513513513513</v>
      </c>
      <c r="H142" s="6">
        <f>'Original Data'!U142/'Wedepohl (1971) average shales'!$S$3</f>
        <v>1.75</v>
      </c>
      <c r="I142" s="6">
        <f>'Original Data'!X142/'Wedepohl (1971) average shales'!$U$3</f>
        <v>0.30526315789473685</v>
      </c>
      <c r="J142" s="6">
        <f>'Original Data'!Y142/'Wedepohl (1971) average shales'!$W$3</f>
        <v>6.6666666666666666E-2</v>
      </c>
      <c r="K142" s="6">
        <f>'Original Data'!AC142/'Wedepohl (1971) average shales'!$Y$3</f>
        <v>0.16153846153846155</v>
      </c>
      <c r="L142" s="6">
        <f>'Original Data'!AF142/'Wedepohl (1971) average shales'!$AB$3</f>
        <v>0</v>
      </c>
      <c r="M142" s="8">
        <v>0</v>
      </c>
      <c r="N142" s="8">
        <v>335.11382608695658</v>
      </c>
      <c r="O142" s="8">
        <v>0</v>
      </c>
      <c r="P142" s="8">
        <v>495.77210186757225</v>
      </c>
      <c r="Q142" s="8">
        <v>1391.0887499999999</v>
      </c>
      <c r="R142" s="8">
        <v>262.88400000000001</v>
      </c>
      <c r="S142" s="8">
        <v>164176.33590909091</v>
      </c>
      <c r="T142" s="8">
        <v>92.232307692307685</v>
      </c>
      <c r="U142" s="8">
        <v>2237.3288888888887</v>
      </c>
      <c r="V142" s="8">
        <v>964.21421428571432</v>
      </c>
    </row>
    <row r="143" spans="1:22" x14ac:dyDescent="0.45">
      <c r="A143" t="s">
        <v>46</v>
      </c>
      <c r="B143" t="s">
        <v>34</v>
      </c>
      <c r="C143" s="1" t="s">
        <v>109</v>
      </c>
      <c r="D143" s="1" t="s">
        <v>133</v>
      </c>
      <c r="E143" s="6">
        <f>'Original Data'!P143/'Wedepohl (1971) average shales'!$N$3</f>
        <v>0.41249999999999998</v>
      </c>
      <c r="F143" s="6">
        <f>'Original Data'!R143/'Wedepohl (1971) average shales'!$Q$3</f>
        <v>1.4966666666666666</v>
      </c>
      <c r="G143" s="6">
        <f>'Original Data'!S143/'Wedepohl (1971) average shales'!$P$3</f>
        <v>1.3513513513513513</v>
      </c>
      <c r="H143" s="6">
        <f>'Original Data'!U143/'Wedepohl (1971) average shales'!$S$3</f>
        <v>1.8333333333333333</v>
      </c>
      <c r="I143" s="6">
        <f>'Original Data'!X143/'Wedepohl (1971) average shales'!$U$3</f>
        <v>0.47368421052631576</v>
      </c>
      <c r="J143" s="6">
        <f>'Original Data'!Y143/'Wedepohl (1971) average shales'!$W$3</f>
        <v>4.4444444444444446E-2</v>
      </c>
      <c r="K143" s="6">
        <f>'Original Data'!AC143/'Wedepohl (1971) average shales'!$Y$3</f>
        <v>3.8461538461538464E-2</v>
      </c>
      <c r="L143" s="6">
        <f>'Original Data'!AF143/'Wedepohl (1971) average shales'!$AB$3</f>
        <v>2.5862068965517241E-2</v>
      </c>
      <c r="M143" s="8">
        <v>0</v>
      </c>
      <c r="N143" s="8">
        <v>725.8177391304348</v>
      </c>
      <c r="O143" s="8">
        <v>0</v>
      </c>
      <c r="P143" s="8">
        <v>275.30549405772496</v>
      </c>
      <c r="Q143" s="8">
        <v>1091.05</v>
      </c>
      <c r="R143" s="8">
        <v>62.261999999999993</v>
      </c>
      <c r="S143" s="8">
        <v>163607.82454545455</v>
      </c>
      <c r="T143" s="8">
        <v>0</v>
      </c>
      <c r="U143" s="8">
        <v>2323.38</v>
      </c>
      <c r="V143" s="8">
        <v>726.90760714285705</v>
      </c>
    </row>
    <row r="144" spans="1:22" x14ac:dyDescent="0.45">
      <c r="A144" t="s">
        <v>46</v>
      </c>
      <c r="B144" t="s">
        <v>34</v>
      </c>
      <c r="C144" s="1" t="s">
        <v>110</v>
      </c>
      <c r="D144" s="1" t="s">
        <v>133</v>
      </c>
      <c r="E144" s="6">
        <f>'Original Data'!P144/'Wedepohl (1971) average shales'!$N$3</f>
        <v>0.25</v>
      </c>
      <c r="F144" s="6">
        <f>'Original Data'!R144/'Wedepohl (1971) average shales'!$Q$3</f>
        <v>1.3166666666666667</v>
      </c>
      <c r="G144" s="6">
        <f>'Original Data'!S144/'Wedepohl (1971) average shales'!$P$3</f>
        <v>1.3513513513513513</v>
      </c>
      <c r="H144" s="6">
        <f>'Original Data'!U144/'Wedepohl (1971) average shales'!$S$3</f>
        <v>1.8333333333333333</v>
      </c>
      <c r="I144" s="6">
        <f>'Original Data'!X144/'Wedepohl (1971) average shales'!$U$3</f>
        <v>0.27368421052631581</v>
      </c>
      <c r="J144" s="6">
        <f>'Original Data'!Y144/'Wedepohl (1971) average shales'!$W$3</f>
        <v>4.4444444444444446E-2</v>
      </c>
      <c r="K144" s="6">
        <f>'Original Data'!AC144/'Wedepohl (1971) average shales'!$Y$3</f>
        <v>0.36923076923076925</v>
      </c>
      <c r="L144" s="6">
        <f>'Original Data'!AF144/'Wedepohl (1971) average shales'!$AB$3</f>
        <v>0</v>
      </c>
      <c r="M144" s="8">
        <v>0</v>
      </c>
      <c r="N144" s="8">
        <v>642.69482608695648</v>
      </c>
      <c r="O144" s="8">
        <v>0</v>
      </c>
      <c r="P144" s="8">
        <v>165.31027504244486</v>
      </c>
      <c r="Q144" s="8">
        <v>1391.0887499999999</v>
      </c>
      <c r="R144" s="8">
        <v>96.852000000000004</v>
      </c>
      <c r="S144" s="8">
        <v>168133.17499999999</v>
      </c>
      <c r="T144" s="8">
        <v>0</v>
      </c>
      <c r="U144" s="8">
        <v>2237.3288888888887</v>
      </c>
      <c r="V144" s="8">
        <v>771.87096428571419</v>
      </c>
    </row>
    <row r="145" spans="1:22" x14ac:dyDescent="0.45">
      <c r="A145" t="s">
        <v>46</v>
      </c>
      <c r="B145" t="s">
        <v>34</v>
      </c>
      <c r="C145" s="1" t="s">
        <v>111</v>
      </c>
      <c r="D145" s="1" t="s">
        <v>133</v>
      </c>
      <c r="E145" s="6">
        <f>'Original Data'!P145/'Wedepohl (1971) average shales'!$N$3</f>
        <v>0.33124999999999999</v>
      </c>
      <c r="F145" s="6">
        <f>'Original Data'!R145/'Wedepohl (1971) average shales'!$Q$3</f>
        <v>1.7233333333333334</v>
      </c>
      <c r="G145" s="6">
        <f>'Original Data'!S145/'Wedepohl (1971) average shales'!$P$3</f>
        <v>1.3513513513513513</v>
      </c>
      <c r="H145" s="6">
        <f>'Original Data'!U145/'Wedepohl (1971) average shales'!$S$3</f>
        <v>1.8333333333333333</v>
      </c>
      <c r="I145" s="6">
        <f>'Original Data'!X145/'Wedepohl (1971) average shales'!$U$3</f>
        <v>0.43157894736842106</v>
      </c>
      <c r="J145" s="6">
        <f>'Original Data'!Y145/'Wedepohl (1971) average shales'!$W$3</f>
        <v>8.8888888888888892E-2</v>
      </c>
      <c r="K145" s="6">
        <f>'Original Data'!AC145/'Wedepohl (1971) average shales'!$Y$3</f>
        <v>0.26153846153846155</v>
      </c>
      <c r="L145" s="6">
        <f>'Original Data'!AF145/'Wedepohl (1971) average shales'!$AB$3</f>
        <v>0</v>
      </c>
      <c r="M145" s="8">
        <v>0</v>
      </c>
      <c r="N145" s="8">
        <v>84.95843478260872</v>
      </c>
      <c r="O145" s="8">
        <v>973.56646706586821</v>
      </c>
      <c r="P145" s="8">
        <v>7139.9277555178269</v>
      </c>
      <c r="Q145" s="8">
        <v>4309.6475</v>
      </c>
      <c r="R145" s="8">
        <v>2059.2579999999998</v>
      </c>
      <c r="S145" s="8">
        <v>2875.0431818181814</v>
      </c>
      <c r="T145" s="8">
        <v>1537.2051282051282</v>
      </c>
      <c r="U145" s="8">
        <v>1893.1244444444444</v>
      </c>
      <c r="V145" s="8">
        <v>5080.8593571428573</v>
      </c>
    </row>
    <row r="146" spans="1:22" x14ac:dyDescent="0.45">
      <c r="A146" t="s">
        <v>46</v>
      </c>
      <c r="B146" t="s">
        <v>34</v>
      </c>
      <c r="C146" s="1" t="s">
        <v>112</v>
      </c>
      <c r="D146" s="1" t="s">
        <v>133</v>
      </c>
      <c r="E146" s="6">
        <f>'Original Data'!P146/'Wedepohl (1971) average shales'!$N$3</f>
        <v>2.6875</v>
      </c>
      <c r="F146" s="6">
        <f>'Original Data'!R146/'Wedepohl (1971) average shales'!$Q$3</f>
        <v>0.28333333333333333</v>
      </c>
      <c r="G146" s="6">
        <f>'Original Data'!S146/'Wedepohl (1971) average shales'!$P$3</f>
        <v>0.81081081081081074</v>
      </c>
      <c r="H146" s="6">
        <f>'Original Data'!U146/'Wedepohl (1971) average shales'!$S$3</f>
        <v>1.25</v>
      </c>
      <c r="I146" s="6">
        <f>'Original Data'!X146/'Wedepohl (1971) average shales'!$U$3</f>
        <v>0.10526315789473684</v>
      </c>
      <c r="J146" s="6">
        <f>'Original Data'!Y146/'Wedepohl (1971) average shales'!$W$3</f>
        <v>0.17777777777777778</v>
      </c>
      <c r="K146" s="6">
        <f>'Original Data'!AC146/'Wedepohl (1971) average shales'!$Y$3</f>
        <v>0.2153846153846154</v>
      </c>
      <c r="L146" s="6">
        <f>'Original Data'!AF146/'Wedepohl (1971) average shales'!$AB$3</f>
        <v>1.4793103448275862</v>
      </c>
      <c r="M146" s="8">
        <v>0</v>
      </c>
      <c r="N146" s="8">
        <v>565.60291304347834</v>
      </c>
      <c r="O146" s="8">
        <v>0</v>
      </c>
      <c r="P146" s="8">
        <v>336.81075721561967</v>
      </c>
      <c r="Q146" s="8">
        <v>3218.5974999999994</v>
      </c>
      <c r="R146" s="8">
        <v>175.25600000000003</v>
      </c>
      <c r="S146" s="8">
        <v>164351.76227272727</v>
      </c>
      <c r="T146" s="8">
        <v>61.488205128205131</v>
      </c>
      <c r="U146" s="8">
        <v>2237.3288888888887</v>
      </c>
      <c r="V146" s="8">
        <v>1513.7663571428573</v>
      </c>
    </row>
    <row r="147" spans="1:22" x14ac:dyDescent="0.45">
      <c r="A147" t="s">
        <v>46</v>
      </c>
      <c r="B147" t="s">
        <v>34</v>
      </c>
      <c r="C147" s="1" t="s">
        <v>113</v>
      </c>
      <c r="D147" s="1" t="s">
        <v>133</v>
      </c>
      <c r="E147" s="6">
        <f>'Original Data'!P147/'Wedepohl (1971) average shales'!$N$3</f>
        <v>0.625</v>
      </c>
      <c r="F147" s="6">
        <f>'Original Data'!R147/'Wedepohl (1971) average shales'!$Q$3</f>
        <v>3.1166666666666667</v>
      </c>
      <c r="G147" s="6">
        <f>'Original Data'!S147/'Wedepohl (1971) average shales'!$P$3</f>
        <v>1.3513513513513513</v>
      </c>
      <c r="H147" s="6">
        <f>'Original Data'!U147/'Wedepohl (1971) average shales'!$S$3</f>
        <v>1.8333333333333333</v>
      </c>
      <c r="I147" s="6">
        <f>'Original Data'!X147/'Wedepohl (1971) average shales'!$U$3</f>
        <v>0.58947368421052626</v>
      </c>
      <c r="J147" s="6">
        <f>'Original Data'!Y147/'Wedepohl (1971) average shales'!$W$3</f>
        <v>8.8888888888888892E-2</v>
      </c>
      <c r="K147" s="6">
        <f>'Original Data'!AC147/'Wedepohl (1971) average shales'!$Y$3</f>
        <v>0.27692307692307694</v>
      </c>
      <c r="L147" s="6">
        <f>'Original Data'!AF147/'Wedepohl (1971) average shales'!$AB$3</f>
        <v>3.4482758620689655E-3</v>
      </c>
      <c r="M147" s="8">
        <v>0</v>
      </c>
      <c r="N147" s="8">
        <v>744.17295652173925</v>
      </c>
      <c r="O147" s="8">
        <v>48.488173652694606</v>
      </c>
      <c r="P147" s="8">
        <v>472.91595246179963</v>
      </c>
      <c r="Q147" s="8">
        <v>1336.5362499999999</v>
      </c>
      <c r="R147" s="8">
        <v>260.57800000000003</v>
      </c>
      <c r="S147" s="8">
        <v>158179.35318181818</v>
      </c>
      <c r="T147" s="8">
        <v>199.83666666666667</v>
      </c>
      <c r="U147" s="8">
        <v>2323.38</v>
      </c>
      <c r="V147" s="8">
        <v>1251.4801071428572</v>
      </c>
    </row>
    <row r="148" spans="1:22" x14ac:dyDescent="0.45">
      <c r="A148" t="s">
        <v>46</v>
      </c>
      <c r="B148" t="s">
        <v>34</v>
      </c>
      <c r="C148" s="1" t="s">
        <v>114</v>
      </c>
      <c r="D148" s="1" t="s">
        <v>133</v>
      </c>
      <c r="E148" s="6">
        <f>'Original Data'!P148/'Wedepohl (1971) average shales'!$N$3</f>
        <v>0.4</v>
      </c>
      <c r="F148" s="6">
        <f>'Original Data'!R148/'Wedepohl (1971) average shales'!$Q$3</f>
        <v>1.56</v>
      </c>
      <c r="G148" s="6">
        <f>'Original Data'!S148/'Wedepohl (1971) average shales'!$P$3</f>
        <v>1.3513513513513513</v>
      </c>
      <c r="H148" s="6">
        <f>'Original Data'!U148/'Wedepohl (1971) average shales'!$S$3</f>
        <v>1.8333333333333333</v>
      </c>
      <c r="I148" s="6">
        <f>'Original Data'!X148/'Wedepohl (1971) average shales'!$U$3</f>
        <v>0.51578947368421058</v>
      </c>
      <c r="J148" s="6">
        <f>'Original Data'!Y148/'Wedepohl (1971) average shales'!$W$3</f>
        <v>2.2222222222222223E-2</v>
      </c>
      <c r="K148" s="6">
        <f>'Original Data'!AC148/'Wedepohl (1971) average shales'!$Y$3</f>
        <v>0.17692307692307693</v>
      </c>
      <c r="L148" s="6">
        <f>'Original Data'!AF148/'Wedepohl (1971) average shales'!$AB$3</f>
        <v>2.7586206896551724E-2</v>
      </c>
      <c r="M148" s="8">
        <v>0</v>
      </c>
      <c r="N148" s="8">
        <v>485.62660869565218</v>
      </c>
      <c r="O148" s="8">
        <v>0</v>
      </c>
      <c r="P148" s="8">
        <v>131.66094397283533</v>
      </c>
      <c r="Q148" s="8">
        <v>681.90624999999989</v>
      </c>
      <c r="R148" s="8">
        <v>32.283999999999999</v>
      </c>
      <c r="S148" s="8">
        <v>171076.43954545452</v>
      </c>
      <c r="T148" s="8">
        <v>0</v>
      </c>
      <c r="U148" s="8">
        <v>2237.3288888888887</v>
      </c>
      <c r="V148" s="8">
        <v>589.51957142857145</v>
      </c>
    </row>
    <row r="149" spans="1:22" x14ac:dyDescent="0.45">
      <c r="A149" t="s">
        <v>46</v>
      </c>
      <c r="B149" t="s">
        <v>34</v>
      </c>
      <c r="C149" s="1" t="s">
        <v>115</v>
      </c>
      <c r="D149" s="1" t="s">
        <v>133</v>
      </c>
      <c r="E149" s="6">
        <f>'Original Data'!P149/'Wedepohl (1971) average shales'!$N$3</f>
        <v>0.2</v>
      </c>
      <c r="F149" s="6">
        <f>'Original Data'!R149/'Wedepohl (1971) average shales'!$Q$3</f>
        <v>1.0233333333333334</v>
      </c>
      <c r="G149" s="6">
        <f>'Original Data'!S149/'Wedepohl (1971) average shales'!$P$3</f>
        <v>1.3513513513513513</v>
      </c>
      <c r="H149" s="6">
        <f>'Original Data'!U149/'Wedepohl (1971) average shales'!$S$3</f>
        <v>1.9166666666666667</v>
      </c>
      <c r="I149" s="6">
        <f>'Original Data'!X149/'Wedepohl (1971) average shales'!$U$3</f>
        <v>0.16842105263157894</v>
      </c>
      <c r="J149" s="6">
        <f>'Original Data'!Y149/'Wedepohl (1971) average shales'!$W$3</f>
        <v>0</v>
      </c>
      <c r="K149" s="6">
        <f>'Original Data'!AC149/'Wedepohl (1971) average shales'!$Y$3</f>
        <v>0.16923076923076924</v>
      </c>
      <c r="L149" s="6">
        <f>'Original Data'!AF149/'Wedepohl (1971) average shales'!$AB$3</f>
        <v>0</v>
      </c>
      <c r="M149" s="8">
        <v>0</v>
      </c>
      <c r="N149" s="8">
        <v>242.28886956521742</v>
      </c>
      <c r="O149" s="8">
        <v>0</v>
      </c>
      <c r="P149" s="8">
        <v>75.790356536502557</v>
      </c>
      <c r="Q149" s="8">
        <v>2782.1774999999998</v>
      </c>
      <c r="R149" s="8">
        <v>41.507999999999996</v>
      </c>
      <c r="S149" s="8">
        <v>176147.56090909091</v>
      </c>
      <c r="T149" s="8">
        <v>0</v>
      </c>
      <c r="U149" s="8">
        <v>2151.2777777777783</v>
      </c>
      <c r="V149" s="8">
        <v>582.02567857142867</v>
      </c>
    </row>
    <row r="150" spans="1:22" x14ac:dyDescent="0.45">
      <c r="A150" t="s">
        <v>46</v>
      </c>
      <c r="B150" t="s">
        <v>34</v>
      </c>
      <c r="C150" s="1" t="s">
        <v>116</v>
      </c>
      <c r="D150" s="1" t="s">
        <v>133</v>
      </c>
      <c r="E150" s="6">
        <f>'Original Data'!P150/'Wedepohl (1971) average shales'!$N$3</f>
        <v>0.46875</v>
      </c>
      <c r="F150" s="6">
        <f>'Original Data'!R150/'Wedepohl (1971) average shales'!$Q$3</f>
        <v>2.67</v>
      </c>
      <c r="G150" s="6">
        <f>'Original Data'!S150/'Wedepohl (1971) average shales'!$P$3</f>
        <v>1.3513513513513513</v>
      </c>
      <c r="H150" s="6">
        <f>'Original Data'!U150/'Wedepohl (1971) average shales'!$S$3</f>
        <v>2</v>
      </c>
      <c r="I150" s="6">
        <f>'Original Data'!X150/'Wedepohl (1971) average shales'!$U$3</f>
        <v>0.28421052631578947</v>
      </c>
      <c r="J150" s="6">
        <f>'Original Data'!Y150/'Wedepohl (1971) average shales'!$W$3</f>
        <v>6.6666666666666666E-2</v>
      </c>
      <c r="K150" s="6">
        <f>'Original Data'!AC150/'Wedepohl (1971) average shales'!$Y$3</f>
        <v>0.23076923076923078</v>
      </c>
      <c r="L150" s="6">
        <f>'Original Data'!AF150/'Wedepohl (1971) average shales'!$AB$3</f>
        <v>0</v>
      </c>
      <c r="M150" s="8">
        <v>0</v>
      </c>
      <c r="N150" s="8">
        <v>1984.1990000000003</v>
      </c>
      <c r="O150" s="8">
        <v>490.26931137724551</v>
      </c>
      <c r="P150" s="8">
        <v>2550.9208692699494</v>
      </c>
      <c r="Q150" s="8">
        <v>2291.2049999999999</v>
      </c>
      <c r="R150" s="8">
        <v>1259.076</v>
      </c>
      <c r="S150" s="8">
        <v>73575.116363636349</v>
      </c>
      <c r="T150" s="8">
        <v>737.85846153846148</v>
      </c>
      <c r="U150" s="8">
        <v>24008.260000000002</v>
      </c>
      <c r="V150" s="8">
        <v>9497.260214285714</v>
      </c>
    </row>
    <row r="151" spans="1:22" x14ac:dyDescent="0.45">
      <c r="A151" t="s">
        <v>46</v>
      </c>
      <c r="B151" t="s">
        <v>34</v>
      </c>
      <c r="C151" s="1" t="s">
        <v>117</v>
      </c>
      <c r="D151" s="1" t="s">
        <v>133</v>
      </c>
      <c r="E151" s="6">
        <f>'Original Data'!P151/'Wedepohl (1971) average shales'!$N$3</f>
        <v>1.4312499999999999</v>
      </c>
      <c r="F151" s="6">
        <f>'Original Data'!R151/'Wedepohl (1971) average shales'!$Q$3</f>
        <v>3.4233333333333333</v>
      </c>
      <c r="G151" s="6">
        <f>'Original Data'!S151/'Wedepohl (1971) average shales'!$P$3</f>
        <v>1.0810810810810809</v>
      </c>
      <c r="H151" s="6">
        <f>'Original Data'!U151/'Wedepohl (1971) average shales'!$S$3</f>
        <v>2</v>
      </c>
      <c r="I151" s="6">
        <f>'Original Data'!X151/'Wedepohl (1971) average shales'!$U$3</f>
        <v>8.3894736842105271</v>
      </c>
      <c r="J151" s="6">
        <f>'Original Data'!Y151/'Wedepohl (1971) average shales'!$W$3</f>
        <v>7.8666666666666663</v>
      </c>
      <c r="K151" s="6">
        <f>'Original Data'!AC151/'Wedepohl (1971) average shales'!$Y$3</f>
        <v>0.3</v>
      </c>
      <c r="L151" s="6">
        <f>'Original Data'!AF151/'Wedepohl (1971) average shales'!$AB$3</f>
        <v>0.4</v>
      </c>
      <c r="M151" s="8">
        <v>0</v>
      </c>
      <c r="N151" s="8">
        <v>231.80017391304349</v>
      </c>
      <c r="O151" s="8">
        <v>373.0103293413174</v>
      </c>
      <c r="P151" s="8">
        <v>263.40124957555179</v>
      </c>
      <c r="Q151" s="8">
        <v>845.56375000000003</v>
      </c>
      <c r="R151" s="8">
        <v>622.62</v>
      </c>
      <c r="S151" s="8">
        <v>167801.81409090909</v>
      </c>
      <c r="T151" s="8">
        <v>322.81307692307695</v>
      </c>
      <c r="U151" s="8">
        <v>2323.38</v>
      </c>
      <c r="V151" s="8">
        <v>626.98903571428571</v>
      </c>
    </row>
    <row r="152" spans="1:22" x14ac:dyDescent="0.45">
      <c r="A152" t="s">
        <v>46</v>
      </c>
      <c r="B152" t="s">
        <v>34</v>
      </c>
      <c r="C152" s="1" t="s">
        <v>213</v>
      </c>
      <c r="D152" s="1" t="s">
        <v>244</v>
      </c>
      <c r="E152" s="6">
        <f>'Original Data'!P152/'Wedepohl (1971) average shales'!$N$3</f>
        <v>9.375E-2</v>
      </c>
      <c r="F152" s="6">
        <f>'Original Data'!R152/'Wedepohl (1971) average shales'!$Q$3</f>
        <v>1.1100000000000001</v>
      </c>
      <c r="G152" s="6">
        <f>'Original Data'!S152/'Wedepohl (1971) average shales'!$P$3</f>
        <v>0.81081081081081074</v>
      </c>
      <c r="H152" s="6">
        <f>'Original Data'!U152/'Wedepohl (1971) average shales'!$S$3</f>
        <v>0</v>
      </c>
      <c r="I152" s="6">
        <f>'Original Data'!X152/'Wedepohl (1971) average shales'!$U$3</f>
        <v>9.4736842105263161E-2</v>
      </c>
      <c r="J152" s="6">
        <f>'Original Data'!Y152/'Wedepohl (1971) average shales'!$W$3</f>
        <v>0</v>
      </c>
      <c r="K152" s="6">
        <f>'Original Data'!AC152/'Wedepohl (1971) average shales'!$Y$3</f>
        <v>0.6</v>
      </c>
      <c r="L152" s="6">
        <f>'Original Data'!AF152/'Wedepohl (1971) average shales'!$AB$3</f>
        <v>5.6896551724137934E-2</v>
      </c>
      <c r="M152" s="8">
        <v>0</v>
      </c>
      <c r="N152" s="8">
        <v>238.09339130434785</v>
      </c>
      <c r="O152" s="8">
        <v>514.98877245508982</v>
      </c>
      <c r="P152" s="8">
        <v>379.74539898132429</v>
      </c>
      <c r="Q152" s="8">
        <v>872.84</v>
      </c>
      <c r="R152" s="8">
        <v>892.42199999999991</v>
      </c>
      <c r="S152" s="8">
        <v>163679.29454545453</v>
      </c>
      <c r="T152" s="8">
        <v>438.1034615384616</v>
      </c>
      <c r="U152" s="8">
        <v>2409.4311111111115</v>
      </c>
      <c r="V152" s="8">
        <v>769.37300000000005</v>
      </c>
    </row>
    <row r="153" spans="1:22" x14ac:dyDescent="0.45">
      <c r="A153" t="s">
        <v>46</v>
      </c>
      <c r="B153" t="s">
        <v>34</v>
      </c>
      <c r="C153" s="1" t="s">
        <v>214</v>
      </c>
      <c r="D153" s="1" t="s">
        <v>244</v>
      </c>
      <c r="E153" s="6">
        <f>'Original Data'!P153/'Wedepohl (1971) average shales'!$N$3</f>
        <v>0.11874999999999999</v>
      </c>
      <c r="F153" s="6">
        <f>'Original Data'!R153/'Wedepohl (1971) average shales'!$Q$3</f>
        <v>0.98</v>
      </c>
      <c r="G153" s="6">
        <f>'Original Data'!S153/'Wedepohl (1971) average shales'!$P$3</f>
        <v>0.81081081081081074</v>
      </c>
      <c r="H153" s="6">
        <f>'Original Data'!U153/'Wedepohl (1971) average shales'!$S$3</f>
        <v>0</v>
      </c>
      <c r="I153" s="6">
        <f>'Original Data'!X153/'Wedepohl (1971) average shales'!$U$3</f>
        <v>6.3157894736842107E-2</v>
      </c>
      <c r="J153" s="6">
        <f>'Original Data'!Y153/'Wedepohl (1971) average shales'!$W$3</f>
        <v>0</v>
      </c>
      <c r="K153" s="6">
        <f>'Original Data'!AC153/'Wedepohl (1971) average shales'!$Y$3</f>
        <v>0.64615384615384619</v>
      </c>
      <c r="L153" s="6">
        <f>'Original Data'!AF153/'Wedepohl (1971) average shales'!$AB$3</f>
        <v>7.7586206896551727E-2</v>
      </c>
      <c r="M153" s="8">
        <v>0</v>
      </c>
      <c r="N153" s="8">
        <v>163.36143478260871</v>
      </c>
      <c r="O153" s="8">
        <v>224.69356287425148</v>
      </c>
      <c r="P153" s="8">
        <v>206.18151443123938</v>
      </c>
      <c r="Q153" s="8">
        <v>681.90624999999989</v>
      </c>
      <c r="R153" s="8">
        <v>336.67599999999999</v>
      </c>
      <c r="S153" s="8">
        <v>170930.25090909092</v>
      </c>
      <c r="T153" s="8">
        <v>176.77858974358972</v>
      </c>
      <c r="U153" s="8">
        <v>3700.1977777777779</v>
      </c>
      <c r="V153" s="8">
        <v>612.00125000000003</v>
      </c>
    </row>
    <row r="154" spans="1:22" x14ac:dyDescent="0.45">
      <c r="A154" t="s">
        <v>46</v>
      </c>
      <c r="B154" t="s">
        <v>34</v>
      </c>
      <c r="C154" s="1" t="s">
        <v>215</v>
      </c>
      <c r="D154" s="1" t="s">
        <v>244</v>
      </c>
      <c r="E154" s="6">
        <f>'Original Data'!P154/'Wedepohl (1971) average shales'!$N$3</f>
        <v>6.25E-2</v>
      </c>
      <c r="F154" s="6">
        <f>'Original Data'!R154/'Wedepohl (1971) average shales'!$Q$3</f>
        <v>0.96333333333333337</v>
      </c>
      <c r="G154" s="6">
        <f>'Original Data'!S154/'Wedepohl (1971) average shales'!$P$3</f>
        <v>0.81081081081081074</v>
      </c>
      <c r="H154" s="6">
        <f>'Original Data'!U154/'Wedepohl (1971) average shales'!$S$3</f>
        <v>0</v>
      </c>
      <c r="I154" s="6">
        <f>'Original Data'!X154/'Wedepohl (1971) average shales'!$U$3</f>
        <v>6.3157894736842107E-2</v>
      </c>
      <c r="J154" s="6">
        <f>'Original Data'!Y154/'Wedepohl (1971) average shales'!$W$3</f>
        <v>0</v>
      </c>
      <c r="K154" s="6">
        <f>'Original Data'!AC154/'Wedepohl (1971) average shales'!$Y$3</f>
        <v>0.5</v>
      </c>
      <c r="L154" s="6">
        <f>'Original Data'!AF154/'Wedepohl (1971) average shales'!$AB$3</f>
        <v>2.4137931034482758E-2</v>
      </c>
      <c r="M154" s="8">
        <v>0</v>
      </c>
      <c r="N154" s="8">
        <v>246.48434782608697</v>
      </c>
      <c r="O154" s="8">
        <v>614.18353293413179</v>
      </c>
      <c r="P154" s="8">
        <v>435.13981663837012</v>
      </c>
      <c r="Q154" s="8">
        <v>1091.05</v>
      </c>
      <c r="R154" s="8">
        <v>1076.902</v>
      </c>
      <c r="S154" s="8">
        <v>163916.44499999998</v>
      </c>
      <c r="T154" s="8">
        <v>522.64974358974359</v>
      </c>
      <c r="U154" s="8">
        <v>2667.5844444444447</v>
      </c>
      <c r="V154" s="8">
        <v>989.19385714285715</v>
      </c>
    </row>
    <row r="155" spans="1:22" x14ac:dyDescent="0.45">
      <c r="A155" t="s">
        <v>46</v>
      </c>
      <c r="B155" t="s">
        <v>34</v>
      </c>
      <c r="C155" s="1" t="s">
        <v>216</v>
      </c>
      <c r="D155" s="1" t="s">
        <v>244</v>
      </c>
      <c r="E155" s="6">
        <f>'Original Data'!P155/'Wedepohl (1971) average shales'!$N$3</f>
        <v>0.13750000000000001</v>
      </c>
      <c r="F155" s="6">
        <f>'Original Data'!R155/'Wedepohl (1971) average shales'!$Q$3</f>
        <v>1.0733333333333333</v>
      </c>
      <c r="G155" s="6">
        <f>'Original Data'!S155/'Wedepohl (1971) average shales'!$P$3</f>
        <v>0.81081081081081074</v>
      </c>
      <c r="H155" s="6">
        <f>'Original Data'!U155/'Wedepohl (1971) average shales'!$S$3</f>
        <v>0</v>
      </c>
      <c r="I155" s="6">
        <f>'Original Data'!X155/'Wedepohl (1971) average shales'!$U$3</f>
        <v>8.4210526315789472E-2</v>
      </c>
      <c r="J155" s="6">
        <f>'Original Data'!Y155/'Wedepohl (1971) average shales'!$W$3</f>
        <v>0</v>
      </c>
      <c r="K155" s="6">
        <f>'Original Data'!AC155/'Wedepohl (1971) average shales'!$Y$3</f>
        <v>0.50769230769230766</v>
      </c>
      <c r="L155" s="6">
        <f>'Original Data'!AF155/'Wedepohl (1971) average shales'!$AB$3</f>
        <v>4.4827586206896551E-2</v>
      </c>
      <c r="M155" s="8">
        <v>0</v>
      </c>
      <c r="N155" s="8">
        <v>239.92891304347827</v>
      </c>
      <c r="O155" s="8">
        <v>577.73817365269463</v>
      </c>
      <c r="P155" s="8">
        <v>509.50166383701196</v>
      </c>
      <c r="Q155" s="8">
        <v>927.39250000000004</v>
      </c>
      <c r="R155" s="8">
        <v>1010.0279999999999</v>
      </c>
      <c r="S155" s="8">
        <v>160599.58727272725</v>
      </c>
      <c r="T155" s="8">
        <v>476.53358974358969</v>
      </c>
      <c r="U155" s="8">
        <v>2409.4311111111115</v>
      </c>
      <c r="V155" s="8">
        <v>761.87910714285715</v>
      </c>
    </row>
    <row r="156" spans="1:22" x14ac:dyDescent="0.45">
      <c r="A156" t="s">
        <v>46</v>
      </c>
      <c r="B156" t="s">
        <v>34</v>
      </c>
      <c r="C156" s="1" t="s">
        <v>217</v>
      </c>
      <c r="D156" s="1" t="s">
        <v>244</v>
      </c>
      <c r="E156" s="6">
        <f>'Original Data'!P156/'Wedepohl (1971) average shales'!$N$3</f>
        <v>0.13125000000000001</v>
      </c>
      <c r="F156" s="6">
        <f>'Original Data'!R156/'Wedepohl (1971) average shales'!$Q$3</f>
        <v>0.91666666666666663</v>
      </c>
      <c r="G156" s="6">
        <f>'Original Data'!S156/'Wedepohl (1971) average shales'!$P$3</f>
        <v>0.81081081081081074</v>
      </c>
      <c r="H156" s="6">
        <f>'Original Data'!U156/'Wedepohl (1971) average shales'!$S$3</f>
        <v>0</v>
      </c>
      <c r="I156" s="6">
        <f>'Original Data'!X156/'Wedepohl (1971) average shales'!$U$3</f>
        <v>9.4736842105263161E-2</v>
      </c>
      <c r="J156" s="6">
        <f>'Original Data'!Y156/'Wedepohl (1971) average shales'!$W$3</f>
        <v>0</v>
      </c>
      <c r="K156" s="6">
        <f>'Original Data'!AC156/'Wedepohl (1971) average shales'!$Y$3</f>
        <v>0.60769230769230764</v>
      </c>
      <c r="L156" s="6">
        <f>'Original Data'!AF156/'Wedepohl (1971) average shales'!$AB$3</f>
        <v>6.8965517241379309E-2</v>
      </c>
      <c r="M156" s="8">
        <v>0</v>
      </c>
      <c r="N156" s="8">
        <v>234.68456521739131</v>
      </c>
      <c r="O156" s="8">
        <v>259.5543413173653</v>
      </c>
      <c r="P156" s="8">
        <v>181.18260101867571</v>
      </c>
      <c r="Q156" s="8">
        <v>681.90624999999989</v>
      </c>
      <c r="R156" s="8">
        <v>417.38600000000002</v>
      </c>
      <c r="S156" s="8">
        <v>171602.7186363636</v>
      </c>
      <c r="T156" s="8">
        <v>207.52269230769227</v>
      </c>
      <c r="U156" s="8">
        <v>2237.3288888888887</v>
      </c>
      <c r="V156" s="8">
        <v>557.04603571428572</v>
      </c>
    </row>
    <row r="157" spans="1:22" x14ac:dyDescent="0.45">
      <c r="A157" t="s">
        <v>46</v>
      </c>
      <c r="B157" t="s">
        <v>34</v>
      </c>
      <c r="C157" s="1" t="s">
        <v>218</v>
      </c>
      <c r="D157" s="1" t="s">
        <v>244</v>
      </c>
      <c r="E157" s="6">
        <f>'Original Data'!P157/'Wedepohl (1971) average shales'!$N$3</f>
        <v>7.4999999999999997E-2</v>
      </c>
      <c r="F157" s="6">
        <f>'Original Data'!R157/'Wedepohl (1971) average shales'!$Q$3</f>
        <v>0.99</v>
      </c>
      <c r="G157" s="6">
        <f>'Original Data'!S157/'Wedepohl (1971) average shales'!$P$3</f>
        <v>1.0810810810810809</v>
      </c>
      <c r="H157" s="6">
        <f>'Original Data'!U157/'Wedepohl (1971) average shales'!$S$3</f>
        <v>0</v>
      </c>
      <c r="I157" s="6">
        <f>'Original Data'!X157/'Wedepohl (1971) average shales'!$U$3</f>
        <v>4.2105263157894736E-2</v>
      </c>
      <c r="J157" s="6">
        <f>'Original Data'!Y157/'Wedepohl (1971) average shales'!$W$3</f>
        <v>0</v>
      </c>
      <c r="K157" s="6">
        <f>'Original Data'!AC157/'Wedepohl (1971) average shales'!$Y$3</f>
        <v>0.6</v>
      </c>
      <c r="L157" s="6">
        <f>'Original Data'!AF157/'Wedepohl (1971) average shales'!$AB$3</f>
        <v>7.2413793103448282E-2</v>
      </c>
      <c r="M157" s="8">
        <v>0</v>
      </c>
      <c r="N157" s="8">
        <v>226.55582608695653</v>
      </c>
      <c r="O157" s="8">
        <v>166.06407185628743</v>
      </c>
      <c r="P157" s="8">
        <v>119.35989134125639</v>
      </c>
      <c r="Q157" s="8">
        <v>600.07749999999987</v>
      </c>
      <c r="R157" s="8">
        <v>163.72599999999997</v>
      </c>
      <c r="S157" s="8">
        <v>173828.03454545452</v>
      </c>
      <c r="T157" s="8">
        <v>107.60435897435897</v>
      </c>
      <c r="U157" s="8">
        <v>2323.38</v>
      </c>
      <c r="V157" s="8">
        <v>654.46664285714292</v>
      </c>
    </row>
    <row r="158" spans="1:22" x14ac:dyDescent="0.45">
      <c r="A158" t="s">
        <v>46</v>
      </c>
      <c r="B158" t="s">
        <v>34</v>
      </c>
      <c r="C158" s="1" t="s">
        <v>219</v>
      </c>
      <c r="D158" s="1" t="s">
        <v>244</v>
      </c>
      <c r="E158" s="6">
        <f>'Original Data'!P158/'Wedepohl (1971) average shales'!$N$3</f>
        <v>0.05</v>
      </c>
      <c r="F158" s="6">
        <f>'Original Data'!R158/'Wedepohl (1971) average shales'!$Q$3</f>
        <v>1.1266666666666667</v>
      </c>
      <c r="G158" s="6">
        <f>'Original Data'!S158/'Wedepohl (1971) average shales'!$P$3</f>
        <v>0.81081081081081074</v>
      </c>
      <c r="H158" s="6">
        <f>'Original Data'!U158/'Wedepohl (1971) average shales'!$S$3</f>
        <v>0</v>
      </c>
      <c r="I158" s="6">
        <f>'Original Data'!X158/'Wedepohl (1971) average shales'!$U$3</f>
        <v>4.2105263157894736E-2</v>
      </c>
      <c r="J158" s="6">
        <f>'Original Data'!Y158/'Wedepohl (1971) average shales'!$W$3</f>
        <v>0</v>
      </c>
      <c r="K158" s="6">
        <f>'Original Data'!AC158/'Wedepohl (1971) average shales'!$Y$3</f>
        <v>0.48461538461538461</v>
      </c>
      <c r="L158" s="6">
        <f>'Original Data'!AF158/'Wedepohl (1971) average shales'!$AB$3</f>
        <v>8.6206896551724144E-2</v>
      </c>
      <c r="M158" s="8">
        <v>0</v>
      </c>
      <c r="N158" s="8">
        <v>274.27939130434788</v>
      </c>
      <c r="O158" s="8">
        <v>133.73862275449102</v>
      </c>
      <c r="P158" s="8">
        <v>114.04266213921902</v>
      </c>
      <c r="Q158" s="8">
        <v>572.80124999999998</v>
      </c>
      <c r="R158" s="8">
        <v>124.52399999999999</v>
      </c>
      <c r="S158" s="8">
        <v>173730.57545454547</v>
      </c>
      <c r="T158" s="8">
        <v>99.918333333333337</v>
      </c>
      <c r="U158" s="8">
        <v>2237.3288888888887</v>
      </c>
      <c r="V158" s="8">
        <v>664.45850000000019</v>
      </c>
    </row>
    <row r="159" spans="1:22" x14ac:dyDescent="0.45">
      <c r="A159" t="s">
        <v>46</v>
      </c>
      <c r="B159" t="s">
        <v>34</v>
      </c>
      <c r="C159" s="1" t="s">
        <v>220</v>
      </c>
      <c r="D159" s="1" t="s">
        <v>244</v>
      </c>
      <c r="E159" s="6">
        <f>'Original Data'!P159/'Wedepohl (1971) average shales'!$N$3</f>
        <v>4.3749999999999997E-2</v>
      </c>
      <c r="F159" s="6">
        <f>'Original Data'!R159/'Wedepohl (1971) average shales'!$Q$3</f>
        <v>0.98666666666666669</v>
      </c>
      <c r="G159" s="6">
        <f>'Original Data'!S159/'Wedepohl (1971) average shales'!$P$3</f>
        <v>0</v>
      </c>
      <c r="H159" s="6">
        <f>'Original Data'!U159/'Wedepohl (1971) average shales'!$S$3</f>
        <v>0</v>
      </c>
      <c r="I159" s="6">
        <f>'Original Data'!X159/'Wedepohl (1971) average shales'!$U$3</f>
        <v>3.1578947368421054E-2</v>
      </c>
      <c r="J159" s="6">
        <f>'Original Data'!Y159/'Wedepohl (1971) average shales'!$W$3</f>
        <v>0</v>
      </c>
      <c r="K159" s="6">
        <f>'Original Data'!AC159/'Wedepohl (1971) average shales'!$Y$3</f>
        <v>0.68461538461538463</v>
      </c>
      <c r="L159" s="6">
        <f>'Original Data'!AF159/'Wedepohl (1971) average shales'!$AB$3</f>
        <v>1.5517241379310345E-2</v>
      </c>
      <c r="M159" s="8">
        <v>0</v>
      </c>
      <c r="N159" s="8">
        <v>342.19369565217397</v>
      </c>
      <c r="O159" s="8">
        <v>321.35299401197608</v>
      </c>
      <c r="P159" s="8">
        <v>198.7215212224109</v>
      </c>
      <c r="Q159" s="8">
        <v>1063.7737500000001</v>
      </c>
      <c r="R159" s="8">
        <v>445.05799999999999</v>
      </c>
      <c r="S159" s="8">
        <v>168968.07454545452</v>
      </c>
      <c r="T159" s="8">
        <v>245.95282051282052</v>
      </c>
      <c r="U159" s="8">
        <v>2495.4822222222224</v>
      </c>
      <c r="V159" s="8">
        <v>659.46257142857155</v>
      </c>
    </row>
    <row r="160" spans="1:22" x14ac:dyDescent="0.45">
      <c r="A160" t="s">
        <v>46</v>
      </c>
      <c r="B160" t="s">
        <v>34</v>
      </c>
      <c r="C160" s="1" t="s">
        <v>221</v>
      </c>
      <c r="D160" s="1" t="s">
        <v>244</v>
      </c>
      <c r="E160" s="6">
        <f>'Original Data'!P160/'Wedepohl (1971) average shales'!$N$3</f>
        <v>0.1125</v>
      </c>
      <c r="F160" s="6">
        <f>'Original Data'!R160/'Wedepohl (1971) average shales'!$Q$3</f>
        <v>1.4433333333333334</v>
      </c>
      <c r="G160" s="6">
        <f>'Original Data'!S160/'Wedepohl (1971) average shales'!$P$3</f>
        <v>1.0810810810810809</v>
      </c>
      <c r="H160" s="6">
        <f>'Original Data'!U160/'Wedepohl (1971) average shales'!$S$3</f>
        <v>0</v>
      </c>
      <c r="I160" s="6">
        <f>'Original Data'!X160/'Wedepohl (1971) average shales'!$U$3</f>
        <v>5.2631578947368418E-2</v>
      </c>
      <c r="J160" s="6">
        <f>'Original Data'!Y160/'Wedepohl (1971) average shales'!$W$3</f>
        <v>0</v>
      </c>
      <c r="K160" s="6">
        <f>'Original Data'!AC160/'Wedepohl (1971) average shales'!$Y$3</f>
        <v>0.64615384615384619</v>
      </c>
      <c r="L160" s="6">
        <f>'Original Data'!AF160/'Wedepohl (1971) average shales'!$AB$3</f>
        <v>0</v>
      </c>
      <c r="M160" s="8">
        <v>0</v>
      </c>
      <c r="N160" s="8">
        <v>238.35560869565217</v>
      </c>
      <c r="O160" s="8">
        <v>167.33173652694612</v>
      </c>
      <c r="P160" s="8">
        <v>108.40798641765707</v>
      </c>
      <c r="Q160" s="8">
        <v>872.84</v>
      </c>
      <c r="R160" s="8">
        <v>225.98800000000003</v>
      </c>
      <c r="S160" s="8">
        <v>174685.6745454545</v>
      </c>
      <c r="T160" s="8">
        <v>138.34846153846152</v>
      </c>
      <c r="U160" s="8">
        <v>2581.5333333333333</v>
      </c>
      <c r="V160" s="8">
        <v>944.23050000000012</v>
      </c>
    </row>
    <row r="161" spans="1:22" x14ac:dyDescent="0.45">
      <c r="A161" t="s">
        <v>46</v>
      </c>
      <c r="B161" t="s">
        <v>34</v>
      </c>
      <c r="C161" s="1" t="s">
        <v>222</v>
      </c>
      <c r="D161" s="1" t="s">
        <v>244</v>
      </c>
      <c r="E161" s="6">
        <f>'Original Data'!P161/'Wedepohl (1971) average shales'!$N$3</f>
        <v>6.25E-2</v>
      </c>
      <c r="F161" s="6">
        <f>'Original Data'!R161/'Wedepohl (1971) average shales'!$Q$3</f>
        <v>1.0333333333333334</v>
      </c>
      <c r="G161" s="6">
        <f>'Original Data'!S161/'Wedepohl (1971) average shales'!$P$3</f>
        <v>0</v>
      </c>
      <c r="H161" s="6">
        <f>'Original Data'!U161/'Wedepohl (1971) average shales'!$S$3</f>
        <v>0</v>
      </c>
      <c r="I161" s="6">
        <f>'Original Data'!X161/'Wedepohl (1971) average shales'!$U$3</f>
        <v>0.15789473684210525</v>
      </c>
      <c r="J161" s="6">
        <f>'Original Data'!Y161/'Wedepohl (1971) average shales'!$W$3</f>
        <v>0</v>
      </c>
      <c r="K161" s="6">
        <f>'Original Data'!AC161/'Wedepohl (1971) average shales'!$Y$3</f>
        <v>0.7846153846153846</v>
      </c>
      <c r="L161" s="6">
        <f>'Original Data'!AF161/'Wedepohl (1971) average shales'!$AB$3</f>
        <v>0</v>
      </c>
      <c r="M161" s="8">
        <v>0</v>
      </c>
      <c r="N161" s="8">
        <v>282.67034782608698</v>
      </c>
      <c r="O161" s="8">
        <v>226.27814371257486</v>
      </c>
      <c r="P161" s="8">
        <v>200.30875382003398</v>
      </c>
      <c r="Q161" s="8">
        <v>763.73500000000001</v>
      </c>
      <c r="R161" s="8">
        <v>309.00400000000008</v>
      </c>
      <c r="S161" s="8">
        <v>169549.58045454547</v>
      </c>
      <c r="T161" s="8">
        <v>176.77858974358972</v>
      </c>
      <c r="U161" s="8">
        <v>2581.5333333333333</v>
      </c>
      <c r="V161" s="8">
        <v>734.40149999999994</v>
      </c>
    </row>
    <row r="162" spans="1:22" x14ac:dyDescent="0.45">
      <c r="A162" t="s">
        <v>46</v>
      </c>
      <c r="B162" t="s">
        <v>34</v>
      </c>
      <c r="C162" s="1" t="s">
        <v>223</v>
      </c>
      <c r="D162" s="1" t="s">
        <v>244</v>
      </c>
      <c r="E162" s="6">
        <f>'Original Data'!P162/'Wedepohl (1971) average shales'!$N$3</f>
        <v>7.4999999999999997E-2</v>
      </c>
      <c r="F162" s="6">
        <f>'Original Data'!R162/'Wedepohl (1971) average shales'!$Q$3</f>
        <v>0.97333333333333338</v>
      </c>
      <c r="G162" s="6">
        <f>'Original Data'!S162/'Wedepohl (1971) average shales'!$P$3</f>
        <v>1.0810810810810809</v>
      </c>
      <c r="H162" s="6">
        <f>'Original Data'!U162/'Wedepohl (1971) average shales'!$S$3</f>
        <v>0</v>
      </c>
      <c r="I162" s="6">
        <f>'Original Data'!X162/'Wedepohl (1971) average shales'!$U$3</f>
        <v>6.3157894736842107E-2</v>
      </c>
      <c r="J162" s="6">
        <f>'Original Data'!Y162/'Wedepohl (1971) average shales'!$W$3</f>
        <v>0</v>
      </c>
      <c r="K162" s="6">
        <f>'Original Data'!AC162/'Wedepohl (1971) average shales'!$Y$3</f>
        <v>0.99230769230769234</v>
      </c>
      <c r="L162" s="6">
        <f>'Original Data'!AF162/'Wedepohl (1971) average shales'!$AB$3</f>
        <v>1.2068965517241379E-2</v>
      </c>
      <c r="M162" s="8">
        <v>0</v>
      </c>
      <c r="N162" s="8">
        <v>253.03978260869565</v>
      </c>
      <c r="O162" s="8">
        <v>210.11541916167667</v>
      </c>
      <c r="P162" s="8">
        <v>150.86645840407471</v>
      </c>
      <c r="Q162" s="8">
        <v>600.07749999999987</v>
      </c>
      <c r="R162" s="8">
        <v>219.07</v>
      </c>
      <c r="S162" s="8">
        <v>172372.64545454545</v>
      </c>
      <c r="T162" s="8">
        <v>161.40653846153847</v>
      </c>
      <c r="U162" s="8">
        <v>2323.38</v>
      </c>
      <c r="V162" s="8">
        <v>866.79360714285713</v>
      </c>
    </row>
    <row r="163" spans="1:22" x14ac:dyDescent="0.45">
      <c r="A163" t="s">
        <v>46</v>
      </c>
      <c r="B163" t="s">
        <v>34</v>
      </c>
      <c r="C163" s="1" t="s">
        <v>224</v>
      </c>
      <c r="D163" s="1" t="s">
        <v>244</v>
      </c>
      <c r="E163" s="6">
        <f>'Original Data'!P163/'Wedepohl (1971) average shales'!$N$3</f>
        <v>7.4999999999999997E-2</v>
      </c>
      <c r="F163" s="6">
        <f>'Original Data'!R163/'Wedepohl (1971) average shales'!$Q$3</f>
        <v>1.1366666666666667</v>
      </c>
      <c r="G163" s="6">
        <f>'Original Data'!S163/'Wedepohl (1971) average shales'!$P$3</f>
        <v>0</v>
      </c>
      <c r="H163" s="6">
        <f>'Original Data'!U163/'Wedepohl (1971) average shales'!$S$3</f>
        <v>0</v>
      </c>
      <c r="I163" s="6">
        <f>'Original Data'!X163/'Wedepohl (1971) average shales'!$U$3</f>
        <v>4.2105263157894736E-2</v>
      </c>
      <c r="J163" s="6">
        <f>'Original Data'!Y163/'Wedepohl (1971) average shales'!$W$3</f>
        <v>0</v>
      </c>
      <c r="K163" s="6">
        <f>'Original Data'!AC163/'Wedepohl (1971) average shales'!$Y$3</f>
        <v>0.84615384615384615</v>
      </c>
      <c r="L163" s="6">
        <f>'Original Data'!AF163/'Wedepohl (1971) average shales'!$AB$3</f>
        <v>5.6896551724137934E-2</v>
      </c>
      <c r="M163" s="8">
        <v>0</v>
      </c>
      <c r="N163" s="8">
        <v>336.68713043478266</v>
      </c>
      <c r="O163" s="8">
        <v>157.19041916167666</v>
      </c>
      <c r="P163" s="8">
        <v>125.9469066213922</v>
      </c>
      <c r="Q163" s="8">
        <v>763.73500000000001</v>
      </c>
      <c r="R163" s="8">
        <v>136.05399999999997</v>
      </c>
      <c r="S163" s="8">
        <v>173041.8645454545</v>
      </c>
      <c r="T163" s="8">
        <v>122.97641025641026</v>
      </c>
      <c r="U163" s="8">
        <v>2409.4311111111115</v>
      </c>
      <c r="V163" s="8">
        <v>839.31600000000014</v>
      </c>
    </row>
    <row r="164" spans="1:22" x14ac:dyDescent="0.45">
      <c r="A164" t="s">
        <v>46</v>
      </c>
      <c r="B164" t="s">
        <v>34</v>
      </c>
      <c r="C164" s="1" t="s">
        <v>224</v>
      </c>
      <c r="D164" s="1" t="s">
        <v>244</v>
      </c>
      <c r="E164" s="6">
        <f>'Original Data'!P164/'Wedepohl (1971) average shales'!$N$3</f>
        <v>5.6250000000000001E-2</v>
      </c>
      <c r="F164" s="6">
        <f>'Original Data'!R164/'Wedepohl (1971) average shales'!$Q$3</f>
        <v>1.1333333333333333</v>
      </c>
      <c r="G164" s="6">
        <f>'Original Data'!S164/'Wedepohl (1971) average shales'!$P$3</f>
        <v>1.0810810810810809</v>
      </c>
      <c r="H164" s="6">
        <f>'Original Data'!U164/'Wedepohl (1971) average shales'!$S$3</f>
        <v>0</v>
      </c>
      <c r="I164" s="6">
        <f>'Original Data'!X164/'Wedepohl (1971) average shales'!$U$3</f>
        <v>3.1578947368421054E-2</v>
      </c>
      <c r="J164" s="6">
        <f>'Original Data'!Y164/'Wedepohl (1971) average shales'!$W$3</f>
        <v>0</v>
      </c>
      <c r="K164" s="6">
        <f>'Original Data'!AC164/'Wedepohl (1971) average shales'!$Y$3</f>
        <v>0.9538461538461539</v>
      </c>
      <c r="L164" s="6">
        <f>'Original Data'!AF164/'Wedepohl (1971) average shales'!$AB$3</f>
        <v>6.2068965517241378E-2</v>
      </c>
      <c r="M164" s="8">
        <v>0</v>
      </c>
      <c r="N164" s="8">
        <v>260.64408695652173</v>
      </c>
      <c r="O164" s="8">
        <v>724.15344311377248</v>
      </c>
      <c r="P164" s="8">
        <v>431.25109677419357</v>
      </c>
      <c r="Q164" s="8">
        <v>1145.6025</v>
      </c>
      <c r="R164" s="8">
        <v>1076.902</v>
      </c>
      <c r="S164" s="8">
        <v>160498.87954545455</v>
      </c>
      <c r="T164" s="8">
        <v>568.76589743589739</v>
      </c>
      <c r="U164" s="8">
        <v>2495.4822222222224</v>
      </c>
      <c r="V164" s="8">
        <v>1428.8355714285715</v>
      </c>
    </row>
    <row r="165" spans="1:22" x14ac:dyDescent="0.45">
      <c r="A165" t="s">
        <v>46</v>
      </c>
      <c r="B165" t="s">
        <v>34</v>
      </c>
      <c r="C165" s="1" t="s">
        <v>225</v>
      </c>
      <c r="D165" s="1" t="s">
        <v>244</v>
      </c>
      <c r="E165" s="6">
        <f>'Original Data'!P165/'Wedepohl (1971) average shales'!$N$3</f>
        <v>0.15</v>
      </c>
      <c r="F165" s="6">
        <f>'Original Data'!R165/'Wedepohl (1971) average shales'!$Q$3</f>
        <v>1.0566666666666666</v>
      </c>
      <c r="G165" s="6">
        <f>'Original Data'!S165/'Wedepohl (1971) average shales'!$P$3</f>
        <v>1.0810810810810809</v>
      </c>
      <c r="H165" s="6">
        <f>'Original Data'!U165/'Wedepohl (1971) average shales'!$S$3</f>
        <v>0</v>
      </c>
      <c r="I165" s="6">
        <f>'Original Data'!X165/'Wedepohl (1971) average shales'!$U$3</f>
        <v>6.3157894736842107E-2</v>
      </c>
      <c r="J165" s="6">
        <f>'Original Data'!Y165/'Wedepohl (1971) average shales'!$W$3</f>
        <v>0</v>
      </c>
      <c r="K165" s="6">
        <f>'Original Data'!AC165/'Wedepohl (1971) average shales'!$Y$3</f>
        <v>0.88461538461538458</v>
      </c>
      <c r="L165" s="6">
        <f>'Original Data'!AF165/'Wedepohl (1971) average shales'!$AB$3</f>
        <v>6.7241379310344823E-2</v>
      </c>
      <c r="M165" s="8">
        <v>0</v>
      </c>
      <c r="N165" s="8">
        <v>308.89208695652172</v>
      </c>
      <c r="O165" s="8">
        <v>174.62080838323354</v>
      </c>
      <c r="P165" s="8">
        <v>150.94582003395587</v>
      </c>
      <c r="Q165" s="8">
        <v>627.35374999999999</v>
      </c>
      <c r="R165" s="8">
        <v>193.70400000000001</v>
      </c>
      <c r="S165" s="8">
        <v>171891.84727272726</v>
      </c>
      <c r="T165" s="8">
        <v>130.6624358974359</v>
      </c>
      <c r="U165" s="8">
        <v>2237.3288888888887</v>
      </c>
      <c r="V165" s="8">
        <v>589.51957142857145</v>
      </c>
    </row>
    <row r="166" spans="1:22" x14ac:dyDescent="0.45">
      <c r="A166" t="s">
        <v>46</v>
      </c>
      <c r="B166" t="s">
        <v>34</v>
      </c>
      <c r="C166" s="1" t="s">
        <v>226</v>
      </c>
      <c r="D166" s="1" t="s">
        <v>244</v>
      </c>
      <c r="E166" s="6">
        <f>'Original Data'!P166/'Wedepohl (1971) average shales'!$N$3</f>
        <v>6.8750000000000006E-2</v>
      </c>
      <c r="F166" s="6">
        <f>'Original Data'!R166/'Wedepohl (1971) average shales'!$Q$3</f>
        <v>1.1499999999999999</v>
      </c>
      <c r="G166" s="6">
        <f>'Original Data'!S166/'Wedepohl (1971) average shales'!$P$3</f>
        <v>0.81081081081081074</v>
      </c>
      <c r="H166" s="6">
        <f>'Original Data'!U166/'Wedepohl (1971) average shales'!$S$3</f>
        <v>0</v>
      </c>
      <c r="I166" s="6">
        <f>'Original Data'!X166/'Wedepohl (1971) average shales'!$U$3</f>
        <v>8.4210526315789472E-2</v>
      </c>
      <c r="J166" s="6">
        <f>'Original Data'!Y166/'Wedepohl (1971) average shales'!$W$3</f>
        <v>0</v>
      </c>
      <c r="K166" s="6">
        <f>'Original Data'!AC166/'Wedepohl (1971) average shales'!$Y$3</f>
        <v>0.74615384615384617</v>
      </c>
      <c r="L166" s="6">
        <f>'Original Data'!AF166/'Wedepohl (1971) average shales'!$AB$3</f>
        <v>1.7241379310344827E-2</v>
      </c>
      <c r="M166" s="8">
        <v>0</v>
      </c>
      <c r="N166" s="8">
        <v>295.51900000000001</v>
      </c>
      <c r="O166" s="8">
        <v>491.85389221556886</v>
      </c>
      <c r="P166" s="8">
        <v>299.11398302207135</v>
      </c>
      <c r="Q166" s="8">
        <v>818.28749999999991</v>
      </c>
      <c r="R166" s="8">
        <v>786.346</v>
      </c>
      <c r="S166" s="8">
        <v>165371.83409090908</v>
      </c>
      <c r="T166" s="8">
        <v>391.98730769230764</v>
      </c>
      <c r="U166" s="8">
        <v>2323.38</v>
      </c>
      <c r="V166" s="8">
        <v>1029.1612857142857</v>
      </c>
    </row>
    <row r="167" spans="1:22" x14ac:dyDescent="0.45">
      <c r="A167" t="s">
        <v>46</v>
      </c>
      <c r="B167" t="s">
        <v>34</v>
      </c>
      <c r="C167" s="1" t="s">
        <v>227</v>
      </c>
      <c r="D167" s="1" t="s">
        <v>244</v>
      </c>
      <c r="E167" s="6">
        <f>'Original Data'!P167/'Wedepohl (1971) average shales'!$N$3</f>
        <v>0.11874999999999999</v>
      </c>
      <c r="F167" s="6">
        <f>'Original Data'!R167/'Wedepohl (1971) average shales'!$Q$3</f>
        <v>1.0266666666666666</v>
      </c>
      <c r="G167" s="6">
        <f>'Original Data'!S167/'Wedepohl (1971) average shales'!$P$3</f>
        <v>0</v>
      </c>
      <c r="H167" s="6">
        <f>'Original Data'!U167/'Wedepohl (1971) average shales'!$S$3</f>
        <v>0</v>
      </c>
      <c r="I167" s="6">
        <f>'Original Data'!X167/'Wedepohl (1971) average shales'!$U$3</f>
        <v>5.2631578947368418E-2</v>
      </c>
      <c r="J167" s="6">
        <f>'Original Data'!Y167/'Wedepohl (1971) average shales'!$W$3</f>
        <v>0</v>
      </c>
      <c r="K167" s="6">
        <f>'Original Data'!AC167/'Wedepohl (1971) average shales'!$Y$3</f>
        <v>1.0153846153846153</v>
      </c>
      <c r="L167" s="6">
        <f>'Original Data'!AF167/'Wedepohl (1971) average shales'!$AB$3</f>
        <v>4.1379310344827586E-2</v>
      </c>
      <c r="M167" s="8">
        <v>0</v>
      </c>
      <c r="N167" s="8">
        <v>321.47852173913043</v>
      </c>
      <c r="O167" s="8">
        <v>282.05538922155694</v>
      </c>
      <c r="P167" s="8">
        <v>223.6410730050934</v>
      </c>
      <c r="Q167" s="8">
        <v>763.73500000000001</v>
      </c>
      <c r="R167" s="8">
        <v>435.834</v>
      </c>
      <c r="S167" s="8">
        <v>168714.68090909088</v>
      </c>
      <c r="T167" s="8">
        <v>269.01089743589739</v>
      </c>
      <c r="U167" s="8">
        <v>2237.3288888888887</v>
      </c>
      <c r="V167" s="8">
        <v>749.38928571428573</v>
      </c>
    </row>
    <row r="168" spans="1:22" x14ac:dyDescent="0.45">
      <c r="A168" t="s">
        <v>46</v>
      </c>
      <c r="B168" t="s">
        <v>34</v>
      </c>
      <c r="C168" s="1" t="s">
        <v>228</v>
      </c>
      <c r="D168" s="1" t="s">
        <v>244</v>
      </c>
      <c r="E168" s="6">
        <f>'Original Data'!P168/'Wedepohl (1971) average shales'!$N$3</f>
        <v>0.1</v>
      </c>
      <c r="F168" s="6">
        <f>'Original Data'!R168/'Wedepohl (1971) average shales'!$Q$3</f>
        <v>1.1000000000000001</v>
      </c>
      <c r="G168" s="6">
        <f>'Original Data'!S168/'Wedepohl (1971) average shales'!$P$3</f>
        <v>0</v>
      </c>
      <c r="H168" s="6">
        <f>'Original Data'!U168/'Wedepohl (1971) average shales'!$S$3</f>
        <v>0</v>
      </c>
      <c r="I168" s="6">
        <f>'Original Data'!X168/'Wedepohl (1971) average shales'!$U$3</f>
        <v>6.3157894736842107E-2</v>
      </c>
      <c r="J168" s="6">
        <f>'Original Data'!Y168/'Wedepohl (1971) average shales'!$W$3</f>
        <v>0</v>
      </c>
      <c r="K168" s="6">
        <f>'Original Data'!AC168/'Wedepohl (1971) average shales'!$Y$3</f>
        <v>0.69230769230769229</v>
      </c>
      <c r="L168" s="6">
        <f>'Original Data'!AF168/'Wedepohl (1971) average shales'!$AB$3</f>
        <v>7.0689655172413796E-2</v>
      </c>
      <c r="M168" s="8">
        <v>0</v>
      </c>
      <c r="N168" s="8">
        <v>331.18056521739129</v>
      </c>
      <c r="O168" s="8">
        <v>243.07470059880239</v>
      </c>
      <c r="P168" s="8">
        <v>178.48430560271652</v>
      </c>
      <c r="Q168" s="8">
        <v>627.35374999999999</v>
      </c>
      <c r="R168" s="8">
        <v>313.61600000000004</v>
      </c>
      <c r="S168" s="8">
        <v>169958.90863636363</v>
      </c>
      <c r="T168" s="8">
        <v>215.20871794871795</v>
      </c>
      <c r="U168" s="8">
        <v>2753.635555555556</v>
      </c>
      <c r="V168" s="8">
        <v>811.83839285714294</v>
      </c>
    </row>
    <row r="169" spans="1:22" x14ac:dyDescent="0.45">
      <c r="A169" t="s">
        <v>46</v>
      </c>
      <c r="B169" t="s">
        <v>34</v>
      </c>
      <c r="C169" s="1" t="s">
        <v>229</v>
      </c>
      <c r="D169" s="1" t="s">
        <v>244</v>
      </c>
      <c r="E169" s="6">
        <f>'Original Data'!P169/'Wedepohl (1971) average shales'!$N$3</f>
        <v>7.4999999999999997E-2</v>
      </c>
      <c r="F169" s="6">
        <f>'Original Data'!R169/'Wedepohl (1971) average shales'!$Q$3</f>
        <v>1.1766666666666667</v>
      </c>
      <c r="G169" s="6">
        <f>'Original Data'!S169/'Wedepohl (1971) average shales'!$P$3</f>
        <v>1.0810810810810809</v>
      </c>
      <c r="H169" s="6">
        <f>'Original Data'!U169/'Wedepohl (1971) average shales'!$S$3</f>
        <v>0</v>
      </c>
      <c r="I169" s="6">
        <f>'Original Data'!X169/'Wedepohl (1971) average shales'!$U$3</f>
        <v>4.2105263157894736E-2</v>
      </c>
      <c r="J169" s="6">
        <f>'Original Data'!Y169/'Wedepohl (1971) average shales'!$W$3</f>
        <v>0</v>
      </c>
      <c r="K169" s="6">
        <f>'Original Data'!AC169/'Wedepohl (1971) average shales'!$Y$3</f>
        <v>0.60769230769230764</v>
      </c>
      <c r="L169" s="6">
        <f>'Original Data'!AF169/'Wedepohl (1971) average shales'!$AB$3</f>
        <v>7.0689655172413796E-2</v>
      </c>
      <c r="M169" s="8">
        <v>0</v>
      </c>
      <c r="N169" s="8">
        <v>436.8541739130435</v>
      </c>
      <c r="O169" s="8">
        <v>321.66991017964068</v>
      </c>
      <c r="P169" s="8">
        <v>209.6734261460102</v>
      </c>
      <c r="Q169" s="8">
        <v>736.4587499999999</v>
      </c>
      <c r="R169" s="8">
        <v>479.64799999999997</v>
      </c>
      <c r="S169" s="8">
        <v>167210.56227272723</v>
      </c>
      <c r="T169" s="8">
        <v>238.26679487179484</v>
      </c>
      <c r="U169" s="8">
        <v>2409.4311111111115</v>
      </c>
      <c r="V169" s="8">
        <v>869.2915714285715</v>
      </c>
    </row>
    <row r="170" spans="1:22" x14ac:dyDescent="0.45">
      <c r="A170" t="s">
        <v>46</v>
      </c>
      <c r="B170" t="s">
        <v>34</v>
      </c>
      <c r="C170" s="1" t="s">
        <v>230</v>
      </c>
      <c r="D170" s="1" t="s">
        <v>244</v>
      </c>
      <c r="E170" s="6">
        <f>'Original Data'!P170/'Wedepohl (1971) average shales'!$N$3</f>
        <v>8.7499999999999994E-2</v>
      </c>
      <c r="F170" s="6">
        <f>'Original Data'!R170/'Wedepohl (1971) average shales'!$Q$3</f>
        <v>1.2366666666666666</v>
      </c>
      <c r="G170" s="6">
        <f>'Original Data'!S170/'Wedepohl (1971) average shales'!$P$3</f>
        <v>1.0810810810810809</v>
      </c>
      <c r="H170" s="6">
        <f>'Original Data'!U170/'Wedepohl (1971) average shales'!$S$3</f>
        <v>0</v>
      </c>
      <c r="I170" s="6">
        <f>'Original Data'!X170/'Wedepohl (1971) average shales'!$U$3</f>
        <v>6.3157894736842107E-2</v>
      </c>
      <c r="J170" s="6">
        <f>'Original Data'!Y170/'Wedepohl (1971) average shales'!$W$3</f>
        <v>0</v>
      </c>
      <c r="K170" s="6">
        <f>'Original Data'!AC170/'Wedepohl (1971) average shales'!$Y$3</f>
        <v>0.66923076923076918</v>
      </c>
      <c r="L170" s="6">
        <f>'Original Data'!AF170/'Wedepohl (1971) average shales'!$AB$3</f>
        <v>3.4482758620689655E-2</v>
      </c>
      <c r="M170" s="8">
        <v>0</v>
      </c>
      <c r="N170" s="8">
        <v>318.33191304347827</v>
      </c>
      <c r="O170" s="8">
        <v>1151.9902694610778</v>
      </c>
      <c r="P170" s="8">
        <v>757.74484210526316</v>
      </c>
      <c r="Q170" s="8">
        <v>1036.4974999999999</v>
      </c>
      <c r="R170" s="8">
        <v>1941.6519999999998</v>
      </c>
      <c r="S170" s="8">
        <v>147663.51727272727</v>
      </c>
      <c r="T170" s="8">
        <v>899.26499999999987</v>
      </c>
      <c r="U170" s="8">
        <v>2667.5844444444447</v>
      </c>
      <c r="V170" s="8">
        <v>1463.8070714285714</v>
      </c>
    </row>
    <row r="171" spans="1:22" x14ac:dyDescent="0.45">
      <c r="A171" t="s">
        <v>46</v>
      </c>
      <c r="B171" t="s">
        <v>34</v>
      </c>
      <c r="C171" s="1" t="s">
        <v>231</v>
      </c>
      <c r="D171" s="1" t="s">
        <v>244</v>
      </c>
      <c r="E171" s="6">
        <f>'Original Data'!P171/'Wedepohl (1971) average shales'!$N$3</f>
        <v>0.20624999999999999</v>
      </c>
      <c r="F171" s="6">
        <f>'Original Data'!R171/'Wedepohl (1971) average shales'!$Q$3</f>
        <v>0.97</v>
      </c>
      <c r="G171" s="6">
        <f>'Original Data'!S171/'Wedepohl (1971) average shales'!$P$3</f>
        <v>0</v>
      </c>
      <c r="H171" s="6">
        <f>'Original Data'!U171/'Wedepohl (1971) average shales'!$S$3</f>
        <v>0</v>
      </c>
      <c r="I171" s="6">
        <f>'Original Data'!X171/'Wedepohl (1971) average shales'!$U$3</f>
        <v>8.4210526315789472E-2</v>
      </c>
      <c r="J171" s="6">
        <f>'Original Data'!Y171/'Wedepohl (1971) average shales'!$W$3</f>
        <v>0</v>
      </c>
      <c r="K171" s="6">
        <f>'Original Data'!AC171/'Wedepohl (1971) average shales'!$Y$3</f>
        <v>0.7</v>
      </c>
      <c r="L171" s="6">
        <f>'Original Data'!AF171/'Wedepohl (1971) average shales'!$AB$3</f>
        <v>4.4827586206896551E-2</v>
      </c>
      <c r="M171" s="8">
        <v>0</v>
      </c>
      <c r="N171" s="8">
        <v>456.25826086956522</v>
      </c>
      <c r="O171" s="8">
        <v>263.04041916167665</v>
      </c>
      <c r="P171" s="8">
        <v>162.13580984719866</v>
      </c>
      <c r="Q171" s="8">
        <v>681.90624999999989</v>
      </c>
      <c r="R171" s="8">
        <v>371.26600000000002</v>
      </c>
      <c r="S171" s="8">
        <v>167772.57636363636</v>
      </c>
      <c r="T171" s="8">
        <v>222.89474358974357</v>
      </c>
      <c r="U171" s="8">
        <v>2409.4311111111115</v>
      </c>
      <c r="V171" s="8">
        <v>1041.6511071428572</v>
      </c>
    </row>
    <row r="172" spans="1:22" x14ac:dyDescent="0.45">
      <c r="A172" t="s">
        <v>46</v>
      </c>
      <c r="B172" t="s">
        <v>34</v>
      </c>
      <c r="C172" s="1" t="s">
        <v>232</v>
      </c>
      <c r="D172" s="1" t="s">
        <v>244</v>
      </c>
      <c r="E172" s="6">
        <f>'Original Data'!P172/'Wedepohl (1971) average shales'!$N$3</f>
        <v>8.7499999999999994E-2</v>
      </c>
      <c r="F172" s="6">
        <f>'Original Data'!R172/'Wedepohl (1971) average shales'!$Q$3</f>
        <v>1.3633333333333333</v>
      </c>
      <c r="G172" s="6">
        <f>'Original Data'!S172/'Wedepohl (1971) average shales'!$P$3</f>
        <v>1.0810810810810809</v>
      </c>
      <c r="H172" s="6">
        <f>'Original Data'!U172/'Wedepohl (1971) average shales'!$S$3</f>
        <v>0</v>
      </c>
      <c r="I172" s="6">
        <f>'Original Data'!X172/'Wedepohl (1971) average shales'!$U$3</f>
        <v>5.2631578947368418E-2</v>
      </c>
      <c r="J172" s="6">
        <f>'Original Data'!Y172/'Wedepohl (1971) average shales'!$W$3</f>
        <v>0</v>
      </c>
      <c r="K172" s="6">
        <f>'Original Data'!AC172/'Wedepohl (1971) average shales'!$Y$3</f>
        <v>0.48461538461538461</v>
      </c>
      <c r="L172" s="6">
        <f>'Original Data'!AF172/'Wedepohl (1971) average shales'!$AB$3</f>
        <v>8.1034482758620685E-2</v>
      </c>
      <c r="M172" s="8">
        <v>0</v>
      </c>
      <c r="N172" s="8">
        <v>239.14226086956523</v>
      </c>
      <c r="O172" s="8">
        <v>402.48353293413174</v>
      </c>
      <c r="P172" s="8">
        <v>296.25696434634983</v>
      </c>
      <c r="Q172" s="8">
        <v>845.56375000000003</v>
      </c>
      <c r="R172" s="8">
        <v>668.7399999999999</v>
      </c>
      <c r="S172" s="8">
        <v>165638.22227272726</v>
      </c>
      <c r="T172" s="8">
        <v>315.1270512820513</v>
      </c>
      <c r="U172" s="8">
        <v>2323.38</v>
      </c>
      <c r="V172" s="8">
        <v>587.02160714285719</v>
      </c>
    </row>
    <row r="173" spans="1:22" x14ac:dyDescent="0.45">
      <c r="A173" t="s">
        <v>46</v>
      </c>
      <c r="B173" t="s">
        <v>34</v>
      </c>
      <c r="C173" s="1" t="s">
        <v>233</v>
      </c>
      <c r="D173" s="1" t="s">
        <v>244</v>
      </c>
      <c r="E173" s="6">
        <f>'Original Data'!P173/'Wedepohl (1971) average shales'!$N$3</f>
        <v>8.7499999999999994E-2</v>
      </c>
      <c r="F173" s="6">
        <f>'Original Data'!R173/'Wedepohl (1971) average shales'!$Q$3</f>
        <v>1.0166666666666666</v>
      </c>
      <c r="G173" s="6">
        <f>'Original Data'!S173/'Wedepohl (1971) average shales'!$P$3</f>
        <v>0.54054054054054046</v>
      </c>
      <c r="H173" s="6">
        <f>'Original Data'!U173/'Wedepohl (1971) average shales'!$S$3</f>
        <v>0</v>
      </c>
      <c r="I173" s="6">
        <f>'Original Data'!X173/'Wedepohl (1971) average shales'!$U$3</f>
        <v>6.3157894736842107E-2</v>
      </c>
      <c r="J173" s="6">
        <f>'Original Data'!Y173/'Wedepohl (1971) average shales'!$W$3</f>
        <v>0</v>
      </c>
      <c r="K173" s="6">
        <f>'Original Data'!AC173/'Wedepohl (1971) average shales'!$Y$3</f>
        <v>0.81538461538461537</v>
      </c>
      <c r="L173" s="6">
        <f>'Original Data'!AF173/'Wedepohl (1971) average shales'!$AB$3</f>
        <v>0.05</v>
      </c>
      <c r="M173" s="8">
        <v>0</v>
      </c>
      <c r="N173" s="8">
        <v>274.27939130434788</v>
      </c>
      <c r="O173" s="8">
        <v>203.14326347305393</v>
      </c>
      <c r="P173" s="8">
        <v>154.27900848896437</v>
      </c>
      <c r="Q173" s="8">
        <v>654.62999999999988</v>
      </c>
      <c r="R173" s="8">
        <v>237.51799999999997</v>
      </c>
      <c r="S173" s="8">
        <v>171079.68818181817</v>
      </c>
      <c r="T173" s="8">
        <v>161.40653846153847</v>
      </c>
      <c r="U173" s="8">
        <v>2151.2777777777783</v>
      </c>
      <c r="V173" s="8">
        <v>701.92796428571432</v>
      </c>
    </row>
    <row r="174" spans="1:22" x14ac:dyDescent="0.45">
      <c r="A174" t="s">
        <v>46</v>
      </c>
      <c r="B174" t="s">
        <v>34</v>
      </c>
      <c r="C174" s="1" t="s">
        <v>234</v>
      </c>
      <c r="D174" s="1" t="s">
        <v>244</v>
      </c>
      <c r="E174" s="6">
        <f>'Original Data'!P174/'Wedepohl (1971) average shales'!$N$3</f>
        <v>6.8750000000000006E-2</v>
      </c>
      <c r="F174" s="6">
        <f>'Original Data'!R174/'Wedepohl (1971) average shales'!$Q$3</f>
        <v>1.08</v>
      </c>
      <c r="G174" s="6">
        <f>'Original Data'!S174/'Wedepohl (1971) average shales'!$P$3</f>
        <v>1.0810810810810809</v>
      </c>
      <c r="H174" s="6">
        <f>'Original Data'!U174/'Wedepohl (1971) average shales'!$S$3</f>
        <v>0</v>
      </c>
      <c r="I174" s="6">
        <f>'Original Data'!X174/'Wedepohl (1971) average shales'!$U$3</f>
        <v>5.2631578947368418E-2</v>
      </c>
      <c r="J174" s="6">
        <f>'Original Data'!Y174/'Wedepohl (1971) average shales'!$W$3</f>
        <v>0</v>
      </c>
      <c r="K174" s="6">
        <f>'Original Data'!AC174/'Wedepohl (1971) average shales'!$Y$3</f>
        <v>0.7846153846153846</v>
      </c>
      <c r="L174" s="6">
        <f>'Original Data'!AF174/'Wedepohl (1971) average shales'!$AB$3</f>
        <v>1.896551724137931E-2</v>
      </c>
      <c r="M174" s="8">
        <v>0</v>
      </c>
      <c r="N174" s="8">
        <v>227.60469565217392</v>
      </c>
      <c r="O174" s="8">
        <v>259.5543413173653</v>
      </c>
      <c r="P174" s="8">
        <v>180.78579286926998</v>
      </c>
      <c r="Q174" s="8">
        <v>736.4587499999999</v>
      </c>
      <c r="R174" s="8">
        <v>380.49000000000007</v>
      </c>
      <c r="S174" s="8">
        <v>171651.44818181818</v>
      </c>
      <c r="T174" s="8">
        <v>192.15064102564102</v>
      </c>
      <c r="U174" s="8">
        <v>2495.4822222222224</v>
      </c>
      <c r="V174" s="8">
        <v>447.13560714285711</v>
      </c>
    </row>
    <row r="175" spans="1:22" x14ac:dyDescent="0.45">
      <c r="A175" t="s">
        <v>46</v>
      </c>
      <c r="B175" t="s">
        <v>34</v>
      </c>
      <c r="C175" s="1" t="s">
        <v>235</v>
      </c>
      <c r="D175" s="1" t="s">
        <v>244</v>
      </c>
      <c r="E175" s="6">
        <f>'Original Data'!P175/'Wedepohl (1971) average shales'!$N$3</f>
        <v>8.1250000000000003E-2</v>
      </c>
      <c r="F175" s="6">
        <f>'Original Data'!R175/'Wedepohl (1971) average shales'!$Q$3</f>
        <v>1.29</v>
      </c>
      <c r="G175" s="6">
        <f>'Original Data'!S175/'Wedepohl (1971) average shales'!$P$3</f>
        <v>0.54054054054054046</v>
      </c>
      <c r="H175" s="6">
        <f>'Original Data'!U175/'Wedepohl (1971) average shales'!$S$3</f>
        <v>0</v>
      </c>
      <c r="I175" s="6">
        <f>'Original Data'!X175/'Wedepohl (1971) average shales'!$U$3</f>
        <v>7.3684210526315783E-2</v>
      </c>
      <c r="J175" s="6">
        <f>'Original Data'!Y175/'Wedepohl (1971) average shales'!$W$3</f>
        <v>0</v>
      </c>
      <c r="K175" s="6">
        <f>'Original Data'!AC175/'Wedepohl (1971) average shales'!$Y$3</f>
        <v>1.0615384615384615</v>
      </c>
      <c r="L175" s="6">
        <f>'Original Data'!AF175/'Wedepohl (1971) average shales'!$AB$3</f>
        <v>7.9310344827586213E-2</v>
      </c>
      <c r="M175" s="8">
        <v>0</v>
      </c>
      <c r="N175" s="8">
        <v>214.49382608695652</v>
      </c>
      <c r="O175" s="8">
        <v>192.05119760479042</v>
      </c>
      <c r="P175" s="8">
        <v>116.42351103565366</v>
      </c>
      <c r="Q175" s="8">
        <v>736.4587499999999</v>
      </c>
      <c r="R175" s="8">
        <v>191.398</v>
      </c>
      <c r="S175" s="8">
        <v>172947.65409090911</v>
      </c>
      <c r="T175" s="8">
        <v>138.34846153846152</v>
      </c>
      <c r="U175" s="8">
        <v>2323.38</v>
      </c>
      <c r="V175" s="8">
        <v>607.00532142857139</v>
      </c>
    </row>
    <row r="176" spans="1:22" x14ac:dyDescent="0.45">
      <c r="A176" t="s">
        <v>46</v>
      </c>
      <c r="B176" t="s">
        <v>34</v>
      </c>
      <c r="C176" s="1" t="s">
        <v>236</v>
      </c>
      <c r="D176" s="1" t="s">
        <v>244</v>
      </c>
      <c r="E176" s="6">
        <f>'Original Data'!P176/'Wedepohl (1971) average shales'!$N$3</f>
        <v>7.4999999999999997E-2</v>
      </c>
      <c r="F176" s="6">
        <f>'Original Data'!R176/'Wedepohl (1971) average shales'!$Q$3</f>
        <v>1.1333333333333333</v>
      </c>
      <c r="G176" s="6">
        <f>'Original Data'!S176/'Wedepohl (1971) average shales'!$P$3</f>
        <v>0.81081081081081074</v>
      </c>
      <c r="H176" s="6">
        <f>'Original Data'!U176/'Wedepohl (1971) average shales'!$S$3</f>
        <v>0</v>
      </c>
      <c r="I176" s="6">
        <f>'Original Data'!X176/'Wedepohl (1971) average shales'!$U$3</f>
        <v>7.3684210526315783E-2</v>
      </c>
      <c r="J176" s="6">
        <f>'Original Data'!Y176/'Wedepohl (1971) average shales'!$W$3</f>
        <v>0</v>
      </c>
      <c r="K176" s="6">
        <f>'Original Data'!AC176/'Wedepohl (1971) average shales'!$Y$3</f>
        <v>0.69230769230769229</v>
      </c>
      <c r="L176" s="6">
        <f>'Original Data'!AF176/'Wedepohl (1971) average shales'!$AB$3</f>
        <v>4.4827586206896551E-2</v>
      </c>
      <c r="M176" s="8">
        <v>0</v>
      </c>
      <c r="N176" s="8">
        <v>222.0981304347826</v>
      </c>
      <c r="O176" s="8">
        <v>222.1582335329341</v>
      </c>
      <c r="P176" s="8">
        <v>156.26304923599324</v>
      </c>
      <c r="Q176" s="8">
        <v>791.0112499999999</v>
      </c>
      <c r="R176" s="8">
        <v>260.57800000000003</v>
      </c>
      <c r="S176" s="8">
        <v>171229.12545454543</v>
      </c>
      <c r="T176" s="8">
        <v>238.26679487179484</v>
      </c>
      <c r="U176" s="8">
        <v>2581.5333333333333</v>
      </c>
      <c r="V176" s="8">
        <v>1031.6592499999999</v>
      </c>
    </row>
    <row r="177" spans="1:22" x14ac:dyDescent="0.45">
      <c r="A177" t="s">
        <v>46</v>
      </c>
      <c r="B177" t="s">
        <v>34</v>
      </c>
      <c r="C177" s="1" t="s">
        <v>237</v>
      </c>
      <c r="D177" s="1" t="s">
        <v>244</v>
      </c>
      <c r="E177" s="6">
        <f>'Original Data'!P177/'Wedepohl (1971) average shales'!$N$3</f>
        <v>6.8750000000000006E-2</v>
      </c>
      <c r="F177" s="6">
        <f>'Original Data'!R177/'Wedepohl (1971) average shales'!$Q$3</f>
        <v>1.0333333333333334</v>
      </c>
      <c r="G177" s="6">
        <f>'Original Data'!S177/'Wedepohl (1971) average shales'!$P$3</f>
        <v>0.81081081081081074</v>
      </c>
      <c r="H177" s="6">
        <f>'Original Data'!U177/'Wedepohl (1971) average shales'!$S$3</f>
        <v>0</v>
      </c>
      <c r="I177" s="6">
        <f>'Original Data'!X177/'Wedepohl (1971) average shales'!$U$3</f>
        <v>7.3684210526315783E-2</v>
      </c>
      <c r="J177" s="6">
        <f>'Original Data'!Y177/'Wedepohl (1971) average shales'!$W$3</f>
        <v>0</v>
      </c>
      <c r="K177" s="6">
        <f>'Original Data'!AC177/'Wedepohl (1971) average shales'!$Y$3</f>
        <v>0.99230769230769234</v>
      </c>
      <c r="L177" s="6">
        <f>'Original Data'!AF177/'Wedepohl (1971) average shales'!$AB$3</f>
        <v>2.4137931034482758E-2</v>
      </c>
      <c r="M177" s="8">
        <v>0</v>
      </c>
      <c r="N177" s="8">
        <v>215.80491304347822</v>
      </c>
      <c r="O177" s="8">
        <v>272.23098802395208</v>
      </c>
      <c r="P177" s="8">
        <v>182.7698336162988</v>
      </c>
      <c r="Q177" s="8">
        <v>763.73500000000001</v>
      </c>
      <c r="R177" s="8">
        <v>299.78000000000003</v>
      </c>
      <c r="S177" s="8">
        <v>171761.90181818182</v>
      </c>
      <c r="T177" s="8">
        <v>184.46461538461537</v>
      </c>
      <c r="U177" s="8">
        <v>2495.4822222222224</v>
      </c>
      <c r="V177" s="8">
        <v>532.06639285714289</v>
      </c>
    </row>
    <row r="178" spans="1:22" x14ac:dyDescent="0.45">
      <c r="A178" t="s">
        <v>46</v>
      </c>
      <c r="B178" t="s">
        <v>34</v>
      </c>
      <c r="C178" s="1" t="s">
        <v>238</v>
      </c>
      <c r="D178" s="1" t="s">
        <v>244</v>
      </c>
      <c r="E178" s="6">
        <f>'Original Data'!P178/'Wedepohl (1971) average shales'!$N$3</f>
        <v>6.25E-2</v>
      </c>
      <c r="F178" s="6">
        <f>'Original Data'!R178/'Wedepohl (1971) average shales'!$Q$3</f>
        <v>0.9966666666666667</v>
      </c>
      <c r="G178" s="6">
        <f>'Original Data'!S178/'Wedepohl (1971) average shales'!$P$3</f>
        <v>0.54054054054054046</v>
      </c>
      <c r="H178" s="6">
        <f>'Original Data'!U178/'Wedepohl (1971) average shales'!$S$3</f>
        <v>0</v>
      </c>
      <c r="I178" s="6">
        <f>'Original Data'!X178/'Wedepohl (1971) average shales'!$U$3</f>
        <v>4.2105263157894736E-2</v>
      </c>
      <c r="J178" s="6">
        <f>'Original Data'!Y178/'Wedepohl (1971) average shales'!$W$3</f>
        <v>0</v>
      </c>
      <c r="K178" s="6">
        <f>'Original Data'!AC178/'Wedepohl (1971) average shales'!$Y$3</f>
        <v>0.85384615384615381</v>
      </c>
      <c r="L178" s="6">
        <f>'Original Data'!AF178/'Wedepohl (1971) average shales'!$AB$3</f>
        <v>5.5172413793103448E-2</v>
      </c>
      <c r="M178" s="8">
        <v>0</v>
      </c>
      <c r="N178" s="8">
        <v>91.776086956521738</v>
      </c>
      <c r="O178" s="8">
        <v>122.32964071856287</v>
      </c>
      <c r="P178" s="8">
        <v>105.07479796264857</v>
      </c>
      <c r="Q178" s="8">
        <v>545.52499999999998</v>
      </c>
      <c r="R178" s="8">
        <v>25.366</v>
      </c>
      <c r="S178" s="8">
        <v>177957.05136363636</v>
      </c>
      <c r="T178" s="8">
        <v>84.546282051282049</v>
      </c>
      <c r="U178" s="8">
        <v>2237.3288888888887</v>
      </c>
      <c r="V178" s="8">
        <v>182.35139285714286</v>
      </c>
    </row>
    <row r="179" spans="1:22" x14ac:dyDescent="0.45">
      <c r="A179" t="s">
        <v>46</v>
      </c>
      <c r="B179" t="s">
        <v>34</v>
      </c>
      <c r="C179" s="1" t="s">
        <v>239</v>
      </c>
      <c r="D179" s="1" t="s">
        <v>244</v>
      </c>
      <c r="E179" s="6">
        <f>'Original Data'!P179/'Wedepohl (1971) average shales'!$N$3</f>
        <v>0.05</v>
      </c>
      <c r="F179" s="6">
        <f>'Original Data'!R179/'Wedepohl (1971) average shales'!$Q$3</f>
        <v>1.2566666666666666</v>
      </c>
      <c r="G179" s="6">
        <f>'Original Data'!S179/'Wedepohl (1971) average shales'!$P$3</f>
        <v>0.81081081081081074</v>
      </c>
      <c r="H179" s="6">
        <f>'Original Data'!U179/'Wedepohl (1971) average shales'!$S$3</f>
        <v>0</v>
      </c>
      <c r="I179" s="6">
        <f>'Original Data'!X179/'Wedepohl (1971) average shales'!$U$3</f>
        <v>5.2631578947368418E-2</v>
      </c>
      <c r="J179" s="6">
        <f>'Original Data'!Y179/'Wedepohl (1971) average shales'!$W$3</f>
        <v>0</v>
      </c>
      <c r="K179" s="6">
        <f>'Original Data'!AC179/'Wedepohl (1971) average shales'!$Y$3</f>
        <v>0.61538461538461542</v>
      </c>
      <c r="L179" s="6">
        <f>'Original Data'!AF179/'Wedepohl (1971) average shales'!$AB$3</f>
        <v>2.4137931034482758E-2</v>
      </c>
      <c r="M179" s="8">
        <v>0</v>
      </c>
      <c r="N179" s="8">
        <v>229.70243478260872</v>
      </c>
      <c r="O179" s="8">
        <v>390.44071856287422</v>
      </c>
      <c r="P179" s="8">
        <v>279.19421392190151</v>
      </c>
      <c r="Q179" s="8">
        <v>872.84</v>
      </c>
      <c r="R179" s="8">
        <v>500.40199999999999</v>
      </c>
      <c r="S179" s="8">
        <v>167431.46954545454</v>
      </c>
      <c r="T179" s="8">
        <v>299.75499999999994</v>
      </c>
      <c r="U179" s="8">
        <v>2495.4822222222224</v>
      </c>
      <c r="V179" s="8">
        <v>696.9320357142858</v>
      </c>
    </row>
    <row r="180" spans="1:22" x14ac:dyDescent="0.45">
      <c r="A180" t="s">
        <v>46</v>
      </c>
      <c r="B180" t="s">
        <v>34</v>
      </c>
      <c r="C180" s="1" t="s">
        <v>240</v>
      </c>
      <c r="D180" s="1" t="s">
        <v>244</v>
      </c>
      <c r="E180" s="6">
        <f>'Original Data'!P180/'Wedepohl (1971) average shales'!$N$3</f>
        <v>0.1</v>
      </c>
      <c r="F180" s="6">
        <f>'Original Data'!R180/'Wedepohl (1971) average shales'!$Q$3</f>
        <v>1.06</v>
      </c>
      <c r="G180" s="6">
        <f>'Original Data'!S180/'Wedepohl (1971) average shales'!$P$3</f>
        <v>1.0810810810810809</v>
      </c>
      <c r="H180" s="6">
        <f>'Original Data'!U180/'Wedepohl (1971) average shales'!$S$3</f>
        <v>0</v>
      </c>
      <c r="I180" s="6">
        <f>'Original Data'!X180/'Wedepohl (1971) average shales'!$U$3</f>
        <v>4.2105263157894736E-2</v>
      </c>
      <c r="J180" s="6">
        <f>'Original Data'!Y180/'Wedepohl (1971) average shales'!$W$3</f>
        <v>0</v>
      </c>
      <c r="K180" s="6">
        <f>'Original Data'!AC180/'Wedepohl (1971) average shales'!$Y$3</f>
        <v>1.0153846153846153</v>
      </c>
      <c r="L180" s="6">
        <f>'Original Data'!AF180/'Wedepohl (1971) average shales'!$AB$3</f>
        <v>6.8965517241379309E-2</v>
      </c>
      <c r="M180" s="8">
        <v>0</v>
      </c>
      <c r="N180" s="8">
        <v>233.1112608695652</v>
      </c>
      <c r="O180" s="8">
        <v>301.70419161676648</v>
      </c>
      <c r="P180" s="8">
        <v>177.53196604414265</v>
      </c>
      <c r="Q180" s="8">
        <v>736.4587499999999</v>
      </c>
      <c r="R180" s="8">
        <v>198.31599999999997</v>
      </c>
      <c r="S180" s="8">
        <v>170371.48545454544</v>
      </c>
      <c r="T180" s="8">
        <v>153.72051282051282</v>
      </c>
      <c r="U180" s="8">
        <v>2409.4311111111115</v>
      </c>
      <c r="V180" s="8">
        <v>771.87096428571419</v>
      </c>
    </row>
    <row r="181" spans="1:22" x14ac:dyDescent="0.45">
      <c r="A181" t="s">
        <v>46</v>
      </c>
      <c r="B181" t="s">
        <v>34</v>
      </c>
      <c r="C181" s="1" t="s">
        <v>241</v>
      </c>
      <c r="D181" s="1" t="s">
        <v>244</v>
      </c>
      <c r="E181" s="6">
        <f>'Original Data'!P181/'Wedepohl (1971) average shales'!$N$3</f>
        <v>6.8750000000000006E-2</v>
      </c>
      <c r="F181" s="6">
        <f>'Original Data'!R181/'Wedepohl (1971) average shales'!$Q$3</f>
        <v>1.1666666666666667</v>
      </c>
      <c r="G181" s="6">
        <f>'Original Data'!S181/'Wedepohl (1971) average shales'!$P$3</f>
        <v>1.0810810810810809</v>
      </c>
      <c r="H181" s="6">
        <f>'Original Data'!U181/'Wedepohl (1971) average shales'!$S$3</f>
        <v>0</v>
      </c>
      <c r="I181" s="6">
        <f>'Original Data'!X181/'Wedepohl (1971) average shales'!$U$3</f>
        <v>4.2105263157894736E-2</v>
      </c>
      <c r="J181" s="6">
        <f>'Original Data'!Y181/'Wedepohl (1971) average shales'!$W$3</f>
        <v>0</v>
      </c>
      <c r="K181" s="6">
        <f>'Original Data'!AC181/'Wedepohl (1971) average shales'!$Y$3</f>
        <v>0.76923076923076927</v>
      </c>
      <c r="L181" s="6">
        <f>'Original Data'!AF181/'Wedepohl (1971) average shales'!$AB$3</f>
        <v>0.1396551724137931</v>
      </c>
      <c r="M181" s="8">
        <v>0</v>
      </c>
      <c r="N181" s="8">
        <v>209.51169565217393</v>
      </c>
      <c r="O181" s="8">
        <v>276.66781437125746</v>
      </c>
      <c r="P181" s="8">
        <v>305.7009983022071</v>
      </c>
      <c r="Q181" s="8">
        <v>763.73500000000001</v>
      </c>
      <c r="R181" s="8">
        <v>304.392</v>
      </c>
      <c r="S181" s="8">
        <v>168315.09863636363</v>
      </c>
      <c r="T181" s="8">
        <v>238.26679487179484</v>
      </c>
      <c r="U181" s="8">
        <v>2495.4822222222224</v>
      </c>
      <c r="V181" s="8">
        <v>991.69182142857153</v>
      </c>
    </row>
    <row r="182" spans="1:22" x14ac:dyDescent="0.45">
      <c r="A182" t="s">
        <v>46</v>
      </c>
      <c r="B182" t="s">
        <v>34</v>
      </c>
      <c r="C182" s="1" t="s">
        <v>242</v>
      </c>
      <c r="D182" s="1" t="s">
        <v>244</v>
      </c>
      <c r="E182" s="6">
        <f>'Original Data'!P182/'Wedepohl (1971) average shales'!$N$3</f>
        <v>9.375E-2</v>
      </c>
      <c r="F182" s="6">
        <f>'Original Data'!R182/'Wedepohl (1971) average shales'!$Q$3</f>
        <v>1.1366666666666667</v>
      </c>
      <c r="G182" s="6">
        <f>'Original Data'!S182/'Wedepohl (1971) average shales'!$P$3</f>
        <v>0.81081081081081074</v>
      </c>
      <c r="H182" s="6">
        <f>'Original Data'!U182/'Wedepohl (1971) average shales'!$S$3</f>
        <v>0</v>
      </c>
      <c r="I182" s="6">
        <f>'Original Data'!X182/'Wedepohl (1971) average shales'!$U$3</f>
        <v>5.2631578947368418E-2</v>
      </c>
      <c r="J182" s="6">
        <f>'Original Data'!Y182/'Wedepohl (1971) average shales'!$W$3</f>
        <v>0</v>
      </c>
      <c r="K182" s="6">
        <f>'Original Data'!AC182/'Wedepohl (1971) average shales'!$Y$3</f>
        <v>0.85384615384615381</v>
      </c>
      <c r="L182" s="6">
        <f>'Original Data'!AF182/'Wedepohl (1971) average shales'!$AB$3</f>
        <v>8.6206896551724137E-3</v>
      </c>
      <c r="M182" s="8">
        <v>0</v>
      </c>
      <c r="N182" s="8">
        <v>222.36034782608692</v>
      </c>
      <c r="O182" s="8">
        <v>295.36586826347309</v>
      </c>
      <c r="P182" s="8">
        <v>201.34045500848896</v>
      </c>
      <c r="Q182" s="8">
        <v>791.0112499999999</v>
      </c>
      <c r="R182" s="8">
        <v>269.80200000000002</v>
      </c>
      <c r="S182" s="8">
        <v>170592.39272727273</v>
      </c>
      <c r="T182" s="8">
        <v>230.58076923076922</v>
      </c>
      <c r="U182" s="8">
        <v>2839.686666666667</v>
      </c>
      <c r="V182" s="8">
        <v>1376.3783214285716</v>
      </c>
    </row>
    <row r="183" spans="1:22" x14ac:dyDescent="0.45">
      <c r="A183" t="s">
        <v>46</v>
      </c>
      <c r="B183" t="s">
        <v>34</v>
      </c>
      <c r="C183" s="1" t="s">
        <v>243</v>
      </c>
      <c r="D183" s="1" t="s">
        <v>244</v>
      </c>
      <c r="E183" s="6">
        <f>'Original Data'!P183/'Wedepohl (1971) average shales'!$N$3</f>
        <v>8.1250000000000003E-2</v>
      </c>
      <c r="F183" s="6">
        <f>'Original Data'!R183/'Wedepohl (1971) average shales'!$Q$3</f>
        <v>1.1866666666666668</v>
      </c>
      <c r="G183" s="6">
        <f>'Original Data'!S183/'Wedepohl (1971) average shales'!$P$3</f>
        <v>0.81081081081081074</v>
      </c>
      <c r="H183" s="6">
        <f>'Original Data'!U183/'Wedepohl (1971) average shales'!$S$3</f>
        <v>0</v>
      </c>
      <c r="I183" s="6">
        <f>'Original Data'!X183/'Wedepohl (1971) average shales'!$U$3</f>
        <v>5.2631578947368418E-2</v>
      </c>
      <c r="J183" s="6">
        <f>'Original Data'!Y183/'Wedepohl (1971) average shales'!$W$3</f>
        <v>0</v>
      </c>
      <c r="K183" s="6">
        <f>'Original Data'!AC183/'Wedepohl (1971) average shales'!$Y$3</f>
        <v>0.7615384615384615</v>
      </c>
      <c r="L183" s="6">
        <f>'Original Data'!AF183/'Wedepohl (1971) average shales'!$AB$3</f>
        <v>1.5517241379310345E-2</v>
      </c>
      <c r="M183" s="8">
        <v>0</v>
      </c>
      <c r="N183" s="8">
        <v>135.30417391304351</v>
      </c>
      <c r="O183" s="8">
        <v>343.53712574850306</v>
      </c>
      <c r="P183" s="8">
        <v>335.62033276740237</v>
      </c>
      <c r="Q183" s="8">
        <v>2782.1774999999998</v>
      </c>
      <c r="R183" s="8">
        <v>186.786</v>
      </c>
      <c r="S183" s="8">
        <v>167831.05181818179</v>
      </c>
      <c r="T183" s="8">
        <v>484.21961538461539</v>
      </c>
      <c r="U183" s="8">
        <v>5421.2200000000012</v>
      </c>
      <c r="V183" s="8">
        <v>2605.3767500000004</v>
      </c>
    </row>
    <row r="184" spans="1:22" x14ac:dyDescent="0.45">
      <c r="A184" t="s">
        <v>33</v>
      </c>
      <c r="B184" t="s">
        <v>291</v>
      </c>
      <c r="C184" s="1" t="s">
        <v>245</v>
      </c>
      <c r="D184" s="1" t="s">
        <v>290</v>
      </c>
      <c r="E184" s="6">
        <f>'Original Data'!P184/'Wedepohl (1971) average shales'!$N$3</f>
        <v>0.39374999999999999</v>
      </c>
      <c r="F184" s="6">
        <f>'Original Data'!R184/'Wedepohl (1971) average shales'!$Q$3</f>
        <v>1.44</v>
      </c>
      <c r="G184" s="6">
        <f>'Original Data'!S184/'Wedepohl (1971) average shales'!$P$3</f>
        <v>0</v>
      </c>
      <c r="H184" s="6">
        <f>'Original Data'!U184/'Wedepohl (1971) average shales'!$S$3</f>
        <v>0</v>
      </c>
      <c r="I184" s="6">
        <f>'Original Data'!X184/'Wedepohl (1971) average shales'!$U$3</f>
        <v>0.25263157894736843</v>
      </c>
      <c r="J184" s="6">
        <f>'Original Data'!Y184/'Wedepohl (1971) average shales'!$W$3</f>
        <v>0.17777777777777778</v>
      </c>
      <c r="K184" s="6">
        <f>'Original Data'!AC184/'Wedepohl (1971) average shales'!$Y$3</f>
        <v>0.19230769230769232</v>
      </c>
      <c r="L184" s="6">
        <f>'Original Data'!AF184/'Wedepohl (1971) average shales'!$AB$3</f>
        <v>3.793103448275862E-2</v>
      </c>
      <c r="M184" s="8">
        <v>0</v>
      </c>
      <c r="N184" s="8">
        <v>138.97521739130437</v>
      </c>
      <c r="O184" s="8">
        <v>159.40883233532935</v>
      </c>
      <c r="P184" s="8">
        <v>91.503959252971143</v>
      </c>
      <c r="Q184" s="8">
        <v>1800.2324999999998</v>
      </c>
      <c r="R184" s="8">
        <v>41.507999999999996</v>
      </c>
      <c r="S184" s="8">
        <v>177226.10818181816</v>
      </c>
      <c r="T184" s="8">
        <v>253.63884615384615</v>
      </c>
      <c r="U184" s="8">
        <v>5937.5266666666666</v>
      </c>
      <c r="V184" s="8">
        <v>1915.9386071428576</v>
      </c>
    </row>
    <row r="185" spans="1:22" x14ac:dyDescent="0.45">
      <c r="A185" t="s">
        <v>33</v>
      </c>
      <c r="B185" t="s">
        <v>291</v>
      </c>
      <c r="C185" s="1" t="s">
        <v>246</v>
      </c>
      <c r="D185" s="1" t="s">
        <v>290</v>
      </c>
      <c r="E185" s="6">
        <f>'Original Data'!P185/'Wedepohl (1971) average shales'!$N$3</f>
        <v>0.32500000000000001</v>
      </c>
      <c r="F185" s="6">
        <f>'Original Data'!R185/'Wedepohl (1971) average shales'!$Q$3</f>
        <v>1.36</v>
      </c>
      <c r="G185" s="6">
        <f>'Original Data'!S185/'Wedepohl (1971) average shales'!$P$3</f>
        <v>0</v>
      </c>
      <c r="H185" s="6">
        <f>'Original Data'!U185/'Wedepohl (1971) average shales'!$S$3</f>
        <v>0</v>
      </c>
      <c r="I185" s="6">
        <f>'Original Data'!X185/'Wedepohl (1971) average shales'!$U$3</f>
        <v>0.12631578947368421</v>
      </c>
      <c r="J185" s="6">
        <f>'Original Data'!Y185/'Wedepohl (1971) average shales'!$W$3</f>
        <v>0.22222222222222221</v>
      </c>
      <c r="K185" s="6">
        <f>'Original Data'!AC185/'Wedepohl (1971) average shales'!$Y$3</f>
        <v>0.2076923076923077</v>
      </c>
      <c r="L185" s="6">
        <f>'Original Data'!AF185/'Wedepohl (1971) average shales'!$AB$3</f>
        <v>0.10517241379310345</v>
      </c>
      <c r="M185" s="8">
        <v>0</v>
      </c>
      <c r="N185" s="8">
        <v>133.7308695652174</v>
      </c>
      <c r="O185" s="8">
        <v>671.54535928143719</v>
      </c>
      <c r="P185" s="8">
        <v>464.82106621392199</v>
      </c>
      <c r="Q185" s="8">
        <v>2727.6249999999995</v>
      </c>
      <c r="R185" s="8">
        <v>417.38600000000002</v>
      </c>
      <c r="S185" s="8">
        <v>160492.38227272723</v>
      </c>
      <c r="T185" s="8">
        <v>883.89294871794868</v>
      </c>
      <c r="U185" s="8">
        <v>4990.9644444444448</v>
      </c>
      <c r="V185" s="8">
        <v>3816.8894285714282</v>
      </c>
    </row>
    <row r="186" spans="1:22" x14ac:dyDescent="0.45">
      <c r="A186" t="s">
        <v>33</v>
      </c>
      <c r="B186" t="s">
        <v>291</v>
      </c>
      <c r="C186" s="1" t="s">
        <v>247</v>
      </c>
      <c r="D186" s="1" t="s">
        <v>290</v>
      </c>
      <c r="E186" s="6">
        <f>'Original Data'!P186/'Wedepohl (1971) average shales'!$N$3</f>
        <v>0.50624999999999998</v>
      </c>
      <c r="F186" s="6">
        <f>'Original Data'!R186/'Wedepohl (1971) average shales'!$Q$3</f>
        <v>2.0333333333333332</v>
      </c>
      <c r="G186" s="6">
        <f>'Original Data'!S186/'Wedepohl (1971) average shales'!$P$3</f>
        <v>0</v>
      </c>
      <c r="H186" s="6">
        <f>'Original Data'!U186/'Wedepohl (1971) average shales'!$S$3</f>
        <v>0</v>
      </c>
      <c r="I186" s="6">
        <f>'Original Data'!X186/'Wedepohl (1971) average shales'!$U$3</f>
        <v>0.31578947368421051</v>
      </c>
      <c r="J186" s="6">
        <f>'Original Data'!Y186/'Wedepohl (1971) average shales'!$W$3</f>
        <v>0.17777777777777778</v>
      </c>
      <c r="K186" s="6">
        <f>'Original Data'!AC186/'Wedepohl (1971) average shales'!$Y$3</f>
        <v>0.38461538461538464</v>
      </c>
      <c r="L186" s="6">
        <f>'Original Data'!AF186/'Wedepohl (1971) average shales'!$AB$3</f>
        <v>5.1724137931034482E-2</v>
      </c>
      <c r="M186" s="8">
        <v>0</v>
      </c>
      <c r="N186" s="8">
        <v>147.62839130434782</v>
      </c>
      <c r="O186" s="8">
        <v>938.70568862275456</v>
      </c>
      <c r="P186" s="8">
        <v>569.41969439728348</v>
      </c>
      <c r="Q186" s="8">
        <v>4418.7524999999996</v>
      </c>
      <c r="R186" s="8">
        <v>1519.654</v>
      </c>
      <c r="S186" s="8">
        <v>154306.97863636364</v>
      </c>
      <c r="T186" s="8">
        <v>1191.3339743589743</v>
      </c>
      <c r="U186" s="8">
        <v>6453.8333333333339</v>
      </c>
      <c r="V186" s="8">
        <v>5198.2636785714285</v>
      </c>
    </row>
    <row r="187" spans="1:22" x14ac:dyDescent="0.45">
      <c r="A187" t="s">
        <v>33</v>
      </c>
      <c r="B187" t="s">
        <v>291</v>
      </c>
      <c r="C187" s="1" t="s">
        <v>248</v>
      </c>
      <c r="D187" s="1" t="s">
        <v>290</v>
      </c>
      <c r="E187" s="6">
        <f>'Original Data'!P187/'Wedepohl (1971) average shales'!$N$3</f>
        <v>0.63124999999999998</v>
      </c>
      <c r="F187" s="6">
        <f>'Original Data'!R187/'Wedepohl (1971) average shales'!$Q$3</f>
        <v>2.21</v>
      </c>
      <c r="G187" s="6">
        <f>'Original Data'!S187/'Wedepohl (1971) average shales'!$P$3</f>
        <v>0</v>
      </c>
      <c r="H187" s="6">
        <f>'Original Data'!U187/'Wedepohl (1971) average shales'!$S$3</f>
        <v>0</v>
      </c>
      <c r="I187" s="6">
        <f>'Original Data'!X187/'Wedepohl (1971) average shales'!$U$3</f>
        <v>0.36842105263157893</v>
      </c>
      <c r="J187" s="6">
        <f>'Original Data'!Y187/'Wedepohl (1971) average shales'!$W$3</f>
        <v>0.35555555555555557</v>
      </c>
      <c r="K187" s="6">
        <f>'Original Data'!AC187/'Wedepohl (1971) average shales'!$Y$3</f>
        <v>0.63846153846153841</v>
      </c>
      <c r="L187" s="6">
        <f>'Original Data'!AF187/'Wedepohl (1971) average shales'!$AB$3</f>
        <v>9.4827586206896547E-2</v>
      </c>
      <c r="M187" s="8">
        <v>0</v>
      </c>
      <c r="N187" s="8">
        <v>128.48652173913044</v>
      </c>
      <c r="O187" s="8">
        <v>352.09386227544917</v>
      </c>
      <c r="P187" s="8">
        <v>167.05623089983024</v>
      </c>
      <c r="Q187" s="8">
        <v>2072.9949999999999</v>
      </c>
      <c r="R187" s="8">
        <v>332.06399999999996</v>
      </c>
      <c r="S187" s="8">
        <v>172518.83409090908</v>
      </c>
      <c r="T187" s="8">
        <v>438.1034615384616</v>
      </c>
      <c r="U187" s="8">
        <v>8002.7533333333349</v>
      </c>
      <c r="V187" s="8">
        <v>2530.4378214285712</v>
      </c>
    </row>
    <row r="188" spans="1:22" x14ac:dyDescent="0.45">
      <c r="A188" t="s">
        <v>33</v>
      </c>
      <c r="B188" t="s">
        <v>291</v>
      </c>
      <c r="C188" s="1" t="s">
        <v>249</v>
      </c>
      <c r="D188" s="1" t="s">
        <v>290</v>
      </c>
      <c r="E188" s="6">
        <f>'Original Data'!P188/'Wedepohl (1971) average shales'!$N$3</f>
        <v>0.38750000000000001</v>
      </c>
      <c r="F188" s="6">
        <f>'Original Data'!R188/'Wedepohl (1971) average shales'!$Q$3</f>
        <v>1.6333333333333333</v>
      </c>
      <c r="G188" s="6">
        <f>'Original Data'!S188/'Wedepohl (1971) average shales'!$P$3</f>
        <v>0</v>
      </c>
      <c r="H188" s="6">
        <f>'Original Data'!U188/'Wedepohl (1971) average shales'!$S$3</f>
        <v>0</v>
      </c>
      <c r="I188" s="6">
        <f>'Original Data'!X188/'Wedepohl (1971) average shales'!$U$3</f>
        <v>0.23157894736842105</v>
      </c>
      <c r="J188" s="6">
        <f>'Original Data'!Y188/'Wedepohl (1971) average shales'!$W$3</f>
        <v>0.28888888888888886</v>
      </c>
      <c r="K188" s="6">
        <f>'Original Data'!AC188/'Wedepohl (1971) average shales'!$Y$3</f>
        <v>0.3923076923076923</v>
      </c>
      <c r="L188" s="6">
        <f>'Original Data'!AF188/'Wedepohl (1971) average shales'!$AB$3</f>
        <v>6.0344827586206899E-2</v>
      </c>
      <c r="M188" s="8">
        <v>0</v>
      </c>
      <c r="N188" s="8">
        <v>143.17069565217395</v>
      </c>
      <c r="O188" s="8">
        <v>418.64625748502999</v>
      </c>
      <c r="P188" s="8">
        <v>237.52935823429542</v>
      </c>
      <c r="Q188" s="8">
        <v>2154.82375</v>
      </c>
      <c r="R188" s="8">
        <v>343.59399999999999</v>
      </c>
      <c r="S188" s="8">
        <v>169822.46590909088</v>
      </c>
      <c r="T188" s="8">
        <v>576.45192307692298</v>
      </c>
      <c r="U188" s="8">
        <v>5851.4755555555566</v>
      </c>
      <c r="V188" s="8">
        <v>2735.2708928571428</v>
      </c>
    </row>
    <row r="189" spans="1:22" x14ac:dyDescent="0.45">
      <c r="A189" t="s">
        <v>33</v>
      </c>
      <c r="B189" t="s">
        <v>291</v>
      </c>
      <c r="C189" s="1" t="s">
        <v>250</v>
      </c>
      <c r="D189" s="1" t="s">
        <v>290</v>
      </c>
      <c r="E189" s="6">
        <f>'Original Data'!P189/'Wedepohl (1971) average shales'!$N$3</f>
        <v>0.47499999999999998</v>
      </c>
      <c r="F189" s="6">
        <f>'Original Data'!R189/'Wedepohl (1971) average shales'!$Q$3</f>
        <v>1.97</v>
      </c>
      <c r="G189" s="6">
        <f>'Original Data'!S189/'Wedepohl (1971) average shales'!$P$3</f>
        <v>0</v>
      </c>
      <c r="H189" s="6">
        <f>'Original Data'!U189/'Wedepohl (1971) average shales'!$S$3</f>
        <v>0</v>
      </c>
      <c r="I189" s="6">
        <f>'Original Data'!X189/'Wedepohl (1971) average shales'!$U$3</f>
        <v>0.22105263157894736</v>
      </c>
      <c r="J189" s="6">
        <f>'Original Data'!Y189/'Wedepohl (1971) average shales'!$W$3</f>
        <v>0.24444444444444444</v>
      </c>
      <c r="K189" s="6">
        <f>'Original Data'!AC189/'Wedepohl (1971) average shales'!$Y$3</f>
        <v>0.2076923076923077</v>
      </c>
      <c r="L189" s="6">
        <f>'Original Data'!AF189/'Wedepohl (1971) average shales'!$AB$3</f>
        <v>0.12586206896551724</v>
      </c>
      <c r="M189" s="8">
        <v>0</v>
      </c>
      <c r="N189" s="8">
        <v>133.7308695652174</v>
      </c>
      <c r="O189" s="8">
        <v>432.59056886227546</v>
      </c>
      <c r="P189" s="8">
        <v>275.38485568760615</v>
      </c>
      <c r="Q189" s="8">
        <v>2945.8349999999996</v>
      </c>
      <c r="R189" s="8">
        <v>205.23400000000001</v>
      </c>
      <c r="S189" s="8">
        <v>167577.65818181817</v>
      </c>
      <c r="T189" s="8">
        <v>576.45192307692298</v>
      </c>
      <c r="U189" s="8">
        <v>6625.9355555555567</v>
      </c>
      <c r="V189" s="8">
        <v>2677.8177142857144</v>
      </c>
    </row>
    <row r="190" spans="1:22" x14ac:dyDescent="0.45">
      <c r="A190" t="s">
        <v>33</v>
      </c>
      <c r="B190" t="s">
        <v>291</v>
      </c>
      <c r="C190" s="1" t="s">
        <v>251</v>
      </c>
      <c r="D190" s="1" t="s">
        <v>290</v>
      </c>
      <c r="E190" s="6">
        <f>'Original Data'!P190/'Wedepohl (1971) average shales'!$N$3</f>
        <v>0.45</v>
      </c>
      <c r="F190" s="6">
        <f>'Original Data'!R190/'Wedepohl (1971) average shales'!$Q$3</f>
        <v>2</v>
      </c>
      <c r="G190" s="6">
        <f>'Original Data'!S190/'Wedepohl (1971) average shales'!$P$3</f>
        <v>0</v>
      </c>
      <c r="H190" s="6">
        <f>'Original Data'!U190/'Wedepohl (1971) average shales'!$S$3</f>
        <v>0</v>
      </c>
      <c r="I190" s="6">
        <f>'Original Data'!X190/'Wedepohl (1971) average shales'!$U$3</f>
        <v>0.25263157894736843</v>
      </c>
      <c r="J190" s="6">
        <f>'Original Data'!Y190/'Wedepohl (1971) average shales'!$W$3</f>
        <v>0.26666666666666666</v>
      </c>
      <c r="K190" s="6">
        <f>'Original Data'!AC190/'Wedepohl (1971) average shales'!$Y$3</f>
        <v>0.4</v>
      </c>
      <c r="L190" s="6">
        <f>'Original Data'!AF190/'Wedepohl (1971) average shales'!$AB$3</f>
        <v>1.7241379310344827E-3</v>
      </c>
      <c r="M190" s="8">
        <v>0</v>
      </c>
      <c r="N190" s="8">
        <v>129.53539130434783</v>
      </c>
      <c r="O190" s="8">
        <v>515.62260479041913</v>
      </c>
      <c r="P190" s="8">
        <v>273.40081494057728</v>
      </c>
      <c r="Q190" s="8">
        <v>3982.3325</v>
      </c>
      <c r="R190" s="8">
        <v>735.61400000000003</v>
      </c>
      <c r="S190" s="8">
        <v>167902.52181818179</v>
      </c>
      <c r="T190" s="8">
        <v>676.37025641025639</v>
      </c>
      <c r="U190" s="8">
        <v>6711.9866666666676</v>
      </c>
      <c r="V190" s="8">
        <v>3192.3983571428571</v>
      </c>
    </row>
    <row r="191" spans="1:22" x14ac:dyDescent="0.45">
      <c r="A191" t="s">
        <v>33</v>
      </c>
      <c r="B191" t="s">
        <v>291</v>
      </c>
      <c r="C191" s="1" t="s">
        <v>252</v>
      </c>
      <c r="D191" s="1" t="s">
        <v>290</v>
      </c>
      <c r="E191" s="6">
        <f>'Original Data'!P191/'Wedepohl (1971) average shales'!$N$3</f>
        <v>0.41249999999999998</v>
      </c>
      <c r="F191" s="6">
        <f>'Original Data'!R191/'Wedepohl (1971) average shales'!$Q$3</f>
        <v>1.54</v>
      </c>
      <c r="G191" s="6">
        <f>'Original Data'!S191/'Wedepohl (1971) average shales'!$P$3</f>
        <v>0</v>
      </c>
      <c r="H191" s="6">
        <f>'Original Data'!U191/'Wedepohl (1971) average shales'!$S$3</f>
        <v>0</v>
      </c>
      <c r="I191" s="6">
        <f>'Original Data'!X191/'Wedepohl (1971) average shales'!$U$3</f>
        <v>0.17894736842105263</v>
      </c>
      <c r="J191" s="6">
        <f>'Original Data'!Y191/'Wedepohl (1971) average shales'!$W$3</f>
        <v>0.31111111111111112</v>
      </c>
      <c r="K191" s="6">
        <f>'Original Data'!AC191/'Wedepohl (1971) average shales'!$Y$3</f>
        <v>0.3923076923076923</v>
      </c>
      <c r="L191" s="6">
        <f>'Original Data'!AF191/'Wedepohl (1971) average shales'!$AB$3</f>
        <v>0.12586206896551724</v>
      </c>
      <c r="M191" s="8">
        <v>0</v>
      </c>
      <c r="N191" s="8">
        <v>137.92634782608698</v>
      </c>
      <c r="O191" s="8">
        <v>265.25883233532932</v>
      </c>
      <c r="P191" s="8">
        <v>118.32819015280138</v>
      </c>
      <c r="Q191" s="8">
        <v>2072.9949999999999</v>
      </c>
      <c r="R191" s="8">
        <v>69.179999999999993</v>
      </c>
      <c r="S191" s="8">
        <v>173279.01499999998</v>
      </c>
      <c r="T191" s="8">
        <v>407.35935897435888</v>
      </c>
      <c r="U191" s="8">
        <v>5679.3733333333339</v>
      </c>
      <c r="V191" s="8">
        <v>2670.3238214285711</v>
      </c>
    </row>
    <row r="192" spans="1:22" x14ac:dyDescent="0.45">
      <c r="A192" t="s">
        <v>33</v>
      </c>
      <c r="B192" t="s">
        <v>291</v>
      </c>
      <c r="C192" s="1" t="s">
        <v>253</v>
      </c>
      <c r="D192" s="1" t="s">
        <v>290</v>
      </c>
      <c r="E192" s="6">
        <f>'Original Data'!P192/'Wedepohl (1971) average shales'!$N$3</f>
        <v>0.40625</v>
      </c>
      <c r="F192" s="6">
        <f>'Original Data'!R192/'Wedepohl (1971) average shales'!$Q$3</f>
        <v>1.7566666666666666</v>
      </c>
      <c r="G192" s="6">
        <f>'Original Data'!S192/'Wedepohl (1971) average shales'!$P$3</f>
        <v>0</v>
      </c>
      <c r="H192" s="6">
        <f>'Original Data'!U192/'Wedepohl (1971) average shales'!$S$3</f>
        <v>0</v>
      </c>
      <c r="I192" s="6">
        <f>'Original Data'!X192/'Wedepohl (1971) average shales'!$U$3</f>
        <v>0.25263157894736843</v>
      </c>
      <c r="J192" s="6">
        <f>'Original Data'!Y192/'Wedepohl (1971) average shales'!$W$3</f>
        <v>0.15555555555555556</v>
      </c>
      <c r="K192" s="6">
        <f>'Original Data'!AC192/'Wedepohl (1971) average shales'!$Y$3</f>
        <v>0.22307692307692309</v>
      </c>
      <c r="L192" s="6">
        <f>'Original Data'!AF192/'Wedepohl (1971) average shales'!$AB$3</f>
        <v>8.6206896551724137E-3</v>
      </c>
      <c r="M192" s="8">
        <v>792.86287499999992</v>
      </c>
      <c r="N192" s="8">
        <v>137.40191304347826</v>
      </c>
      <c r="O192" s="8">
        <v>1992.1350299401197</v>
      </c>
      <c r="P192" s="8">
        <v>1453.0320814940578</v>
      </c>
      <c r="Q192" s="8">
        <v>4609.6862500000007</v>
      </c>
      <c r="R192" s="8">
        <v>3080.8160000000003</v>
      </c>
      <c r="S192" s="8">
        <v>118536.24363636362</v>
      </c>
      <c r="T192" s="8">
        <v>2444.1561538461538</v>
      </c>
      <c r="U192" s="8">
        <v>4732.8111111111111</v>
      </c>
      <c r="V192" s="8">
        <v>5642.9013214285715</v>
      </c>
    </row>
    <row r="193" spans="1:22" x14ac:dyDescent="0.45">
      <c r="A193" t="s">
        <v>33</v>
      </c>
      <c r="B193" t="s">
        <v>291</v>
      </c>
      <c r="C193" s="1" t="s">
        <v>254</v>
      </c>
      <c r="D193" s="1" t="s">
        <v>290</v>
      </c>
      <c r="E193" s="6">
        <f>'Original Data'!P193/'Wedepohl (1971) average shales'!$N$3</f>
        <v>0.95625000000000004</v>
      </c>
      <c r="F193" s="6">
        <f>'Original Data'!R193/'Wedepohl (1971) average shales'!$Q$3</f>
        <v>2.8333333333333335</v>
      </c>
      <c r="G193" s="6">
        <f>'Original Data'!S193/'Wedepohl (1971) average shales'!$P$3</f>
        <v>0</v>
      </c>
      <c r="H193" s="6">
        <f>'Original Data'!U193/'Wedepohl (1971) average shales'!$S$3</f>
        <v>0</v>
      </c>
      <c r="I193" s="6">
        <f>'Original Data'!X193/'Wedepohl (1971) average shales'!$U$3</f>
        <v>0.45263157894736844</v>
      </c>
      <c r="J193" s="6">
        <f>'Original Data'!Y193/'Wedepohl (1971) average shales'!$W$3</f>
        <v>0.64444444444444449</v>
      </c>
      <c r="K193" s="6">
        <f>'Original Data'!AC193/'Wedepohl (1971) average shales'!$Y$3</f>
        <v>1.0769230769230769</v>
      </c>
      <c r="L193" s="6">
        <f>'Original Data'!AF193/'Wedepohl (1971) average shales'!$AB$3</f>
        <v>0.22586206896551725</v>
      </c>
      <c r="M193" s="8">
        <v>0</v>
      </c>
      <c r="N193" s="8">
        <v>168.86800000000002</v>
      </c>
      <c r="O193" s="8">
        <v>1831.7754491017965</v>
      </c>
      <c r="P193" s="8">
        <v>989.87760950764016</v>
      </c>
      <c r="Q193" s="8">
        <v>4827.8962499999998</v>
      </c>
      <c r="R193" s="8">
        <v>2183.7820000000002</v>
      </c>
      <c r="S193" s="8">
        <v>134064.72545454543</v>
      </c>
      <c r="T193" s="8">
        <v>1583.3212820512817</v>
      </c>
      <c r="U193" s="8">
        <v>7142.2422222222222</v>
      </c>
      <c r="V193" s="8">
        <v>5410.5906428571425</v>
      </c>
    </row>
    <row r="194" spans="1:22" x14ac:dyDescent="0.45">
      <c r="A194" t="s">
        <v>33</v>
      </c>
      <c r="B194" t="s">
        <v>291</v>
      </c>
      <c r="C194" s="1" t="s">
        <v>255</v>
      </c>
      <c r="D194" s="1" t="s">
        <v>290</v>
      </c>
      <c r="E194" s="6">
        <f>'Original Data'!P194/'Wedepohl (1971) average shales'!$N$3</f>
        <v>0.79374999999999996</v>
      </c>
      <c r="F194" s="6">
        <f>'Original Data'!R194/'Wedepohl (1971) average shales'!$Q$3</f>
        <v>2.39</v>
      </c>
      <c r="G194" s="6">
        <f>'Original Data'!S194/'Wedepohl (1971) average shales'!$P$3</f>
        <v>0</v>
      </c>
      <c r="H194" s="6">
        <f>'Original Data'!U194/'Wedepohl (1971) average shales'!$S$3</f>
        <v>0</v>
      </c>
      <c r="I194" s="6">
        <f>'Original Data'!X194/'Wedepohl (1971) average shales'!$U$3</f>
        <v>0.50526315789473686</v>
      </c>
      <c r="J194" s="6">
        <f>'Original Data'!Y194/'Wedepohl (1971) average shales'!$W$3</f>
        <v>0.46666666666666667</v>
      </c>
      <c r="K194" s="6">
        <f>'Original Data'!AC194/'Wedepohl (1971) average shales'!$Y$3</f>
        <v>0.66923076923076918</v>
      </c>
      <c r="L194" s="6">
        <f>'Original Data'!AF194/'Wedepohl (1971) average shales'!$AB$3</f>
        <v>9.1379310344827588E-2</v>
      </c>
      <c r="M194" s="8">
        <v>0</v>
      </c>
      <c r="N194" s="8">
        <v>143.43291304347827</v>
      </c>
      <c r="O194" s="8">
        <v>176.52230538922154</v>
      </c>
      <c r="P194" s="8">
        <v>28.332101867572156</v>
      </c>
      <c r="Q194" s="8">
        <v>3218.5974999999994</v>
      </c>
      <c r="R194" s="8">
        <v>265.19</v>
      </c>
      <c r="S194" s="8">
        <v>176800.53681818183</v>
      </c>
      <c r="T194" s="8">
        <v>299.75499999999994</v>
      </c>
      <c r="U194" s="8">
        <v>6195.68</v>
      </c>
      <c r="V194" s="8">
        <v>2333.0986428571432</v>
      </c>
    </row>
    <row r="195" spans="1:22" x14ac:dyDescent="0.45">
      <c r="A195" t="s">
        <v>33</v>
      </c>
      <c r="B195" t="s">
        <v>291</v>
      </c>
      <c r="C195" s="1" t="s">
        <v>256</v>
      </c>
      <c r="D195" s="1" t="s">
        <v>290</v>
      </c>
      <c r="E195" s="6">
        <f>'Original Data'!P195/'Wedepohl (1971) average shales'!$N$3</f>
        <v>0.51249999999999996</v>
      </c>
      <c r="F195" s="6">
        <f>'Original Data'!R195/'Wedepohl (1971) average shales'!$Q$3</f>
        <v>2.4066666666666667</v>
      </c>
      <c r="G195" s="6">
        <f>'Original Data'!S195/'Wedepohl (1971) average shales'!$P$3</f>
        <v>0</v>
      </c>
      <c r="H195" s="6">
        <f>'Original Data'!U195/'Wedepohl (1971) average shales'!$S$3</f>
        <v>0</v>
      </c>
      <c r="I195" s="6">
        <f>'Original Data'!X195/'Wedepohl (1971) average shales'!$U$3</f>
        <v>0.17894736842105263</v>
      </c>
      <c r="J195" s="6">
        <f>'Original Data'!Y195/'Wedepohl (1971) average shales'!$W$3</f>
        <v>0.31111111111111112</v>
      </c>
      <c r="K195" s="6">
        <f>'Original Data'!AC195/'Wedepohl (1971) average shales'!$Y$3</f>
        <v>0.19230769230769232</v>
      </c>
      <c r="L195" s="6">
        <f>'Original Data'!AF195/'Wedepohl (1971) average shales'!$AB$3</f>
        <v>6.8965517241379309E-2</v>
      </c>
      <c r="M195" s="8">
        <v>0</v>
      </c>
      <c r="N195" s="8">
        <v>146.31730434782611</v>
      </c>
      <c r="O195" s="8">
        <v>275.08323353293417</v>
      </c>
      <c r="P195" s="8">
        <v>148.24752461799662</v>
      </c>
      <c r="Q195" s="8">
        <v>3491.36</v>
      </c>
      <c r="R195" s="8">
        <v>523.46199999999999</v>
      </c>
      <c r="S195" s="8">
        <v>172616.29318181815</v>
      </c>
      <c r="T195" s="8">
        <v>438.1034615384616</v>
      </c>
      <c r="U195" s="8">
        <v>6367.7822222222221</v>
      </c>
      <c r="V195" s="8">
        <v>2185.71875</v>
      </c>
    </row>
    <row r="196" spans="1:22" x14ac:dyDescent="0.45">
      <c r="A196" t="s">
        <v>33</v>
      </c>
      <c r="B196" t="s">
        <v>291</v>
      </c>
      <c r="C196" s="1" t="s">
        <v>257</v>
      </c>
      <c r="D196" s="1" t="s">
        <v>290</v>
      </c>
      <c r="E196" s="6">
        <f>'Original Data'!P196/'Wedepohl (1971) average shales'!$N$3</f>
        <v>0.51875000000000004</v>
      </c>
      <c r="F196" s="6">
        <f>'Original Data'!R196/'Wedepohl (1971) average shales'!$Q$3</f>
        <v>2.3666666666666667</v>
      </c>
      <c r="G196" s="6">
        <f>'Original Data'!S196/'Wedepohl (1971) average shales'!$P$3</f>
        <v>0</v>
      </c>
      <c r="H196" s="6">
        <f>'Original Data'!U196/'Wedepohl (1971) average shales'!$S$3</f>
        <v>0</v>
      </c>
      <c r="I196" s="6">
        <f>'Original Data'!X196/'Wedepohl (1971) average shales'!$U$3</f>
        <v>0.16842105263157894</v>
      </c>
      <c r="J196" s="6">
        <f>'Original Data'!Y196/'Wedepohl (1971) average shales'!$W$3</f>
        <v>0.2</v>
      </c>
      <c r="K196" s="6">
        <f>'Original Data'!AC196/'Wedepohl (1971) average shales'!$Y$3</f>
        <v>0.30769230769230771</v>
      </c>
      <c r="L196" s="6">
        <f>'Original Data'!AF196/'Wedepohl (1971) average shales'!$AB$3</f>
        <v>7.4137931034482754E-2</v>
      </c>
      <c r="M196" s="8">
        <v>194.73824999999997</v>
      </c>
      <c r="N196" s="8">
        <v>157.59265217391305</v>
      </c>
      <c r="O196" s="8">
        <v>471.88817365269466</v>
      </c>
      <c r="P196" s="8">
        <v>212.76852971137524</v>
      </c>
      <c r="Q196" s="8">
        <v>2182.1</v>
      </c>
      <c r="R196" s="8">
        <v>631.84400000000005</v>
      </c>
      <c r="S196" s="8">
        <v>168048.71045454545</v>
      </c>
      <c r="T196" s="8">
        <v>538.02179487179478</v>
      </c>
      <c r="U196" s="8">
        <v>5765.4244444444448</v>
      </c>
      <c r="V196" s="8">
        <v>2380.5599642857142</v>
      </c>
    </row>
    <row r="197" spans="1:22" x14ac:dyDescent="0.45">
      <c r="A197" t="s">
        <v>33</v>
      </c>
      <c r="B197" t="s">
        <v>291</v>
      </c>
      <c r="C197" s="1" t="s">
        <v>258</v>
      </c>
      <c r="D197" s="1" t="s">
        <v>290</v>
      </c>
      <c r="E197" s="6">
        <f>'Original Data'!P197/'Wedepohl (1971) average shales'!$N$3</f>
        <v>0.47499999999999998</v>
      </c>
      <c r="F197" s="6">
        <f>'Original Data'!R197/'Wedepohl (1971) average shales'!$Q$3</f>
        <v>1.9666666666666666</v>
      </c>
      <c r="G197" s="6">
        <f>'Original Data'!S197/'Wedepohl (1971) average shales'!$P$3</f>
        <v>0</v>
      </c>
      <c r="H197" s="6">
        <f>'Original Data'!U197/'Wedepohl (1971) average shales'!$S$3</f>
        <v>0</v>
      </c>
      <c r="I197" s="6">
        <f>'Original Data'!X197/'Wedepohl (1971) average shales'!$U$3</f>
        <v>0.17894736842105263</v>
      </c>
      <c r="J197" s="6">
        <f>'Original Data'!Y197/'Wedepohl (1971) average shales'!$W$3</f>
        <v>0.1111111111111111</v>
      </c>
      <c r="K197" s="6">
        <f>'Original Data'!AC197/'Wedepohl (1971) average shales'!$Y$3</f>
        <v>0.26923076923076922</v>
      </c>
      <c r="L197" s="6">
        <f>'Original Data'!AF197/'Wedepohl (1971) average shales'!$AB$3</f>
        <v>9.3103448275862075E-2</v>
      </c>
      <c r="M197" s="8">
        <v>0</v>
      </c>
      <c r="N197" s="8">
        <v>145.79286956521742</v>
      </c>
      <c r="O197" s="8">
        <v>442.73188622754492</v>
      </c>
      <c r="P197" s="8">
        <v>213.87959252971137</v>
      </c>
      <c r="Q197" s="8">
        <v>2182.1</v>
      </c>
      <c r="R197" s="8">
        <v>825.548</v>
      </c>
      <c r="S197" s="8">
        <v>168272.86636363633</v>
      </c>
      <c r="T197" s="8">
        <v>553.39384615384608</v>
      </c>
      <c r="U197" s="8">
        <v>5335.1688888888893</v>
      </c>
      <c r="V197" s="8">
        <v>2792.7240714285717</v>
      </c>
    </row>
    <row r="198" spans="1:22" x14ac:dyDescent="0.45">
      <c r="A198" t="s">
        <v>33</v>
      </c>
      <c r="B198" t="s">
        <v>291</v>
      </c>
      <c r="C198" s="1" t="s">
        <v>259</v>
      </c>
      <c r="D198" s="1" t="s">
        <v>290</v>
      </c>
      <c r="E198" s="6">
        <f>'Original Data'!P198/'Wedepohl (1971) average shales'!$N$3</f>
        <v>0.5</v>
      </c>
      <c r="F198" s="6">
        <f>'Original Data'!R198/'Wedepohl (1971) average shales'!$Q$3</f>
        <v>2.14</v>
      </c>
      <c r="G198" s="6">
        <f>'Original Data'!S198/'Wedepohl (1971) average shales'!$P$3</f>
        <v>0</v>
      </c>
      <c r="H198" s="6">
        <f>'Original Data'!U198/'Wedepohl (1971) average shales'!$S$3</f>
        <v>0</v>
      </c>
      <c r="I198" s="6">
        <f>'Original Data'!X198/'Wedepohl (1971) average shales'!$U$3</f>
        <v>0.29473684210526313</v>
      </c>
      <c r="J198" s="6">
        <f>'Original Data'!Y198/'Wedepohl (1971) average shales'!$W$3</f>
        <v>0.37777777777777777</v>
      </c>
      <c r="K198" s="6">
        <f>'Original Data'!AC198/'Wedepohl (1971) average shales'!$Y$3</f>
        <v>0.2153846153846154</v>
      </c>
      <c r="L198" s="6">
        <f>'Original Data'!AF198/'Wedepohl (1971) average shales'!$AB$3</f>
        <v>2.5862068965517241E-2</v>
      </c>
      <c r="M198" s="8">
        <v>0</v>
      </c>
      <c r="N198" s="8">
        <v>138.71299999999999</v>
      </c>
      <c r="O198" s="8">
        <v>456.35928143712573</v>
      </c>
      <c r="P198" s="8">
        <v>242.92594906621395</v>
      </c>
      <c r="Q198" s="8">
        <v>1963.8899999999999</v>
      </c>
      <c r="R198" s="8">
        <v>915.48199999999997</v>
      </c>
      <c r="S198" s="8">
        <v>166434.13818181815</v>
      </c>
      <c r="T198" s="8">
        <v>591.82397435897428</v>
      </c>
      <c r="U198" s="8">
        <v>4904.9133333333348</v>
      </c>
      <c r="V198" s="8">
        <v>6369.8089285714286</v>
      </c>
    </row>
    <row r="199" spans="1:22" x14ac:dyDescent="0.45">
      <c r="A199" t="s">
        <v>33</v>
      </c>
      <c r="B199" t="s">
        <v>291</v>
      </c>
      <c r="C199" s="1" t="s">
        <v>260</v>
      </c>
      <c r="D199" s="1" t="s">
        <v>290</v>
      </c>
      <c r="E199" s="6">
        <f>'Original Data'!P199/'Wedepohl (1971) average shales'!$N$3</f>
        <v>0.5</v>
      </c>
      <c r="F199" s="6">
        <f>'Original Data'!R199/'Wedepohl (1971) average shales'!$Q$3</f>
        <v>2.0566666666666666</v>
      </c>
      <c r="G199" s="6">
        <f>'Original Data'!S199/'Wedepohl (1971) average shales'!$P$3</f>
        <v>0</v>
      </c>
      <c r="H199" s="6">
        <f>'Original Data'!U199/'Wedepohl (1971) average shales'!$S$3</f>
        <v>0</v>
      </c>
      <c r="I199" s="6">
        <f>'Original Data'!X199/'Wedepohl (1971) average shales'!$U$3</f>
        <v>0.43157894736842106</v>
      </c>
      <c r="J199" s="6">
        <f>'Original Data'!Y199/'Wedepohl (1971) average shales'!$W$3</f>
        <v>0.33333333333333331</v>
      </c>
      <c r="K199" s="6">
        <f>'Original Data'!AC199/'Wedepohl (1971) average shales'!$Y$3</f>
        <v>0.57692307692307687</v>
      </c>
      <c r="L199" s="6">
        <f>'Original Data'!AF199/'Wedepohl (1971) average shales'!$AB$3</f>
        <v>0.16034482758620688</v>
      </c>
      <c r="M199" s="8">
        <v>0</v>
      </c>
      <c r="N199" s="8">
        <v>141.59739130434784</v>
      </c>
      <c r="O199" s="8">
        <v>153.07050898203593</v>
      </c>
      <c r="P199" s="8">
        <v>5.3965908319185063</v>
      </c>
      <c r="Q199" s="8">
        <v>1636.5749999999998</v>
      </c>
      <c r="R199" s="8">
        <v>262.88400000000001</v>
      </c>
      <c r="S199" s="8">
        <v>178200.69909090907</v>
      </c>
      <c r="T199" s="8">
        <v>261.3248717948718</v>
      </c>
      <c r="U199" s="8">
        <v>4990.9644444444448</v>
      </c>
      <c r="V199" s="8">
        <v>2837.687428571428</v>
      </c>
    </row>
    <row r="200" spans="1:22" x14ac:dyDescent="0.45">
      <c r="A200" t="s">
        <v>33</v>
      </c>
      <c r="B200" t="s">
        <v>291</v>
      </c>
      <c r="C200" s="1" t="s">
        <v>261</v>
      </c>
      <c r="D200" s="1" t="s">
        <v>290</v>
      </c>
      <c r="E200" s="6">
        <f>'Original Data'!P200/'Wedepohl (1971) average shales'!$N$3</f>
        <v>0.36875000000000002</v>
      </c>
      <c r="F200" s="6">
        <f>'Original Data'!R200/'Wedepohl (1971) average shales'!$Q$3</f>
        <v>1.7066666666666668</v>
      </c>
      <c r="G200" s="6">
        <f>'Original Data'!S200/'Wedepohl (1971) average shales'!$P$3</f>
        <v>0</v>
      </c>
      <c r="H200" s="6">
        <f>'Original Data'!U200/'Wedepohl (1971) average shales'!$S$3</f>
        <v>0</v>
      </c>
      <c r="I200" s="6">
        <f>'Original Data'!X200/'Wedepohl (1971) average shales'!$U$3</f>
        <v>0.15789473684210525</v>
      </c>
      <c r="J200" s="6">
        <f>'Original Data'!Y200/'Wedepohl (1971) average shales'!$W$3</f>
        <v>0.2</v>
      </c>
      <c r="K200" s="6">
        <f>'Original Data'!AC200/'Wedepohl (1971) average shales'!$Y$3</f>
        <v>0.2153846153846154</v>
      </c>
      <c r="L200" s="6">
        <f>'Original Data'!AF200/'Wedepohl (1971) average shales'!$AB$3</f>
        <v>0.1103448275862069</v>
      </c>
      <c r="M200" s="8">
        <v>0</v>
      </c>
      <c r="N200" s="8">
        <v>109.34465217391303</v>
      </c>
      <c r="O200" s="8">
        <v>431.63982035928154</v>
      </c>
      <c r="P200" s="8">
        <v>207.21321561969444</v>
      </c>
      <c r="Q200" s="8">
        <v>1800.2324999999998</v>
      </c>
      <c r="R200" s="8">
        <v>843.99599999999987</v>
      </c>
      <c r="S200" s="8">
        <v>113124.01545454546</v>
      </c>
      <c r="T200" s="8">
        <v>514.96371794871789</v>
      </c>
      <c r="U200" s="8">
        <v>3355.9933333333338</v>
      </c>
      <c r="V200" s="8">
        <v>2105.7838928571432</v>
      </c>
    </row>
    <row r="201" spans="1:22" x14ac:dyDescent="0.45">
      <c r="A201" t="s">
        <v>33</v>
      </c>
      <c r="B201" t="s">
        <v>291</v>
      </c>
      <c r="C201" s="1" t="s">
        <v>262</v>
      </c>
      <c r="D201" s="1" t="s">
        <v>290</v>
      </c>
      <c r="E201" s="6">
        <f>'Original Data'!P201/'Wedepohl (1971) average shales'!$N$3</f>
        <v>0.30625000000000002</v>
      </c>
      <c r="F201" s="6">
        <f>'Original Data'!R201/'Wedepohl (1971) average shales'!$Q$3</f>
        <v>1.1433333333333333</v>
      </c>
      <c r="G201" s="6">
        <f>'Original Data'!S201/'Wedepohl (1971) average shales'!$P$3</f>
        <v>0</v>
      </c>
      <c r="H201" s="6">
        <f>'Original Data'!U201/'Wedepohl (1971) average shales'!$S$3</f>
        <v>0</v>
      </c>
      <c r="I201" s="6">
        <f>'Original Data'!X201/'Wedepohl (1971) average shales'!$U$3</f>
        <v>0.2</v>
      </c>
      <c r="J201" s="6">
        <f>'Original Data'!Y201/'Wedepohl (1971) average shales'!$W$3</f>
        <v>0.2</v>
      </c>
      <c r="K201" s="6">
        <f>'Original Data'!AC201/'Wedepohl (1971) average shales'!$Y$3</f>
        <v>0.23846153846153847</v>
      </c>
      <c r="L201" s="6">
        <f>'Original Data'!AF201/'Wedepohl (1971) average shales'!$AB$3</f>
        <v>3.1034482758620689E-2</v>
      </c>
      <c r="M201" s="8">
        <v>0</v>
      </c>
      <c r="N201" s="8">
        <v>149.72613043478262</v>
      </c>
      <c r="O201" s="8">
        <v>112.50523952095809</v>
      </c>
      <c r="P201" s="8">
        <v>0</v>
      </c>
      <c r="Q201" s="8">
        <v>7473.6925000000001</v>
      </c>
      <c r="R201" s="8">
        <v>16.141999999999999</v>
      </c>
      <c r="S201" s="8">
        <v>179682.07727272727</v>
      </c>
      <c r="T201" s="8">
        <v>215.20871794871795</v>
      </c>
      <c r="U201" s="8">
        <v>6281.7311111111121</v>
      </c>
      <c r="V201" s="8">
        <v>2308.1190000000001</v>
      </c>
    </row>
    <row r="202" spans="1:22" x14ac:dyDescent="0.45">
      <c r="A202" t="s">
        <v>33</v>
      </c>
      <c r="B202" t="s">
        <v>291</v>
      </c>
      <c r="C202" s="1" t="s">
        <v>263</v>
      </c>
      <c r="D202" s="1" t="s">
        <v>290</v>
      </c>
      <c r="E202" s="6">
        <f>'Original Data'!P202/'Wedepohl (1971) average shales'!$N$3</f>
        <v>0.27500000000000002</v>
      </c>
      <c r="F202" s="6">
        <f>'Original Data'!R202/'Wedepohl (1971) average shales'!$Q$3</f>
        <v>1.3166666666666667</v>
      </c>
      <c r="G202" s="6">
        <f>'Original Data'!S202/'Wedepohl (1971) average shales'!$P$3</f>
        <v>0</v>
      </c>
      <c r="H202" s="6">
        <f>'Original Data'!U202/'Wedepohl (1971) average shales'!$S$3</f>
        <v>0</v>
      </c>
      <c r="I202" s="6">
        <f>'Original Data'!X202/'Wedepohl (1971) average shales'!$U$3</f>
        <v>0.11578947368421053</v>
      </c>
      <c r="J202" s="6">
        <f>'Original Data'!Y202/'Wedepohl (1971) average shales'!$W$3</f>
        <v>0.24444444444444444</v>
      </c>
      <c r="K202" s="6">
        <f>'Original Data'!AC202/'Wedepohl (1971) average shales'!$Y$3</f>
        <v>0.16153846153846155</v>
      </c>
      <c r="L202" s="6">
        <f>'Original Data'!AF202/'Wedepohl (1971) average shales'!$AB$3</f>
        <v>9.3103448275862075E-2</v>
      </c>
      <c r="M202" s="8">
        <v>0</v>
      </c>
      <c r="N202" s="8">
        <v>154.44604347826086</v>
      </c>
      <c r="O202" s="8">
        <v>184.12829341317365</v>
      </c>
      <c r="P202" s="8">
        <v>10.793181663837013</v>
      </c>
      <c r="Q202" s="8">
        <v>2509.415</v>
      </c>
      <c r="R202" s="8">
        <v>142.97200000000001</v>
      </c>
      <c r="S202" s="8">
        <v>178353.38499999998</v>
      </c>
      <c r="T202" s="8">
        <v>253.63884615384615</v>
      </c>
      <c r="U202" s="8">
        <v>4990.9644444444448</v>
      </c>
      <c r="V202" s="8">
        <v>2258.1597142857145</v>
      </c>
    </row>
    <row r="203" spans="1:22" x14ac:dyDescent="0.45">
      <c r="A203" t="s">
        <v>33</v>
      </c>
      <c r="B203" t="s">
        <v>291</v>
      </c>
      <c r="C203" s="1" t="s">
        <v>264</v>
      </c>
      <c r="D203" s="1" t="s">
        <v>290</v>
      </c>
      <c r="E203" s="6">
        <f>'Original Data'!P203/'Wedepohl (1971) average shales'!$N$3</f>
        <v>0.36249999999999999</v>
      </c>
      <c r="F203" s="6">
        <f>'Original Data'!R203/'Wedepohl (1971) average shales'!$Q$3</f>
        <v>1.74</v>
      </c>
      <c r="G203" s="6">
        <f>'Original Data'!S203/'Wedepohl (1971) average shales'!$P$3</f>
        <v>0</v>
      </c>
      <c r="H203" s="6">
        <f>'Original Data'!U203/'Wedepohl (1971) average shales'!$S$3</f>
        <v>0</v>
      </c>
      <c r="I203" s="6">
        <f>'Original Data'!X203/'Wedepohl (1971) average shales'!$U$3</f>
        <v>0.12631578947368421</v>
      </c>
      <c r="J203" s="6">
        <f>'Original Data'!Y203/'Wedepohl (1971) average shales'!$W$3</f>
        <v>0.26666666666666666</v>
      </c>
      <c r="K203" s="6">
        <f>'Original Data'!AC203/'Wedepohl (1971) average shales'!$Y$3</f>
        <v>0.13076923076923078</v>
      </c>
      <c r="L203" s="6">
        <f>'Original Data'!AF203/'Wedepohl (1971) average shales'!$AB$3</f>
        <v>5.6896551724137934E-2</v>
      </c>
      <c r="M203" s="8">
        <v>0</v>
      </c>
      <c r="N203" s="8">
        <v>153.65939130434779</v>
      </c>
      <c r="O203" s="8">
        <v>69.721556886227546</v>
      </c>
      <c r="P203" s="8">
        <v>0</v>
      </c>
      <c r="Q203" s="8">
        <v>2945.8349999999996</v>
      </c>
      <c r="R203" s="8">
        <v>0</v>
      </c>
      <c r="S203" s="8">
        <v>179422.18636363634</v>
      </c>
      <c r="T203" s="8">
        <v>146.03448717948717</v>
      </c>
      <c r="U203" s="8">
        <v>5937.5266666666666</v>
      </c>
      <c r="V203" s="8">
        <v>1898.4528571428575</v>
      </c>
    </row>
    <row r="204" spans="1:22" x14ac:dyDescent="0.45">
      <c r="A204" t="s">
        <v>33</v>
      </c>
      <c r="B204" t="s">
        <v>291</v>
      </c>
      <c r="C204" s="1" t="s">
        <v>265</v>
      </c>
      <c r="D204" s="1" t="s">
        <v>290</v>
      </c>
      <c r="E204" s="6">
        <f>'Original Data'!P204/'Wedepohl (1971) average shales'!$N$3</f>
        <v>0.29375000000000001</v>
      </c>
      <c r="F204" s="6">
        <f>'Original Data'!R204/'Wedepohl (1971) average shales'!$Q$3</f>
        <v>1.4666666666666666</v>
      </c>
      <c r="G204" s="6">
        <f>'Original Data'!S204/'Wedepohl (1971) average shales'!$P$3</f>
        <v>0</v>
      </c>
      <c r="H204" s="6">
        <f>'Original Data'!U204/'Wedepohl (1971) average shales'!$S$3</f>
        <v>0</v>
      </c>
      <c r="I204" s="6">
        <f>'Original Data'!X204/'Wedepohl (1971) average shales'!$U$3</f>
        <v>7.3684210526315783E-2</v>
      </c>
      <c r="J204" s="6">
        <f>'Original Data'!Y204/'Wedepohl (1971) average shales'!$W$3</f>
        <v>0.17777777777777778</v>
      </c>
      <c r="K204" s="6">
        <f>'Original Data'!AC204/'Wedepohl (1971) average shales'!$Y$3</f>
        <v>0.16153846153846155</v>
      </c>
      <c r="L204" s="6">
        <f>'Original Data'!AF204/'Wedepohl (1971) average shales'!$AB$3</f>
        <v>0.05</v>
      </c>
      <c r="M204" s="8">
        <v>0</v>
      </c>
      <c r="N204" s="8">
        <v>164.67252173913045</v>
      </c>
      <c r="O204" s="8">
        <v>113.77290419161676</v>
      </c>
      <c r="P204" s="8">
        <v>0</v>
      </c>
      <c r="Q204" s="8">
        <v>4145.99</v>
      </c>
      <c r="R204" s="8">
        <v>0</v>
      </c>
      <c r="S204" s="8">
        <v>178454.09272727274</v>
      </c>
      <c r="T204" s="8">
        <v>161.40653846153847</v>
      </c>
      <c r="U204" s="8">
        <v>7658.5488888888895</v>
      </c>
      <c r="V204" s="8">
        <v>2547.9235714285719</v>
      </c>
    </row>
    <row r="205" spans="1:22" x14ac:dyDescent="0.45">
      <c r="A205" t="s">
        <v>33</v>
      </c>
      <c r="B205" t="s">
        <v>291</v>
      </c>
      <c r="C205" s="1" t="s">
        <v>266</v>
      </c>
      <c r="D205" s="1" t="s">
        <v>290</v>
      </c>
      <c r="E205" s="6">
        <f>'Original Data'!P205/'Wedepohl (1971) average shales'!$N$3</f>
        <v>0.25</v>
      </c>
      <c r="F205" s="6">
        <f>'Original Data'!R205/'Wedepohl (1971) average shales'!$Q$3</f>
        <v>1.2266666666666666</v>
      </c>
      <c r="G205" s="6">
        <f>'Original Data'!S205/'Wedepohl (1971) average shales'!$P$3</f>
        <v>0</v>
      </c>
      <c r="H205" s="6">
        <f>'Original Data'!U205/'Wedepohl (1971) average shales'!$S$3</f>
        <v>0</v>
      </c>
      <c r="I205" s="6">
        <f>'Original Data'!X205/'Wedepohl (1971) average shales'!$U$3</f>
        <v>0.16842105263157894</v>
      </c>
      <c r="J205" s="6">
        <f>'Original Data'!Y205/'Wedepohl (1971) average shales'!$W$3</f>
        <v>0.26666666666666666</v>
      </c>
      <c r="K205" s="6">
        <f>'Original Data'!AC205/'Wedepohl (1971) average shales'!$Y$3</f>
        <v>0.22307692307692309</v>
      </c>
      <c r="L205" s="6">
        <f>'Original Data'!AF205/'Wedepohl (1971) average shales'!$AB$3</f>
        <v>0</v>
      </c>
      <c r="M205" s="8">
        <v>941.23487499999987</v>
      </c>
      <c r="N205" s="8">
        <v>266.15065217391304</v>
      </c>
      <c r="O205" s="8">
        <v>867.08263473053898</v>
      </c>
      <c r="P205" s="8">
        <v>669.57407130730053</v>
      </c>
      <c r="Q205" s="8">
        <v>23975.82375</v>
      </c>
      <c r="R205" s="8">
        <v>2741.8340000000003</v>
      </c>
      <c r="S205" s="8">
        <v>140916.09954545452</v>
      </c>
      <c r="T205" s="8">
        <v>799.34666666666669</v>
      </c>
      <c r="U205" s="8">
        <v>4302.5555555555566</v>
      </c>
      <c r="V205" s="8">
        <v>8265.7638214285726</v>
      </c>
    </row>
    <row r="206" spans="1:22" x14ac:dyDescent="0.45">
      <c r="A206" t="s">
        <v>33</v>
      </c>
      <c r="B206" t="s">
        <v>291</v>
      </c>
      <c r="C206" s="1" t="s">
        <v>267</v>
      </c>
      <c r="D206" s="1" t="s">
        <v>290</v>
      </c>
      <c r="E206" s="6">
        <f>'Original Data'!P206/'Wedepohl (1971) average shales'!$N$3</f>
        <v>0.56874999999999998</v>
      </c>
      <c r="F206" s="6">
        <f>'Original Data'!R206/'Wedepohl (1971) average shales'!$Q$3</f>
        <v>1.7566666666666666</v>
      </c>
      <c r="G206" s="6">
        <f>'Original Data'!S206/'Wedepohl (1971) average shales'!$P$3</f>
        <v>0</v>
      </c>
      <c r="H206" s="6">
        <f>'Original Data'!U206/'Wedepohl (1971) average shales'!$S$3</f>
        <v>0</v>
      </c>
      <c r="I206" s="6">
        <f>'Original Data'!X206/'Wedepohl (1971) average shales'!$U$3</f>
        <v>0.30526315789473685</v>
      </c>
      <c r="J206" s="6">
        <f>'Original Data'!Y206/'Wedepohl (1971) average shales'!$W$3</f>
        <v>0.24444444444444444</v>
      </c>
      <c r="K206" s="6">
        <f>'Original Data'!AC206/'Wedepohl (1971) average shales'!$Y$3</f>
        <v>0.37692307692307692</v>
      </c>
      <c r="L206" s="6">
        <f>'Original Data'!AF206/'Wedepohl (1971) average shales'!$AB$3</f>
        <v>8.1034482758620685E-2</v>
      </c>
      <c r="M206" s="8">
        <v>0</v>
      </c>
      <c r="N206" s="8">
        <v>199.54743478260872</v>
      </c>
      <c r="O206" s="8">
        <v>224.05973053892217</v>
      </c>
      <c r="P206" s="8">
        <v>88.091409168081498</v>
      </c>
      <c r="Q206" s="8">
        <v>9137.5437499999989</v>
      </c>
      <c r="R206" s="8">
        <v>588.03</v>
      </c>
      <c r="S206" s="8">
        <v>174701.91772727272</v>
      </c>
      <c r="T206" s="8">
        <v>253.63884615384615</v>
      </c>
      <c r="U206" s="8">
        <v>4044.4022222222225</v>
      </c>
      <c r="V206" s="8">
        <v>4016.7265714285722</v>
      </c>
    </row>
    <row r="207" spans="1:22" x14ac:dyDescent="0.45">
      <c r="A207" t="s">
        <v>33</v>
      </c>
      <c r="B207" t="s">
        <v>291</v>
      </c>
      <c r="C207" s="1" t="s">
        <v>268</v>
      </c>
      <c r="D207" s="1" t="s">
        <v>290</v>
      </c>
      <c r="E207" s="6">
        <f>'Original Data'!P207/'Wedepohl (1971) average shales'!$N$3</f>
        <v>0.32500000000000001</v>
      </c>
      <c r="F207" s="6">
        <f>'Original Data'!R207/'Wedepohl (1971) average shales'!$Q$3</f>
        <v>1.3</v>
      </c>
      <c r="G207" s="6">
        <f>'Original Data'!S207/'Wedepohl (1971) average shales'!$P$3</f>
        <v>0</v>
      </c>
      <c r="H207" s="6">
        <f>'Original Data'!U207/'Wedepohl (1971) average shales'!$S$3</f>
        <v>0</v>
      </c>
      <c r="I207" s="6">
        <f>'Original Data'!X207/'Wedepohl (1971) average shales'!$U$3</f>
        <v>0.11578947368421053</v>
      </c>
      <c r="J207" s="6">
        <f>'Original Data'!Y207/'Wedepohl (1971) average shales'!$W$3</f>
        <v>0.26666666666666666</v>
      </c>
      <c r="K207" s="6">
        <f>'Original Data'!AC207/'Wedepohl (1971) average shales'!$Y$3</f>
        <v>0.17692307692307693</v>
      </c>
      <c r="L207" s="6">
        <f>'Original Data'!AF207/'Wedepohl (1971) average shales'!$AB$3</f>
        <v>0.10172413793103448</v>
      </c>
      <c r="M207" s="8">
        <v>2156.0306249999999</v>
      </c>
      <c r="N207" s="8">
        <v>179.35669565217393</v>
      </c>
      <c r="O207" s="8">
        <v>312.1624251497006</v>
      </c>
      <c r="P207" s="8">
        <v>174.04005432937183</v>
      </c>
      <c r="Q207" s="8">
        <v>20648.12125</v>
      </c>
      <c r="R207" s="8">
        <v>500.40199999999999</v>
      </c>
      <c r="S207" s="8">
        <v>168263.12045454545</v>
      </c>
      <c r="T207" s="8">
        <v>353.55717948717944</v>
      </c>
      <c r="U207" s="8">
        <v>3269.9422222222224</v>
      </c>
      <c r="V207" s="8">
        <v>4371.4375</v>
      </c>
    </row>
    <row r="208" spans="1:22" x14ac:dyDescent="0.45">
      <c r="A208" t="s">
        <v>33</v>
      </c>
      <c r="B208" t="s">
        <v>291</v>
      </c>
      <c r="C208" s="1" t="s">
        <v>269</v>
      </c>
      <c r="D208" s="1" t="s">
        <v>290</v>
      </c>
      <c r="E208" s="6">
        <f>'Original Data'!P208/'Wedepohl (1971) average shales'!$N$3</f>
        <v>0.4375</v>
      </c>
      <c r="F208" s="6">
        <f>'Original Data'!R208/'Wedepohl (1971) average shales'!$Q$3</f>
        <v>1.8166666666666667</v>
      </c>
      <c r="G208" s="6">
        <f>'Original Data'!S208/'Wedepohl (1971) average shales'!$P$3</f>
        <v>0</v>
      </c>
      <c r="H208" s="6">
        <f>'Original Data'!U208/'Wedepohl (1971) average shales'!$S$3</f>
        <v>0</v>
      </c>
      <c r="I208" s="6">
        <f>'Original Data'!X208/'Wedepohl (1971) average shales'!$U$3</f>
        <v>0.24210526315789474</v>
      </c>
      <c r="J208" s="6">
        <f>'Original Data'!Y208/'Wedepohl (1971) average shales'!$W$3</f>
        <v>0.17777777777777778</v>
      </c>
      <c r="K208" s="6">
        <f>'Original Data'!AC208/'Wedepohl (1971) average shales'!$Y$3</f>
        <v>0.23846153846153847</v>
      </c>
      <c r="L208" s="6">
        <f>'Original Data'!AF208/'Wedepohl (1971) average shales'!$AB$3</f>
        <v>9.6551724137931033E-2</v>
      </c>
      <c r="M208" s="8">
        <v>0</v>
      </c>
      <c r="N208" s="8">
        <v>156.80600000000001</v>
      </c>
      <c r="O208" s="8">
        <v>200.92485029940121</v>
      </c>
      <c r="P208" s="8">
        <v>90.23417317487268</v>
      </c>
      <c r="Q208" s="8">
        <v>1854.7850000000001</v>
      </c>
      <c r="R208" s="8">
        <v>253.66</v>
      </c>
      <c r="S208" s="8">
        <v>177027.94136363635</v>
      </c>
      <c r="T208" s="8">
        <v>315.1270512820513</v>
      </c>
      <c r="U208" s="8">
        <v>2237.3288888888887</v>
      </c>
      <c r="V208" s="8">
        <v>2542.9276428571429</v>
      </c>
    </row>
    <row r="209" spans="1:22" x14ac:dyDescent="0.45">
      <c r="A209" t="s">
        <v>33</v>
      </c>
      <c r="B209" t="s">
        <v>291</v>
      </c>
      <c r="C209" s="1" t="s">
        <v>270</v>
      </c>
      <c r="D209" s="1" t="s">
        <v>290</v>
      </c>
      <c r="E209" s="6">
        <f>'Original Data'!P209/'Wedepohl (1971) average shales'!$N$3</f>
        <v>0.4375</v>
      </c>
      <c r="F209" s="6">
        <f>'Original Data'!R209/'Wedepohl (1971) average shales'!$Q$3</f>
        <v>2.19</v>
      </c>
      <c r="G209" s="6">
        <f>'Original Data'!S209/'Wedepohl (1971) average shales'!$P$3</f>
        <v>0</v>
      </c>
      <c r="H209" s="6">
        <f>'Original Data'!U209/'Wedepohl (1971) average shales'!$S$3</f>
        <v>0</v>
      </c>
      <c r="I209" s="6">
        <f>'Original Data'!X209/'Wedepohl (1971) average shales'!$U$3</f>
        <v>0.30526315789473685</v>
      </c>
      <c r="J209" s="6">
        <f>'Original Data'!Y209/'Wedepohl (1971) average shales'!$W$3</f>
        <v>0.2</v>
      </c>
      <c r="K209" s="6">
        <f>'Original Data'!AC209/'Wedepohl (1971) average shales'!$Y$3</f>
        <v>0.16153846153846155</v>
      </c>
      <c r="L209" s="6">
        <f>'Original Data'!AF209/'Wedepohl (1971) average shales'!$AB$3</f>
        <v>3.9655172413793106E-2</v>
      </c>
      <c r="M209" s="8">
        <v>259.65099999999995</v>
      </c>
      <c r="N209" s="8">
        <v>179.09447826086961</v>
      </c>
      <c r="O209" s="8">
        <v>1109.2065868263473</v>
      </c>
      <c r="P209" s="8">
        <v>399.8238913412564</v>
      </c>
      <c r="Q209" s="8">
        <v>3518.63625</v>
      </c>
      <c r="R209" s="8">
        <v>551.13400000000001</v>
      </c>
      <c r="S209" s="8">
        <v>157555.61499999999</v>
      </c>
      <c r="T209" s="8">
        <v>1022.2414102564102</v>
      </c>
      <c r="U209" s="8">
        <v>2667.5844444444447</v>
      </c>
      <c r="V209" s="8">
        <v>4453.8703214285715</v>
      </c>
    </row>
    <row r="210" spans="1:22" x14ac:dyDescent="0.45">
      <c r="A210" t="s">
        <v>33</v>
      </c>
      <c r="B210" t="s">
        <v>291</v>
      </c>
      <c r="C210" s="1" t="s">
        <v>271</v>
      </c>
      <c r="D210" s="1" t="s">
        <v>290</v>
      </c>
      <c r="E210" s="6">
        <f>'Original Data'!P210/'Wedepohl (1971) average shales'!$N$3</f>
        <v>0.49375000000000002</v>
      </c>
      <c r="F210" s="6">
        <f>'Original Data'!R210/'Wedepohl (1971) average shales'!$Q$3</f>
        <v>1.5166666666666666</v>
      </c>
      <c r="G210" s="6">
        <f>'Original Data'!S210/'Wedepohl (1971) average shales'!$P$3</f>
        <v>0</v>
      </c>
      <c r="H210" s="6">
        <f>'Original Data'!U210/'Wedepohl (1971) average shales'!$S$3</f>
        <v>0</v>
      </c>
      <c r="I210" s="6">
        <f>'Original Data'!X210/'Wedepohl (1971) average shales'!$U$3</f>
        <v>0.24210526315789474</v>
      </c>
      <c r="J210" s="6">
        <f>'Original Data'!Y210/'Wedepohl (1971) average shales'!$W$3</f>
        <v>0.24444444444444444</v>
      </c>
      <c r="K210" s="6">
        <f>'Original Data'!AC210/'Wedepohl (1971) average shales'!$Y$3</f>
        <v>0.2076923076923077</v>
      </c>
      <c r="L210" s="6">
        <f>'Original Data'!AF210/'Wedepohl (1971) average shales'!$AB$3</f>
        <v>6.8965517241379309E-3</v>
      </c>
      <c r="M210" s="8">
        <v>0</v>
      </c>
      <c r="N210" s="8">
        <v>182.50330434782609</v>
      </c>
      <c r="O210" s="8">
        <v>169.8670658682635</v>
      </c>
      <c r="P210" s="8">
        <v>46.585276740237688</v>
      </c>
      <c r="Q210" s="8">
        <v>2263.92875</v>
      </c>
      <c r="R210" s="8">
        <v>156.80800000000002</v>
      </c>
      <c r="S210" s="8">
        <v>176014.36681818179</v>
      </c>
      <c r="T210" s="8">
        <v>276.69692307692304</v>
      </c>
      <c r="U210" s="8">
        <v>2495.4822222222224</v>
      </c>
      <c r="V210" s="8">
        <v>2340.592535714286</v>
      </c>
    </row>
    <row r="211" spans="1:22" x14ac:dyDescent="0.45">
      <c r="A211" t="s">
        <v>33</v>
      </c>
      <c r="B211" t="s">
        <v>291</v>
      </c>
      <c r="C211" s="1" t="s">
        <v>272</v>
      </c>
      <c r="D211" s="1" t="s">
        <v>290</v>
      </c>
      <c r="E211" s="6">
        <f>'Original Data'!P211/'Wedepohl (1971) average shales'!$N$3</f>
        <v>0.35</v>
      </c>
      <c r="F211" s="6">
        <f>'Original Data'!R211/'Wedepohl (1971) average shales'!$Q$3</f>
        <v>1.58</v>
      </c>
      <c r="G211" s="6">
        <f>'Original Data'!S211/'Wedepohl (1971) average shales'!$P$3</f>
        <v>0</v>
      </c>
      <c r="H211" s="6">
        <f>'Original Data'!U211/'Wedepohl (1971) average shales'!$S$3</f>
        <v>0</v>
      </c>
      <c r="I211" s="6">
        <f>'Original Data'!X211/'Wedepohl (1971) average shales'!$U$3</f>
        <v>8.4210526315789472E-2</v>
      </c>
      <c r="J211" s="6">
        <f>'Original Data'!Y211/'Wedepohl (1971) average shales'!$W$3</f>
        <v>0.24444444444444444</v>
      </c>
      <c r="K211" s="6">
        <f>'Original Data'!AC211/'Wedepohl (1971) average shales'!$Y$3</f>
        <v>0.13076923076923078</v>
      </c>
      <c r="L211" s="6">
        <f>'Original Data'!AF211/'Wedepohl (1971) average shales'!$AB$3</f>
        <v>0</v>
      </c>
      <c r="M211" s="8">
        <v>0</v>
      </c>
      <c r="N211" s="8">
        <v>175.42343478260869</v>
      </c>
      <c r="O211" s="8">
        <v>175.88847305389223</v>
      </c>
      <c r="P211" s="8">
        <v>61.346539898132441</v>
      </c>
      <c r="Q211" s="8">
        <v>3573.1887499999998</v>
      </c>
      <c r="R211" s="8">
        <v>249.04799999999997</v>
      </c>
      <c r="S211" s="8">
        <v>175403.6231818182</v>
      </c>
      <c r="T211" s="8">
        <v>245.95282051282052</v>
      </c>
      <c r="U211" s="8">
        <v>2151.2777777777783</v>
      </c>
      <c r="V211" s="8">
        <v>2840.1853928571431</v>
      </c>
    </row>
    <row r="212" spans="1:22" x14ac:dyDescent="0.45">
      <c r="A212" t="s">
        <v>33</v>
      </c>
      <c r="B212" t="s">
        <v>291</v>
      </c>
      <c r="C212" s="1" t="s">
        <v>273</v>
      </c>
      <c r="D212" s="1" t="s">
        <v>290</v>
      </c>
      <c r="E212" s="6">
        <f>'Original Data'!P212/'Wedepohl (1971) average shales'!$N$3</f>
        <v>0.36249999999999999</v>
      </c>
      <c r="F212" s="6">
        <f>'Original Data'!R212/'Wedepohl (1971) average shales'!$Q$3</f>
        <v>1.79</v>
      </c>
      <c r="G212" s="6">
        <f>'Original Data'!S212/'Wedepohl (1971) average shales'!$P$3</f>
        <v>0</v>
      </c>
      <c r="H212" s="6">
        <f>'Original Data'!U212/'Wedepohl (1971) average shales'!$S$3</f>
        <v>0</v>
      </c>
      <c r="I212" s="6">
        <f>'Original Data'!X212/'Wedepohl (1971) average shales'!$U$3</f>
        <v>0.2</v>
      </c>
      <c r="J212" s="6">
        <f>'Original Data'!Y212/'Wedepohl (1971) average shales'!$W$3</f>
        <v>0.2</v>
      </c>
      <c r="K212" s="6">
        <f>'Original Data'!AC212/'Wedepohl (1971) average shales'!$Y$3</f>
        <v>0.18461538461538463</v>
      </c>
      <c r="L212" s="6">
        <f>'Original Data'!AF212/'Wedepohl (1971) average shales'!$AB$3</f>
        <v>0.18620689655172415</v>
      </c>
      <c r="M212" s="8">
        <v>0</v>
      </c>
      <c r="N212" s="8">
        <v>177.78339130434784</v>
      </c>
      <c r="O212" s="8">
        <v>157.19041916167666</v>
      </c>
      <c r="P212" s="8">
        <v>31.982736842105265</v>
      </c>
      <c r="Q212" s="8">
        <v>2836.7299999999996</v>
      </c>
      <c r="R212" s="8">
        <v>223.68200000000002</v>
      </c>
      <c r="S212" s="8">
        <v>176716.07227272727</v>
      </c>
      <c r="T212" s="8">
        <v>184.46461538461537</v>
      </c>
      <c r="U212" s="8">
        <v>1893.1244444444444</v>
      </c>
      <c r="V212" s="8">
        <v>2730.2749642857143</v>
      </c>
    </row>
    <row r="213" spans="1:22" x14ac:dyDescent="0.45">
      <c r="A213" t="s">
        <v>33</v>
      </c>
      <c r="B213" t="s">
        <v>291</v>
      </c>
      <c r="C213" s="1" t="s">
        <v>274</v>
      </c>
      <c r="D213" s="1" t="s">
        <v>290</v>
      </c>
      <c r="E213" s="6">
        <f>'Original Data'!P213/'Wedepohl (1971) average shales'!$N$3</f>
        <v>0.35625000000000001</v>
      </c>
      <c r="F213" s="6">
        <f>'Original Data'!R213/'Wedepohl (1971) average shales'!$Q$3</f>
        <v>1.7366666666666666</v>
      </c>
      <c r="G213" s="6">
        <f>'Original Data'!S213/'Wedepohl (1971) average shales'!$P$3</f>
        <v>0</v>
      </c>
      <c r="H213" s="6">
        <f>'Original Data'!U213/'Wedepohl (1971) average shales'!$S$3</f>
        <v>0</v>
      </c>
      <c r="I213" s="6">
        <f>'Original Data'!X213/'Wedepohl (1971) average shales'!$U$3</f>
        <v>0.27368421052631581</v>
      </c>
      <c r="J213" s="6">
        <f>'Original Data'!Y213/'Wedepohl (1971) average shales'!$W$3</f>
        <v>0.31111111111111112</v>
      </c>
      <c r="K213" s="6">
        <f>'Original Data'!AC213/'Wedepohl (1971) average shales'!$Y$3</f>
        <v>0.13076923076923078</v>
      </c>
      <c r="L213" s="6">
        <f>'Original Data'!AF213/'Wedepohl (1971) average shales'!$AB$3</f>
        <v>0</v>
      </c>
      <c r="M213" s="8">
        <v>1414.170625</v>
      </c>
      <c r="N213" s="8">
        <v>198.76078260869568</v>
      </c>
      <c r="O213" s="8">
        <v>201.87559880239522</v>
      </c>
      <c r="P213" s="8">
        <v>83.488434634974539</v>
      </c>
      <c r="Q213" s="8">
        <v>1227.4312499999999</v>
      </c>
      <c r="R213" s="8">
        <v>309.00400000000008</v>
      </c>
      <c r="S213" s="8">
        <v>170455.94999999998</v>
      </c>
      <c r="T213" s="8">
        <v>261.3248717948718</v>
      </c>
      <c r="U213" s="8">
        <v>1807.0733333333335</v>
      </c>
      <c r="V213" s="8">
        <v>1763.5627857142858</v>
      </c>
    </row>
    <row r="214" spans="1:22" x14ac:dyDescent="0.45">
      <c r="A214" t="s">
        <v>33</v>
      </c>
      <c r="B214" t="s">
        <v>291</v>
      </c>
      <c r="C214" s="1" t="s">
        <v>275</v>
      </c>
      <c r="D214" s="1" t="s">
        <v>290</v>
      </c>
      <c r="E214" s="6">
        <f>'Original Data'!P214/'Wedepohl (1971) average shales'!$N$3</f>
        <v>0.38124999999999998</v>
      </c>
      <c r="F214" s="6">
        <f>'Original Data'!R214/'Wedepohl (1971) average shales'!$Q$3</f>
        <v>1.8566666666666667</v>
      </c>
      <c r="G214" s="6">
        <f>'Original Data'!S214/'Wedepohl (1971) average shales'!$P$3</f>
        <v>0</v>
      </c>
      <c r="H214" s="6">
        <f>'Original Data'!U214/'Wedepohl (1971) average shales'!$S$3</f>
        <v>0</v>
      </c>
      <c r="I214" s="6">
        <f>'Original Data'!X214/'Wedepohl (1971) average shales'!$U$3</f>
        <v>0.12631578947368421</v>
      </c>
      <c r="J214" s="6">
        <f>'Original Data'!Y214/'Wedepohl (1971) average shales'!$W$3</f>
        <v>0.22222222222222221</v>
      </c>
      <c r="K214" s="6">
        <f>'Original Data'!AC214/'Wedepohl (1971) average shales'!$Y$3</f>
        <v>0.16923076923076924</v>
      </c>
      <c r="L214" s="6">
        <f>'Original Data'!AF214/'Wedepohl (1971) average shales'!$AB$3</f>
        <v>5.3448275862068968E-2</v>
      </c>
      <c r="M214" s="8">
        <v>0</v>
      </c>
      <c r="N214" s="8">
        <v>166.50804347826087</v>
      </c>
      <c r="O214" s="8">
        <v>250.99760479041919</v>
      </c>
      <c r="P214" s="8">
        <v>85.47247538200341</v>
      </c>
      <c r="Q214" s="8">
        <v>3491.36</v>
      </c>
      <c r="R214" s="8">
        <v>283.63799999999998</v>
      </c>
      <c r="S214" s="8">
        <v>175299.66681818181</v>
      </c>
      <c r="T214" s="8">
        <v>215.20871794871795</v>
      </c>
      <c r="U214" s="8">
        <v>2065.2266666666665</v>
      </c>
      <c r="V214" s="8">
        <v>2220.6902500000001</v>
      </c>
    </row>
    <row r="215" spans="1:22" x14ac:dyDescent="0.45">
      <c r="A215" t="s">
        <v>33</v>
      </c>
      <c r="B215" t="s">
        <v>291</v>
      </c>
      <c r="C215" s="1" t="s">
        <v>276</v>
      </c>
      <c r="D215" s="1" t="s">
        <v>290</v>
      </c>
      <c r="E215" s="6">
        <f>'Original Data'!P215/'Wedepohl (1971) average shales'!$N$3</f>
        <v>0.31874999999999998</v>
      </c>
      <c r="F215" s="6">
        <f>'Original Data'!R215/'Wedepohl (1971) average shales'!$Q$3</f>
        <v>1.5933333333333333</v>
      </c>
      <c r="G215" s="6">
        <f>'Original Data'!S215/'Wedepohl (1971) average shales'!$P$3</f>
        <v>0</v>
      </c>
      <c r="H215" s="6">
        <f>'Original Data'!U215/'Wedepohl (1971) average shales'!$S$3</f>
        <v>0</v>
      </c>
      <c r="I215" s="6">
        <f>'Original Data'!X215/'Wedepohl (1971) average shales'!$U$3</f>
        <v>0.31578947368421051</v>
      </c>
      <c r="J215" s="6">
        <f>'Original Data'!Y215/'Wedepohl (1971) average shales'!$W$3</f>
        <v>0.17777777777777778</v>
      </c>
      <c r="K215" s="6">
        <f>'Original Data'!AC215/'Wedepohl (1971) average shales'!$Y$3</f>
        <v>0.24615384615384617</v>
      </c>
      <c r="L215" s="6">
        <f>'Original Data'!AF215/'Wedepohl (1971) average shales'!$AB$3</f>
        <v>4.8275862068965517E-2</v>
      </c>
      <c r="M215" s="8">
        <v>0</v>
      </c>
      <c r="N215" s="8">
        <v>170.17908695652173</v>
      </c>
      <c r="O215" s="8">
        <v>527.66541916167671</v>
      </c>
      <c r="P215" s="8">
        <v>297.28866553480475</v>
      </c>
      <c r="Q215" s="8">
        <v>1281.9837500000001</v>
      </c>
      <c r="R215" s="8">
        <v>989.274</v>
      </c>
      <c r="S215" s="8">
        <v>167259.29181818181</v>
      </c>
      <c r="T215" s="8">
        <v>622.568076923077</v>
      </c>
      <c r="U215" s="8">
        <v>1462.8688888888892</v>
      </c>
      <c r="V215" s="8">
        <v>2925.1161785714289</v>
      </c>
    </row>
    <row r="216" spans="1:22" x14ac:dyDescent="0.45">
      <c r="A216" t="s">
        <v>33</v>
      </c>
      <c r="B216" t="s">
        <v>291</v>
      </c>
      <c r="C216" s="1" t="s">
        <v>277</v>
      </c>
      <c r="D216" s="1" t="s">
        <v>290</v>
      </c>
      <c r="E216" s="6">
        <f>'Original Data'!P216/'Wedepohl (1971) average shales'!$N$3</f>
        <v>0.42499999999999999</v>
      </c>
      <c r="F216" s="6">
        <f>'Original Data'!R216/'Wedepohl (1971) average shales'!$Q$3</f>
        <v>1.82</v>
      </c>
      <c r="G216" s="6">
        <f>'Original Data'!S216/'Wedepohl (1971) average shales'!$P$3</f>
        <v>0</v>
      </c>
      <c r="H216" s="6">
        <f>'Original Data'!U216/'Wedepohl (1971) average shales'!$S$3</f>
        <v>0</v>
      </c>
      <c r="I216" s="6">
        <f>'Original Data'!X216/'Wedepohl (1971) average shales'!$U$3</f>
        <v>0.28421052631578947</v>
      </c>
      <c r="J216" s="6">
        <f>'Original Data'!Y216/'Wedepohl (1971) average shales'!$W$3</f>
        <v>0.26666666666666666</v>
      </c>
      <c r="K216" s="6">
        <f>'Original Data'!AC216/'Wedepohl (1971) average shales'!$Y$3</f>
        <v>0.31538461538461537</v>
      </c>
      <c r="L216" s="6">
        <f>'Original Data'!AF216/'Wedepohl (1971) average shales'!$AB$3</f>
        <v>3.793103448275862E-2</v>
      </c>
      <c r="M216" s="8">
        <v>0</v>
      </c>
      <c r="N216" s="8">
        <v>162.31256521739132</v>
      </c>
      <c r="O216" s="8">
        <v>114.08982035928143</v>
      </c>
      <c r="P216" s="8">
        <v>45.394852292020367</v>
      </c>
      <c r="Q216" s="8">
        <v>1363.8124999999998</v>
      </c>
      <c r="R216" s="8">
        <v>140.666</v>
      </c>
      <c r="S216" s="8">
        <v>177537.97727272726</v>
      </c>
      <c r="T216" s="8">
        <v>184.46461538461537</v>
      </c>
      <c r="U216" s="8">
        <v>1634.9711111111112</v>
      </c>
      <c r="V216" s="8">
        <v>1910.9426785714286</v>
      </c>
    </row>
    <row r="217" spans="1:22" x14ac:dyDescent="0.45">
      <c r="A217" t="s">
        <v>33</v>
      </c>
      <c r="B217" t="s">
        <v>291</v>
      </c>
      <c r="C217" s="1" t="s">
        <v>278</v>
      </c>
      <c r="D217" s="1" t="s">
        <v>290</v>
      </c>
      <c r="E217" s="6">
        <f>'Original Data'!P217/'Wedepohl (1971) average shales'!$N$3</f>
        <v>0.31874999999999998</v>
      </c>
      <c r="F217" s="6">
        <f>'Original Data'!R217/'Wedepohl (1971) average shales'!$Q$3</f>
        <v>1.6433333333333333</v>
      </c>
      <c r="G217" s="6">
        <f>'Original Data'!S217/'Wedepohl (1971) average shales'!$P$3</f>
        <v>0</v>
      </c>
      <c r="H217" s="6">
        <f>'Original Data'!U217/'Wedepohl (1971) average shales'!$S$3</f>
        <v>0</v>
      </c>
      <c r="I217" s="6">
        <f>'Original Data'!X217/'Wedepohl (1971) average shales'!$U$3</f>
        <v>0.17894736842105263</v>
      </c>
      <c r="J217" s="6">
        <f>'Original Data'!Y217/'Wedepohl (1971) average shales'!$W$3</f>
        <v>0.13333333333333333</v>
      </c>
      <c r="K217" s="6">
        <f>'Original Data'!AC217/'Wedepohl (1971) average shales'!$Y$3</f>
        <v>0.2076923076923077</v>
      </c>
      <c r="L217" s="6">
        <f>'Original Data'!AF217/'Wedepohl (1971) average shales'!$AB$3</f>
        <v>0</v>
      </c>
      <c r="M217" s="8">
        <v>0</v>
      </c>
      <c r="N217" s="8">
        <v>203.48069565217392</v>
      </c>
      <c r="O217" s="8">
        <v>470.62050898203597</v>
      </c>
      <c r="P217" s="8">
        <v>347.52457724957554</v>
      </c>
      <c r="Q217" s="8">
        <v>2618.5199999999995</v>
      </c>
      <c r="R217" s="8">
        <v>1074.596</v>
      </c>
      <c r="S217" s="8">
        <v>163042.56181818183</v>
      </c>
      <c r="T217" s="8">
        <v>507.27769230769229</v>
      </c>
      <c r="U217" s="8">
        <v>1807.0733333333335</v>
      </c>
      <c r="V217" s="8">
        <v>3766.930142857143</v>
      </c>
    </row>
    <row r="218" spans="1:22" x14ac:dyDescent="0.45">
      <c r="A218" t="s">
        <v>33</v>
      </c>
      <c r="B218" t="s">
        <v>291</v>
      </c>
      <c r="C218" s="1" t="s">
        <v>279</v>
      </c>
      <c r="D218" s="1" t="s">
        <v>290</v>
      </c>
      <c r="E218" s="6">
        <f>'Original Data'!P218/'Wedepohl (1971) average shales'!$N$3</f>
        <v>0.41249999999999998</v>
      </c>
      <c r="F218" s="6">
        <f>'Original Data'!R218/'Wedepohl (1971) average shales'!$Q$3</f>
        <v>1.56</v>
      </c>
      <c r="G218" s="6">
        <f>'Original Data'!S218/'Wedepohl (1971) average shales'!$P$3</f>
        <v>0</v>
      </c>
      <c r="H218" s="6">
        <f>'Original Data'!U218/'Wedepohl (1971) average shales'!$S$3</f>
        <v>0</v>
      </c>
      <c r="I218" s="6">
        <f>'Original Data'!X218/'Wedepohl (1971) average shales'!$U$3</f>
        <v>0.21052631578947367</v>
      </c>
      <c r="J218" s="6">
        <f>'Original Data'!Y218/'Wedepohl (1971) average shales'!$W$3</f>
        <v>0.28888888888888886</v>
      </c>
      <c r="K218" s="6">
        <f>'Original Data'!AC218/'Wedepohl (1971) average shales'!$Y$3</f>
        <v>0.36923076923076925</v>
      </c>
      <c r="L218" s="6">
        <f>'Original Data'!AF218/'Wedepohl (1971) average shales'!$AB$3</f>
        <v>0.11379310344827587</v>
      </c>
      <c r="M218" s="8">
        <v>3445.0123749999993</v>
      </c>
      <c r="N218" s="8">
        <v>324.88734782608697</v>
      </c>
      <c r="O218" s="8">
        <v>4288.1926646706588</v>
      </c>
      <c r="P218" s="8">
        <v>1966.4224651952461</v>
      </c>
      <c r="Q218" s="8">
        <v>3845.9512499999992</v>
      </c>
      <c r="R218" s="8">
        <v>1667.2379999999998</v>
      </c>
      <c r="S218" s="8">
        <v>75881.648181818178</v>
      </c>
      <c r="T218" s="8">
        <v>2605.5626923076925</v>
      </c>
      <c r="U218" s="8">
        <v>946.5622222222222</v>
      </c>
      <c r="V218" s="8">
        <v>7124.1941428571436</v>
      </c>
    </row>
    <row r="219" spans="1:22" x14ac:dyDescent="0.45">
      <c r="A219" t="s">
        <v>33</v>
      </c>
      <c r="B219" t="s">
        <v>291</v>
      </c>
      <c r="C219" s="1" t="s">
        <v>280</v>
      </c>
      <c r="D219" s="1" t="s">
        <v>290</v>
      </c>
      <c r="E219" s="6">
        <f>'Original Data'!P219/'Wedepohl (1971) average shales'!$N$3</f>
        <v>1.05</v>
      </c>
      <c r="F219" s="6">
        <f>'Original Data'!R219/'Wedepohl (1971) average shales'!$Q$3</f>
        <v>1.7433333333333334</v>
      </c>
      <c r="G219" s="6">
        <f>'Original Data'!S219/'Wedepohl (1971) average shales'!$P$3</f>
        <v>0</v>
      </c>
      <c r="H219" s="6">
        <f>'Original Data'!U219/'Wedepohl (1971) average shales'!$S$3</f>
        <v>0</v>
      </c>
      <c r="I219" s="6">
        <f>'Original Data'!X219/'Wedepohl (1971) average shales'!$U$3</f>
        <v>1.2842105263157895</v>
      </c>
      <c r="J219" s="6">
        <f>'Original Data'!Y219/'Wedepohl (1971) average shales'!$W$3</f>
        <v>0.28888888888888886</v>
      </c>
      <c r="K219" s="6">
        <f>'Original Data'!AC219/'Wedepohl (1971) average shales'!$Y$3</f>
        <v>0.40769230769230769</v>
      </c>
      <c r="L219" s="6">
        <f>'Original Data'!AF219/'Wedepohl (1971) average shales'!$AB$3</f>
        <v>6.2068965517241378E-2</v>
      </c>
      <c r="M219" s="8">
        <v>0</v>
      </c>
      <c r="N219" s="8">
        <v>174.899</v>
      </c>
      <c r="O219" s="8">
        <v>100.77934131736528</v>
      </c>
      <c r="P219" s="8">
        <v>5.2378675721561976</v>
      </c>
      <c r="Q219" s="8">
        <v>1554.7462500000001</v>
      </c>
      <c r="R219" s="8">
        <v>69.179999999999993</v>
      </c>
      <c r="S219" s="8">
        <v>179818.51999999996</v>
      </c>
      <c r="T219" s="8">
        <v>153.72051282051282</v>
      </c>
      <c r="U219" s="8">
        <v>1634.9711111111112</v>
      </c>
      <c r="V219" s="8">
        <v>1831.0078214285713</v>
      </c>
    </row>
    <row r="220" spans="1:22" x14ac:dyDescent="0.45">
      <c r="A220" t="s">
        <v>33</v>
      </c>
      <c r="B220" t="s">
        <v>291</v>
      </c>
      <c r="C220" s="1" t="s">
        <v>281</v>
      </c>
      <c r="D220" s="1" t="s">
        <v>290</v>
      </c>
      <c r="E220" s="6">
        <f>'Original Data'!P220/'Wedepohl (1971) average shales'!$N$3</f>
        <v>0.33750000000000002</v>
      </c>
      <c r="F220" s="6">
        <f>'Original Data'!R220/'Wedepohl (1971) average shales'!$Q$3</f>
        <v>1.6066666666666667</v>
      </c>
      <c r="G220" s="6">
        <f>'Original Data'!S220/'Wedepohl (1971) average shales'!$P$3</f>
        <v>0</v>
      </c>
      <c r="H220" s="6">
        <f>'Original Data'!U220/'Wedepohl (1971) average shales'!$S$3</f>
        <v>0</v>
      </c>
      <c r="I220" s="6">
        <f>'Original Data'!X220/'Wedepohl (1971) average shales'!$U$3</f>
        <v>9.4736842105263161E-2</v>
      </c>
      <c r="J220" s="6">
        <f>'Original Data'!Y220/'Wedepohl (1971) average shales'!$W$3</f>
        <v>0.13333333333333333</v>
      </c>
      <c r="K220" s="6">
        <f>'Original Data'!AC220/'Wedepohl (1971) average shales'!$Y$3</f>
        <v>0.25384615384615383</v>
      </c>
      <c r="L220" s="6">
        <f>'Original Data'!AF220/'Wedepohl (1971) average shales'!$AB$3</f>
        <v>0</v>
      </c>
      <c r="M220" s="8">
        <v>0</v>
      </c>
      <c r="N220" s="8">
        <v>169.13021739130437</v>
      </c>
      <c r="O220" s="8">
        <v>164.79640718562877</v>
      </c>
      <c r="P220" s="8">
        <v>39.839538200339568</v>
      </c>
      <c r="Q220" s="8">
        <v>1145.6025</v>
      </c>
      <c r="R220" s="8">
        <v>209.846</v>
      </c>
      <c r="S220" s="8">
        <v>177840.10045454543</v>
      </c>
      <c r="T220" s="8">
        <v>222.89474358974357</v>
      </c>
      <c r="U220" s="8">
        <v>1893.1244444444444</v>
      </c>
      <c r="V220" s="8">
        <v>1868.4772857142859</v>
      </c>
    </row>
    <row r="221" spans="1:22" x14ac:dyDescent="0.45">
      <c r="A221" t="s">
        <v>33</v>
      </c>
      <c r="B221" t="s">
        <v>291</v>
      </c>
      <c r="C221" s="1" t="s">
        <v>282</v>
      </c>
      <c r="D221" s="1" t="s">
        <v>290</v>
      </c>
      <c r="E221" s="6">
        <f>'Original Data'!P221/'Wedepohl (1971) average shales'!$N$3</f>
        <v>0.31874999999999998</v>
      </c>
      <c r="F221" s="6">
        <f>'Original Data'!R221/'Wedepohl (1971) average shales'!$Q$3</f>
        <v>1.5433333333333332</v>
      </c>
      <c r="G221" s="6">
        <f>'Original Data'!S221/'Wedepohl (1971) average shales'!$P$3</f>
        <v>0</v>
      </c>
      <c r="H221" s="6">
        <f>'Original Data'!U221/'Wedepohl (1971) average shales'!$S$3</f>
        <v>0</v>
      </c>
      <c r="I221" s="6">
        <f>'Original Data'!X221/'Wedepohl (1971) average shales'!$U$3</f>
        <v>0.15789473684210525</v>
      </c>
      <c r="J221" s="6">
        <f>'Original Data'!Y221/'Wedepohl (1971) average shales'!$W$3</f>
        <v>0.33333333333333331</v>
      </c>
      <c r="K221" s="6">
        <f>'Original Data'!AC221/'Wedepohl (1971) average shales'!$Y$3</f>
        <v>0.25384615384615383</v>
      </c>
      <c r="L221" s="6">
        <f>'Original Data'!AF221/'Wedepohl (1971) average shales'!$AB$3</f>
        <v>0</v>
      </c>
      <c r="M221" s="8">
        <v>0</v>
      </c>
      <c r="N221" s="8">
        <v>170.70352173913045</v>
      </c>
      <c r="O221" s="8">
        <v>146.73218562874251</v>
      </c>
      <c r="P221" s="8">
        <v>45.632937181663841</v>
      </c>
      <c r="Q221" s="8">
        <v>1500.1937499999999</v>
      </c>
      <c r="R221" s="8">
        <v>122.218</v>
      </c>
      <c r="S221" s="8">
        <v>178460.58999999997</v>
      </c>
      <c r="T221" s="8">
        <v>199.83666666666667</v>
      </c>
      <c r="U221" s="8">
        <v>1807.0733333333335</v>
      </c>
      <c r="V221" s="8">
        <v>1773.5546428571427</v>
      </c>
    </row>
    <row r="222" spans="1:22" x14ac:dyDescent="0.45">
      <c r="A222" t="s">
        <v>33</v>
      </c>
      <c r="B222" t="s">
        <v>291</v>
      </c>
      <c r="C222" s="1" t="s">
        <v>283</v>
      </c>
      <c r="D222" s="1" t="s">
        <v>290</v>
      </c>
      <c r="E222" s="6">
        <f>'Original Data'!P222/'Wedepohl (1971) average shales'!$N$3</f>
        <v>0.33124999999999999</v>
      </c>
      <c r="F222" s="6">
        <f>'Original Data'!R222/'Wedepohl (1971) average shales'!$Q$3</f>
        <v>1.59</v>
      </c>
      <c r="G222" s="6">
        <f>'Original Data'!S222/'Wedepohl (1971) average shales'!$P$3</f>
        <v>0</v>
      </c>
      <c r="H222" s="6">
        <f>'Original Data'!U222/'Wedepohl (1971) average shales'!$S$3</f>
        <v>0</v>
      </c>
      <c r="I222" s="6">
        <f>'Original Data'!X222/'Wedepohl (1971) average shales'!$U$3</f>
        <v>0.21052631578947367</v>
      </c>
      <c r="J222" s="6">
        <f>'Original Data'!Y222/'Wedepohl (1971) average shales'!$W$3</f>
        <v>0.2</v>
      </c>
      <c r="K222" s="6">
        <f>'Original Data'!AC222/'Wedepohl (1971) average shales'!$Y$3</f>
        <v>6.9230769230769235E-2</v>
      </c>
      <c r="L222" s="6">
        <f>'Original Data'!AF222/'Wedepohl (1971) average shales'!$AB$3</f>
        <v>0.10517241379310345</v>
      </c>
      <c r="M222" s="8">
        <v>0</v>
      </c>
      <c r="N222" s="8">
        <v>159.6903913043478</v>
      </c>
      <c r="O222" s="8">
        <v>119.79431137724551</v>
      </c>
      <c r="P222" s="8">
        <v>0</v>
      </c>
      <c r="Q222" s="8">
        <v>3545.9124999999999</v>
      </c>
      <c r="R222" s="8">
        <v>0</v>
      </c>
      <c r="S222" s="8">
        <v>178713.98363636364</v>
      </c>
      <c r="T222" s="8">
        <v>161.40653846153847</v>
      </c>
      <c r="U222" s="8">
        <v>2839.686666666667</v>
      </c>
      <c r="V222" s="8">
        <v>3020.0388214285717</v>
      </c>
    </row>
    <row r="223" spans="1:22" x14ac:dyDescent="0.45">
      <c r="A223" t="s">
        <v>33</v>
      </c>
      <c r="B223" t="s">
        <v>291</v>
      </c>
      <c r="C223" s="1" t="s">
        <v>284</v>
      </c>
      <c r="D223" s="1" t="s">
        <v>290</v>
      </c>
      <c r="E223" s="6">
        <f>'Original Data'!P223/'Wedepohl (1971) average shales'!$N$3</f>
        <v>0.26874999999999999</v>
      </c>
      <c r="F223" s="6">
        <f>'Original Data'!R223/'Wedepohl (1971) average shales'!$Q$3</f>
        <v>1.1166666666666667</v>
      </c>
      <c r="G223" s="6">
        <f>'Original Data'!S223/'Wedepohl (1971) average shales'!$P$3</f>
        <v>0</v>
      </c>
      <c r="H223" s="6">
        <f>'Original Data'!U223/'Wedepohl (1971) average shales'!$S$3</f>
        <v>0</v>
      </c>
      <c r="I223" s="6">
        <f>'Original Data'!X223/'Wedepohl (1971) average shales'!$U$3</f>
        <v>0.25263157894736843</v>
      </c>
      <c r="J223" s="6">
        <f>'Original Data'!Y223/'Wedepohl (1971) average shales'!$W$3</f>
        <v>0.15555555555555556</v>
      </c>
      <c r="K223" s="6">
        <f>'Original Data'!AC223/'Wedepohl (1971) average shales'!$Y$3</f>
        <v>0.13846153846153847</v>
      </c>
      <c r="L223" s="6">
        <f>'Original Data'!AF223/'Wedepohl (1971) average shales'!$AB$3</f>
        <v>9.4827586206896547E-2</v>
      </c>
      <c r="M223" s="8">
        <v>0</v>
      </c>
      <c r="N223" s="8">
        <v>175.94786956521742</v>
      </c>
      <c r="O223" s="8">
        <v>448.11946107784433</v>
      </c>
      <c r="P223" s="8">
        <v>374.82497792869276</v>
      </c>
      <c r="Q223" s="8">
        <v>12519.79875</v>
      </c>
      <c r="R223" s="8">
        <v>952.37799999999993</v>
      </c>
      <c r="S223" s="8">
        <v>165232.14272727273</v>
      </c>
      <c r="T223" s="8">
        <v>499.59166666666664</v>
      </c>
      <c r="U223" s="8">
        <v>2925.7377777777783</v>
      </c>
      <c r="V223" s="8">
        <v>3664.5136071428578</v>
      </c>
    </row>
    <row r="224" spans="1:22" x14ac:dyDescent="0.45">
      <c r="A224" t="s">
        <v>33</v>
      </c>
      <c r="B224" t="s">
        <v>291</v>
      </c>
      <c r="C224" s="1" t="s">
        <v>285</v>
      </c>
      <c r="D224" s="1" t="s">
        <v>290</v>
      </c>
      <c r="E224" s="6">
        <f>'Original Data'!P224/'Wedepohl (1971) average shales'!$N$3</f>
        <v>0.53125</v>
      </c>
      <c r="F224" s="6">
        <f>'Original Data'!R224/'Wedepohl (1971) average shales'!$Q$3</f>
        <v>2.17</v>
      </c>
      <c r="G224" s="6">
        <f>'Original Data'!S224/'Wedepohl (1971) average shales'!$P$3</f>
        <v>0</v>
      </c>
      <c r="H224" s="6">
        <f>'Original Data'!U224/'Wedepohl (1971) average shales'!$S$3</f>
        <v>0</v>
      </c>
      <c r="I224" s="6">
        <f>'Original Data'!X224/'Wedepohl (1971) average shales'!$U$3</f>
        <v>0.14736842105263157</v>
      </c>
      <c r="J224" s="6">
        <f>'Original Data'!Y224/'Wedepohl (1971) average shales'!$W$3</f>
        <v>0.17777777777777778</v>
      </c>
      <c r="K224" s="6">
        <f>'Original Data'!AC224/'Wedepohl (1971) average shales'!$Y$3</f>
        <v>0.2</v>
      </c>
      <c r="L224" s="6">
        <f>'Original Data'!AF224/'Wedepohl (1971) average shales'!$AB$3</f>
        <v>0.12586206896551724</v>
      </c>
      <c r="M224" s="8">
        <v>519.30199999999991</v>
      </c>
      <c r="N224" s="8">
        <v>181.71665217391302</v>
      </c>
      <c r="O224" s="8">
        <v>541.92664670658678</v>
      </c>
      <c r="P224" s="8">
        <v>394.50666213921903</v>
      </c>
      <c r="Q224" s="8">
        <v>15138.318750000002</v>
      </c>
      <c r="R224" s="8">
        <v>1127.634</v>
      </c>
      <c r="S224" s="8">
        <v>159144.19818181818</v>
      </c>
      <c r="T224" s="8">
        <v>584.13794871794869</v>
      </c>
      <c r="U224" s="8">
        <v>2839.686666666667</v>
      </c>
      <c r="V224" s="8">
        <v>4468.8581071428571</v>
      </c>
    </row>
    <row r="225" spans="1:22" x14ac:dyDescent="0.45">
      <c r="A225" t="s">
        <v>33</v>
      </c>
      <c r="B225" t="s">
        <v>291</v>
      </c>
      <c r="C225" s="1" t="s">
        <v>286</v>
      </c>
      <c r="D225" s="1" t="s">
        <v>290</v>
      </c>
      <c r="E225" s="6">
        <f>'Original Data'!P225/'Wedepohl (1971) average shales'!$N$3</f>
        <v>0.63749999999999996</v>
      </c>
      <c r="F225" s="6">
        <f>'Original Data'!R225/'Wedepohl (1971) average shales'!$Q$3</f>
        <v>2.2400000000000002</v>
      </c>
      <c r="G225" s="6">
        <f>'Original Data'!S225/'Wedepohl (1971) average shales'!$P$3</f>
        <v>0</v>
      </c>
      <c r="H225" s="6">
        <f>'Original Data'!U225/'Wedepohl (1971) average shales'!$S$3</f>
        <v>0</v>
      </c>
      <c r="I225" s="6">
        <f>'Original Data'!X225/'Wedepohl (1971) average shales'!$U$3</f>
        <v>0.3473684210526316</v>
      </c>
      <c r="J225" s="6">
        <f>'Original Data'!Y225/'Wedepohl (1971) average shales'!$W$3</f>
        <v>0.26666666666666666</v>
      </c>
      <c r="K225" s="6">
        <f>'Original Data'!AC225/'Wedepohl (1971) average shales'!$Y$3</f>
        <v>0.33076923076923076</v>
      </c>
      <c r="L225" s="6">
        <f>'Original Data'!AF225/'Wedepohl (1971) average shales'!$AB$3</f>
        <v>1.896551724137931E-2</v>
      </c>
      <c r="M225" s="8">
        <v>0</v>
      </c>
      <c r="N225" s="8">
        <v>171.22795652173915</v>
      </c>
      <c r="O225" s="8">
        <v>411.0402694610778</v>
      </c>
      <c r="P225" s="8">
        <v>129.91498811544994</v>
      </c>
      <c r="Q225" s="8">
        <v>13529.02</v>
      </c>
      <c r="R225" s="8">
        <v>177.56200000000001</v>
      </c>
      <c r="S225" s="8">
        <v>171755.40454545451</v>
      </c>
      <c r="T225" s="8">
        <v>376.61525641025639</v>
      </c>
      <c r="U225" s="8">
        <v>5421.2200000000012</v>
      </c>
      <c r="V225" s="8">
        <v>4476.3519999999999</v>
      </c>
    </row>
    <row r="226" spans="1:22" x14ac:dyDescent="0.45">
      <c r="A226" t="s">
        <v>33</v>
      </c>
      <c r="B226" t="s">
        <v>291</v>
      </c>
      <c r="C226" s="1" t="s">
        <v>287</v>
      </c>
      <c r="D226" s="1" t="s">
        <v>290</v>
      </c>
      <c r="E226" s="6">
        <f>'Original Data'!P226/'Wedepohl (1971) average shales'!$N$3</f>
        <v>0.45</v>
      </c>
      <c r="F226" s="6">
        <f>'Original Data'!R226/'Wedepohl (1971) average shales'!$Q$3</f>
        <v>1.6033333333333333</v>
      </c>
      <c r="G226" s="6">
        <f>'Original Data'!S226/'Wedepohl (1971) average shales'!$P$3</f>
        <v>0</v>
      </c>
      <c r="H226" s="6">
        <f>'Original Data'!U226/'Wedepohl (1971) average shales'!$S$3</f>
        <v>0</v>
      </c>
      <c r="I226" s="6">
        <f>'Original Data'!X226/'Wedepohl (1971) average shales'!$U$3</f>
        <v>0.14736842105263157</v>
      </c>
      <c r="J226" s="6">
        <f>'Original Data'!Y226/'Wedepohl (1971) average shales'!$W$3</f>
        <v>0.17777777777777778</v>
      </c>
      <c r="K226" s="6">
        <f>'Original Data'!AC226/'Wedepohl (1971) average shales'!$Y$3</f>
        <v>0.26923076923076922</v>
      </c>
      <c r="L226" s="6">
        <f>'Original Data'!AF226/'Wedepohl (1971) average shales'!$AB$3</f>
        <v>0</v>
      </c>
      <c r="M226" s="8">
        <v>0</v>
      </c>
      <c r="N226" s="8">
        <v>137.66413043478263</v>
      </c>
      <c r="O226" s="8">
        <v>744.11916167664674</v>
      </c>
      <c r="P226" s="8">
        <v>756.39569439728371</v>
      </c>
      <c r="Q226" s="8">
        <v>3109.4925000000003</v>
      </c>
      <c r="R226" s="8">
        <v>306.69799999999998</v>
      </c>
      <c r="S226" s="8">
        <v>154076.32545454544</v>
      </c>
      <c r="T226" s="8">
        <v>1191.3339743589743</v>
      </c>
      <c r="U226" s="8">
        <v>2065.2266666666665</v>
      </c>
      <c r="V226" s="8">
        <v>3779.4199642857147</v>
      </c>
    </row>
    <row r="227" spans="1:22" x14ac:dyDescent="0.45">
      <c r="A227" t="s">
        <v>33</v>
      </c>
      <c r="B227" t="s">
        <v>291</v>
      </c>
      <c r="C227" s="1" t="s">
        <v>288</v>
      </c>
      <c r="D227" s="1" t="s">
        <v>290</v>
      </c>
      <c r="E227" s="6">
        <f>'Original Data'!P227/'Wedepohl (1971) average shales'!$N$3</f>
        <v>0.79374999999999996</v>
      </c>
      <c r="F227" s="6">
        <f>'Original Data'!R227/'Wedepohl (1971) average shales'!$Q$3</f>
        <v>3.12</v>
      </c>
      <c r="G227" s="6">
        <f>'Original Data'!S227/'Wedepohl (1971) average shales'!$P$3</f>
        <v>0</v>
      </c>
      <c r="H227" s="6">
        <f>'Original Data'!U227/'Wedepohl (1971) average shales'!$S$3</f>
        <v>0</v>
      </c>
      <c r="I227" s="6">
        <f>'Original Data'!X227/'Wedepohl (1971) average shales'!$U$3</f>
        <v>0.38947368421052631</v>
      </c>
      <c r="J227" s="6">
        <f>'Original Data'!Y227/'Wedepohl (1971) average shales'!$W$3</f>
        <v>0.44444444444444442</v>
      </c>
      <c r="K227" s="6">
        <f>'Original Data'!AC227/'Wedepohl (1971) average shales'!$Y$3</f>
        <v>0.2153846153846154</v>
      </c>
      <c r="L227" s="6">
        <f>'Original Data'!AF227/'Wedepohl (1971) average shales'!$AB$3</f>
        <v>0.11724137931034483</v>
      </c>
      <c r="M227" s="8">
        <v>0</v>
      </c>
      <c r="N227" s="8">
        <v>136.09082608695653</v>
      </c>
      <c r="O227" s="8">
        <v>1227.7332335329343</v>
      </c>
      <c r="P227" s="8">
        <v>1002.1786621392191</v>
      </c>
      <c r="Q227" s="8">
        <v>2836.7299999999996</v>
      </c>
      <c r="R227" s="8">
        <v>689.49399999999991</v>
      </c>
      <c r="S227" s="8">
        <v>142754.82772727273</v>
      </c>
      <c r="T227" s="8">
        <v>1783.1579487179486</v>
      </c>
      <c r="U227" s="8">
        <v>1462.8688888888892</v>
      </c>
      <c r="V227" s="8">
        <v>4603.748178571429</v>
      </c>
    </row>
    <row r="228" spans="1:22" x14ac:dyDescent="0.45">
      <c r="A228" t="s">
        <v>33</v>
      </c>
      <c r="B228" t="s">
        <v>291</v>
      </c>
      <c r="C228" s="1" t="s">
        <v>289</v>
      </c>
      <c r="D228" s="1" t="s">
        <v>290</v>
      </c>
      <c r="E228" s="6">
        <f>'Original Data'!P228/'Wedepohl (1971) average shales'!$N$3</f>
        <v>0.88124999999999998</v>
      </c>
      <c r="F228" s="6">
        <f>'Original Data'!R228/'Wedepohl (1971) average shales'!$Q$3</f>
        <v>3.0766666666666667</v>
      </c>
      <c r="G228" s="6">
        <f>'Original Data'!S228/'Wedepohl (1971) average shales'!$P$3</f>
        <v>0</v>
      </c>
      <c r="H228" s="6">
        <f>'Original Data'!U228/'Wedepohl (1971) average shales'!$S$3</f>
        <v>0</v>
      </c>
      <c r="I228" s="6">
        <f>'Original Data'!X228/'Wedepohl (1971) average shales'!$U$3</f>
        <v>0.68421052631578949</v>
      </c>
      <c r="J228" s="6">
        <f>'Original Data'!Y228/'Wedepohl (1971) average shales'!$W$3</f>
        <v>0.57777777777777772</v>
      </c>
      <c r="K228" s="6">
        <f>'Original Data'!AC228/'Wedepohl (1971) average shales'!$Y$3</f>
        <v>0.36923076923076925</v>
      </c>
      <c r="L228" s="6">
        <f>'Original Data'!AF228/'Wedepohl (1971) average shales'!$AB$3</f>
        <v>0.28275862068965518</v>
      </c>
      <c r="M228" s="8">
        <v>0</v>
      </c>
      <c r="N228" s="8">
        <v>147.62839130434782</v>
      </c>
      <c r="O228" s="8">
        <v>234.51796407185628</v>
      </c>
      <c r="P228" s="8">
        <v>168.48474023769103</v>
      </c>
      <c r="Q228" s="8">
        <v>818.28749999999991</v>
      </c>
      <c r="R228" s="8">
        <v>343.59399999999999</v>
      </c>
      <c r="S228" s="8">
        <v>172141.99227272725</v>
      </c>
      <c r="T228" s="8">
        <v>261.3248717948718</v>
      </c>
      <c r="U228" s="8">
        <v>2839.686666666667</v>
      </c>
      <c r="V228" s="8">
        <v>1393.8640714285716</v>
      </c>
    </row>
    <row r="229" spans="1:22" x14ac:dyDescent="0.45">
      <c r="A229" t="s">
        <v>46</v>
      </c>
      <c r="B229" t="s">
        <v>291</v>
      </c>
      <c r="C229" s="1" t="s">
        <v>302</v>
      </c>
      <c r="D229" s="1" t="s">
        <v>371</v>
      </c>
      <c r="E229" s="6">
        <f>'Original Data'!P229/'Wedepohl (1971) average shales'!$N$3</f>
        <v>6.8750000000000006E-2</v>
      </c>
      <c r="F229" s="6">
        <f>'Original Data'!R229/'Wedepohl (1971) average shales'!$Q$3</f>
        <v>0.48</v>
      </c>
      <c r="G229" s="6">
        <f>'Original Data'!S229/'Wedepohl (1971) average shales'!$P$3</f>
        <v>0.81081081081081074</v>
      </c>
      <c r="H229" s="6">
        <f>'Original Data'!U229/'Wedepohl (1971) average shales'!$S$3</f>
        <v>0</v>
      </c>
      <c r="I229" s="6">
        <f>'Original Data'!X229/'Wedepohl (1971) average shales'!$U$3</f>
        <v>6.3157894736842107E-2</v>
      </c>
      <c r="J229" s="6">
        <f>'Original Data'!Y229/'Wedepohl (1971) average shales'!$W$3</f>
        <v>0</v>
      </c>
      <c r="K229" s="6">
        <f>'Original Data'!AC229/'Wedepohl (1971) average shales'!$Y$3</f>
        <v>0.36153846153846153</v>
      </c>
      <c r="L229" s="6">
        <f>'Original Data'!AF229/'Wedepohl (1971) average shales'!$AB$3</f>
        <v>2.4137931034482758E-2</v>
      </c>
      <c r="M229" s="8">
        <v>0</v>
      </c>
      <c r="N229" s="8">
        <v>226.03139130434786</v>
      </c>
      <c r="O229" s="8">
        <v>177.15613772455094</v>
      </c>
      <c r="P229" s="8">
        <v>114.5981935483871</v>
      </c>
      <c r="Q229" s="8">
        <v>736.4587499999999</v>
      </c>
      <c r="R229" s="8">
        <v>311.31</v>
      </c>
      <c r="S229" s="8">
        <v>173152.31818181815</v>
      </c>
      <c r="T229" s="8">
        <v>161.40653846153847</v>
      </c>
      <c r="U229" s="8">
        <v>2667.5844444444447</v>
      </c>
      <c r="V229" s="8">
        <v>609.50328571428577</v>
      </c>
    </row>
    <row r="230" spans="1:22" x14ac:dyDescent="0.45">
      <c r="A230" t="s">
        <v>46</v>
      </c>
      <c r="B230" t="s">
        <v>291</v>
      </c>
      <c r="C230" s="1" t="s">
        <v>303</v>
      </c>
      <c r="D230" s="1" t="s">
        <v>371</v>
      </c>
      <c r="E230" s="6">
        <f>'Original Data'!P230/'Wedepohl (1971) average shales'!$N$3</f>
        <v>6.25E-2</v>
      </c>
      <c r="F230" s="6">
        <f>'Original Data'!R230/'Wedepohl (1971) average shales'!$Q$3</f>
        <v>0.91</v>
      </c>
      <c r="G230" s="6">
        <f>'Original Data'!S230/'Wedepohl (1971) average shales'!$P$3</f>
        <v>1.0810810810810809</v>
      </c>
      <c r="H230" s="6">
        <f>'Original Data'!U230/'Wedepohl (1971) average shales'!$S$3</f>
        <v>0</v>
      </c>
      <c r="I230" s="6">
        <f>'Original Data'!X230/'Wedepohl (1971) average shales'!$U$3</f>
        <v>2.1052631578947368E-2</v>
      </c>
      <c r="J230" s="6">
        <f>'Original Data'!Y230/'Wedepohl (1971) average shales'!$W$3</f>
        <v>0</v>
      </c>
      <c r="K230" s="6">
        <f>'Original Data'!AC230/'Wedepohl (1971) average shales'!$Y$3</f>
        <v>0.69230769230769229</v>
      </c>
      <c r="L230" s="6">
        <f>'Original Data'!AF230/'Wedepohl (1971) average shales'!$AB$3</f>
        <v>5.6896551724137934E-2</v>
      </c>
      <c r="M230" s="8">
        <v>0</v>
      </c>
      <c r="N230" s="8">
        <v>161.26369565217391</v>
      </c>
      <c r="O230" s="8">
        <v>131.20329341317364</v>
      </c>
      <c r="P230" s="8">
        <v>66.743130730050936</v>
      </c>
      <c r="Q230" s="8">
        <v>654.62999999999988</v>
      </c>
      <c r="R230" s="8">
        <v>205.23400000000001</v>
      </c>
      <c r="S230" s="8">
        <v>176241.77136363633</v>
      </c>
      <c r="T230" s="8">
        <v>99.918333333333337</v>
      </c>
      <c r="U230" s="8">
        <v>2667.5844444444447</v>
      </c>
      <c r="V230" s="8">
        <v>392.18039285714286</v>
      </c>
    </row>
    <row r="231" spans="1:22" x14ac:dyDescent="0.45">
      <c r="A231" t="s">
        <v>46</v>
      </c>
      <c r="B231" t="s">
        <v>291</v>
      </c>
      <c r="C231" s="1" t="s">
        <v>304</v>
      </c>
      <c r="D231" s="1" t="s">
        <v>371</v>
      </c>
      <c r="E231" s="6">
        <f>'Original Data'!P231/'Wedepohl (1971) average shales'!$N$3</f>
        <v>4.3749999999999997E-2</v>
      </c>
      <c r="F231" s="6">
        <f>'Original Data'!R231/'Wedepohl (1971) average shales'!$Q$3</f>
        <v>0.92</v>
      </c>
      <c r="G231" s="6">
        <f>'Original Data'!S231/'Wedepohl (1971) average shales'!$P$3</f>
        <v>1.3513513513513513</v>
      </c>
      <c r="H231" s="6">
        <f>'Original Data'!U231/'Wedepohl (1971) average shales'!$S$3</f>
        <v>0</v>
      </c>
      <c r="I231" s="6">
        <f>'Original Data'!X231/'Wedepohl (1971) average shales'!$U$3</f>
        <v>4.2105263157894736E-2</v>
      </c>
      <c r="J231" s="6">
        <f>'Original Data'!Y231/'Wedepohl (1971) average shales'!$W$3</f>
        <v>0</v>
      </c>
      <c r="K231" s="6">
        <f>'Original Data'!AC231/'Wedepohl (1971) average shales'!$Y$3</f>
        <v>0.2846153846153846</v>
      </c>
      <c r="L231" s="6">
        <f>'Original Data'!AF231/'Wedepohl (1971) average shales'!$AB$3</f>
        <v>2.4137931034482758E-2</v>
      </c>
      <c r="M231" s="8">
        <v>0</v>
      </c>
      <c r="N231" s="8">
        <v>495.3286521739131</v>
      </c>
      <c r="O231" s="8">
        <v>416.74476047904187</v>
      </c>
      <c r="P231" s="8">
        <v>370.0632801358235</v>
      </c>
      <c r="Q231" s="8">
        <v>763.73500000000001</v>
      </c>
      <c r="R231" s="8">
        <v>767.89800000000002</v>
      </c>
      <c r="S231" s="8">
        <v>160459.8959090909</v>
      </c>
      <c r="T231" s="8">
        <v>430.41743589743589</v>
      </c>
      <c r="U231" s="8">
        <v>2667.5844444444447</v>
      </c>
      <c r="V231" s="8">
        <v>1296.4434642857145</v>
      </c>
    </row>
    <row r="232" spans="1:22" x14ac:dyDescent="0.45">
      <c r="A232" t="s">
        <v>46</v>
      </c>
      <c r="B232" t="s">
        <v>291</v>
      </c>
      <c r="C232" s="1" t="s">
        <v>305</v>
      </c>
      <c r="D232" s="1" t="s">
        <v>371</v>
      </c>
      <c r="E232" s="6">
        <f>'Original Data'!P232/'Wedepohl (1971) average shales'!$N$3</f>
        <v>0.11874999999999999</v>
      </c>
      <c r="F232" s="6">
        <f>'Original Data'!R232/'Wedepohl (1971) average shales'!$Q$3</f>
        <v>0.82666666666666666</v>
      </c>
      <c r="G232" s="6">
        <f>'Original Data'!S232/'Wedepohl (1971) average shales'!$P$3</f>
        <v>0.81081081081081074</v>
      </c>
      <c r="H232" s="6">
        <f>'Original Data'!U232/'Wedepohl (1971) average shales'!$S$3</f>
        <v>0</v>
      </c>
      <c r="I232" s="6">
        <f>'Original Data'!X232/'Wedepohl (1971) average shales'!$U$3</f>
        <v>6.3157894736842107E-2</v>
      </c>
      <c r="J232" s="6">
        <f>'Original Data'!Y232/'Wedepohl (1971) average shales'!$W$3</f>
        <v>0</v>
      </c>
      <c r="K232" s="6">
        <f>'Original Data'!AC232/'Wedepohl (1971) average shales'!$Y$3</f>
        <v>0.66153846153846152</v>
      </c>
      <c r="L232" s="6">
        <f>'Original Data'!AF232/'Wedepohl (1971) average shales'!$AB$3</f>
        <v>2.5862068965517241E-2</v>
      </c>
      <c r="M232" s="8">
        <v>0</v>
      </c>
      <c r="N232" s="8">
        <v>4758.4589999999989</v>
      </c>
      <c r="O232" s="8">
        <v>577.42125748502997</v>
      </c>
      <c r="P232" s="8">
        <v>450.45661120543298</v>
      </c>
      <c r="Q232" s="8">
        <v>1363.8124999999998</v>
      </c>
      <c r="R232" s="8">
        <v>1035.394</v>
      </c>
      <c r="S232" s="8">
        <v>95298.747727272712</v>
      </c>
      <c r="T232" s="8">
        <v>614.88205128205129</v>
      </c>
      <c r="U232" s="8">
        <v>3097.84</v>
      </c>
      <c r="V232" s="8">
        <v>1920.9345357142859</v>
      </c>
    </row>
    <row r="233" spans="1:22" x14ac:dyDescent="0.45">
      <c r="A233" t="s">
        <v>46</v>
      </c>
      <c r="B233" t="s">
        <v>291</v>
      </c>
      <c r="C233" s="1" t="s">
        <v>306</v>
      </c>
      <c r="D233" s="1" t="s">
        <v>371</v>
      </c>
      <c r="E233" s="6">
        <f>'Original Data'!P233/'Wedepohl (1971) average shales'!$N$3</f>
        <v>0.14374999999999999</v>
      </c>
      <c r="F233" s="6">
        <f>'Original Data'!R233/'Wedepohl (1971) average shales'!$Q$3</f>
        <v>0.62</v>
      </c>
      <c r="G233" s="6">
        <f>'Original Data'!S233/'Wedepohl (1971) average shales'!$P$3</f>
        <v>1.6216216216216215</v>
      </c>
      <c r="H233" s="6">
        <f>'Original Data'!U233/'Wedepohl (1971) average shales'!$S$3</f>
        <v>0</v>
      </c>
      <c r="I233" s="6">
        <f>'Original Data'!X233/'Wedepohl (1971) average shales'!$U$3</f>
        <v>8.4210526315789472E-2</v>
      </c>
      <c r="J233" s="6">
        <f>'Original Data'!Y233/'Wedepohl (1971) average shales'!$W$3</f>
        <v>0</v>
      </c>
      <c r="K233" s="6">
        <f>'Original Data'!AC233/'Wedepohl (1971) average shales'!$Y$3</f>
        <v>0.4</v>
      </c>
      <c r="L233" s="6">
        <f>'Original Data'!AF233/'Wedepohl (1971) average shales'!$AB$3</f>
        <v>4.4827586206896551E-2</v>
      </c>
      <c r="M233" s="8">
        <v>0</v>
      </c>
      <c r="N233" s="8">
        <v>201.90739130434781</v>
      </c>
      <c r="O233" s="8">
        <v>474.10658682634732</v>
      </c>
      <c r="P233" s="8">
        <v>484.34402716468594</v>
      </c>
      <c r="Q233" s="8">
        <v>818.28749999999991</v>
      </c>
      <c r="R233" s="8">
        <v>830.16</v>
      </c>
      <c r="S233" s="8">
        <v>161054.39636363633</v>
      </c>
      <c r="T233" s="8">
        <v>491.90564102564105</v>
      </c>
      <c r="U233" s="8">
        <v>3011.7888888888892</v>
      </c>
      <c r="V233" s="8">
        <v>1788.5424285714284</v>
      </c>
    </row>
    <row r="234" spans="1:22" x14ac:dyDescent="0.45">
      <c r="A234" t="s">
        <v>46</v>
      </c>
      <c r="B234" t="s">
        <v>291</v>
      </c>
      <c r="C234" s="1" t="s">
        <v>307</v>
      </c>
      <c r="D234" s="1" t="s">
        <v>371</v>
      </c>
      <c r="E234" s="6">
        <f>'Original Data'!P234/'Wedepohl (1971) average shales'!$N$3</f>
        <v>0.19375000000000001</v>
      </c>
      <c r="F234" s="6">
        <f>'Original Data'!R234/'Wedepohl (1971) average shales'!$Q$3</f>
        <v>0.87333333333333329</v>
      </c>
      <c r="G234" s="6">
        <f>'Original Data'!S234/'Wedepohl (1971) average shales'!$P$3</f>
        <v>1.0810810810810809</v>
      </c>
      <c r="H234" s="6">
        <f>'Original Data'!U234/'Wedepohl (1971) average shales'!$S$3</f>
        <v>0</v>
      </c>
      <c r="I234" s="6">
        <f>'Original Data'!X234/'Wedepohl (1971) average shales'!$U$3</f>
        <v>9.4736842105263161E-2</v>
      </c>
      <c r="J234" s="6">
        <f>'Original Data'!Y234/'Wedepohl (1971) average shales'!$W$3</f>
        <v>0</v>
      </c>
      <c r="K234" s="6">
        <f>'Original Data'!AC234/'Wedepohl (1971) average shales'!$Y$3</f>
        <v>0.38461538461538464</v>
      </c>
      <c r="L234" s="6">
        <f>'Original Data'!AF234/'Wedepohl (1971) average shales'!$AB$3</f>
        <v>5.5172413793103448E-2</v>
      </c>
      <c r="M234" s="8">
        <v>0</v>
      </c>
      <c r="N234" s="8">
        <v>169.65465217391304</v>
      </c>
      <c r="O234" s="8">
        <v>116.94206586826347</v>
      </c>
      <c r="P234" s="8">
        <v>73.250784380305618</v>
      </c>
      <c r="Q234" s="8">
        <v>818.28749999999991</v>
      </c>
      <c r="R234" s="8">
        <v>170.64399999999998</v>
      </c>
      <c r="S234" s="8">
        <v>175877.9240909091</v>
      </c>
      <c r="T234" s="8">
        <v>107.60435897435897</v>
      </c>
      <c r="U234" s="8">
        <v>2839.686666666667</v>
      </c>
      <c r="V234" s="8">
        <v>649.47071428571439</v>
      </c>
    </row>
    <row r="235" spans="1:22" x14ac:dyDescent="0.45">
      <c r="A235" t="s">
        <v>46</v>
      </c>
      <c r="B235" t="s">
        <v>291</v>
      </c>
      <c r="C235" s="1" t="s">
        <v>308</v>
      </c>
      <c r="D235" s="1" t="s">
        <v>371</v>
      </c>
      <c r="E235" s="6">
        <f>'Original Data'!P235/'Wedepohl (1971) average shales'!$N$3</f>
        <v>5.6250000000000001E-2</v>
      </c>
      <c r="F235" s="6">
        <f>'Original Data'!R235/'Wedepohl (1971) average shales'!$Q$3</f>
        <v>0.81333333333333335</v>
      </c>
      <c r="G235" s="6">
        <f>'Original Data'!S235/'Wedepohl (1971) average shales'!$P$3</f>
        <v>1.0810810810810809</v>
      </c>
      <c r="H235" s="6">
        <f>'Original Data'!U235/'Wedepohl (1971) average shales'!$S$3</f>
        <v>0</v>
      </c>
      <c r="I235" s="6">
        <f>'Original Data'!X235/'Wedepohl (1971) average shales'!$U$3</f>
        <v>4.2105263157894736E-2</v>
      </c>
      <c r="J235" s="6">
        <f>'Original Data'!Y235/'Wedepohl (1971) average shales'!$W$3</f>
        <v>0</v>
      </c>
      <c r="K235" s="6">
        <f>'Original Data'!AC235/'Wedepohl (1971) average shales'!$Y$3</f>
        <v>0.7615384615384615</v>
      </c>
      <c r="L235" s="6">
        <f>'Original Data'!AF235/'Wedepohl (1971) average shales'!$AB$3</f>
        <v>4.3103448275862072E-2</v>
      </c>
      <c r="M235" s="8">
        <v>0</v>
      </c>
      <c r="N235" s="8">
        <v>205.054</v>
      </c>
      <c r="O235" s="8">
        <v>445.58413173652696</v>
      </c>
      <c r="P235" s="8">
        <v>354.03223089983027</v>
      </c>
      <c r="Q235" s="8">
        <v>927.39250000000004</v>
      </c>
      <c r="R235" s="8">
        <v>760.98000000000013</v>
      </c>
      <c r="S235" s="8">
        <v>165076.20818181816</v>
      </c>
      <c r="T235" s="8">
        <v>453.47551282051279</v>
      </c>
      <c r="U235" s="8">
        <v>2839.686666666667</v>
      </c>
      <c r="V235" s="8">
        <v>1576.2154642857142</v>
      </c>
    </row>
    <row r="236" spans="1:22" x14ac:dyDescent="0.45">
      <c r="A236" t="s">
        <v>46</v>
      </c>
      <c r="B236" t="s">
        <v>291</v>
      </c>
      <c r="C236" s="1" t="s">
        <v>309</v>
      </c>
      <c r="D236" s="1" t="s">
        <v>371</v>
      </c>
      <c r="E236" s="6">
        <f>'Original Data'!P236/'Wedepohl (1971) average shales'!$N$3</f>
        <v>0.10625</v>
      </c>
      <c r="F236" s="6">
        <f>'Original Data'!R236/'Wedepohl (1971) average shales'!$Q$3</f>
        <v>0.6</v>
      </c>
      <c r="G236" s="6">
        <f>'Original Data'!S236/'Wedepohl (1971) average shales'!$P$3</f>
        <v>1.0810810810810809</v>
      </c>
      <c r="H236" s="6">
        <f>'Original Data'!U236/'Wedepohl (1971) average shales'!$S$3</f>
        <v>0</v>
      </c>
      <c r="I236" s="6">
        <f>'Original Data'!X236/'Wedepohl (1971) average shales'!$U$3</f>
        <v>6.3157894736842107E-2</v>
      </c>
      <c r="J236" s="6">
        <f>'Original Data'!Y236/'Wedepohl (1971) average shales'!$W$3</f>
        <v>0</v>
      </c>
      <c r="K236" s="6">
        <f>'Original Data'!AC236/'Wedepohl (1971) average shales'!$Y$3</f>
        <v>0.83076923076923082</v>
      </c>
      <c r="L236" s="6">
        <f>'Original Data'!AF236/'Wedepohl (1971) average shales'!$AB$3</f>
        <v>5.5172413793103448E-2</v>
      </c>
      <c r="M236" s="8">
        <v>0</v>
      </c>
      <c r="N236" s="8">
        <v>188.0098695652174</v>
      </c>
      <c r="O236" s="8">
        <v>312.1624251497006</v>
      </c>
      <c r="P236" s="8">
        <v>206.89576910016984</v>
      </c>
      <c r="Q236" s="8">
        <v>954.66875000000005</v>
      </c>
      <c r="R236" s="8">
        <v>419.69200000000001</v>
      </c>
      <c r="S236" s="8">
        <v>169614.55318181816</v>
      </c>
      <c r="T236" s="8">
        <v>253.63884615384615</v>
      </c>
      <c r="U236" s="8">
        <v>3097.84</v>
      </c>
      <c r="V236" s="8">
        <v>2428.0212857142856</v>
      </c>
    </row>
    <row r="237" spans="1:22" x14ac:dyDescent="0.45">
      <c r="A237" t="s">
        <v>46</v>
      </c>
      <c r="B237" t="s">
        <v>291</v>
      </c>
      <c r="C237" s="1" t="s">
        <v>310</v>
      </c>
      <c r="D237" s="1" t="s">
        <v>371</v>
      </c>
      <c r="E237" s="6">
        <f>'Original Data'!P237/'Wedepohl (1971) average shales'!$N$3</f>
        <v>8.7499999999999994E-2</v>
      </c>
      <c r="F237" s="6">
        <f>'Original Data'!R237/'Wedepohl (1971) average shales'!$Q$3</f>
        <v>0.8</v>
      </c>
      <c r="G237" s="6">
        <f>'Original Data'!S237/'Wedepohl (1971) average shales'!$P$3</f>
        <v>0.81081081081081074</v>
      </c>
      <c r="H237" s="6">
        <f>'Original Data'!U237/'Wedepohl (1971) average shales'!$S$3</f>
        <v>0</v>
      </c>
      <c r="I237" s="6">
        <f>'Original Data'!X237/'Wedepohl (1971) average shales'!$U$3</f>
        <v>3.1578947368421054E-2</v>
      </c>
      <c r="J237" s="6">
        <f>'Original Data'!Y237/'Wedepohl (1971) average shales'!$W$3</f>
        <v>0</v>
      </c>
      <c r="K237" s="6">
        <f>'Original Data'!AC237/'Wedepohl (1971) average shales'!$Y$3</f>
        <v>0.36923076923076925</v>
      </c>
      <c r="L237" s="6">
        <f>'Original Data'!AF237/'Wedepohl (1971) average shales'!$AB$3</f>
        <v>3.9655172413793106E-2</v>
      </c>
      <c r="M237" s="8">
        <v>0</v>
      </c>
      <c r="N237" s="8">
        <v>203.74291304347827</v>
      </c>
      <c r="O237" s="8">
        <v>692.77874251497008</v>
      </c>
      <c r="P237" s="8">
        <v>617.27475721561962</v>
      </c>
      <c r="Q237" s="8">
        <v>818.28749999999991</v>
      </c>
      <c r="R237" s="8">
        <v>1166.836</v>
      </c>
      <c r="S237" s="8">
        <v>155814.34590909092</v>
      </c>
      <c r="T237" s="8">
        <v>722.48641025641018</v>
      </c>
      <c r="U237" s="8">
        <v>2581.5333333333333</v>
      </c>
      <c r="V237" s="8">
        <v>1788.5424285714284</v>
      </c>
    </row>
    <row r="238" spans="1:22" x14ac:dyDescent="0.45">
      <c r="A238" t="s">
        <v>46</v>
      </c>
      <c r="B238" t="s">
        <v>291</v>
      </c>
      <c r="C238" s="1" t="s">
        <v>311</v>
      </c>
      <c r="D238" s="1" t="s">
        <v>371</v>
      </c>
      <c r="E238" s="6">
        <f>'Original Data'!P238/'Wedepohl (1971) average shales'!$N$3</f>
        <v>0.1875</v>
      </c>
      <c r="F238" s="6">
        <f>'Original Data'!R238/'Wedepohl (1971) average shales'!$Q$3</f>
        <v>0.73666666666666669</v>
      </c>
      <c r="G238" s="6">
        <f>'Original Data'!S238/'Wedepohl (1971) average shales'!$P$3</f>
        <v>0.54054054054054046</v>
      </c>
      <c r="H238" s="6">
        <f>'Original Data'!U238/'Wedepohl (1971) average shales'!$S$3</f>
        <v>0</v>
      </c>
      <c r="I238" s="6">
        <f>'Original Data'!X238/'Wedepohl (1971) average shales'!$U$3</f>
        <v>8.4210526315789472E-2</v>
      </c>
      <c r="J238" s="6">
        <f>'Original Data'!Y238/'Wedepohl (1971) average shales'!$W$3</f>
        <v>0</v>
      </c>
      <c r="K238" s="6">
        <f>'Original Data'!AC238/'Wedepohl (1971) average shales'!$Y$3</f>
        <v>0.93846153846153846</v>
      </c>
      <c r="L238" s="6">
        <f>'Original Data'!AF238/'Wedepohl (1971) average shales'!$AB$3</f>
        <v>5.8620689655172413E-2</v>
      </c>
      <c r="M238" s="8">
        <v>0</v>
      </c>
      <c r="N238" s="8">
        <v>190.10760869565215</v>
      </c>
      <c r="O238" s="8">
        <v>476.00808383233527</v>
      </c>
      <c r="P238" s="8">
        <v>499.10529032258069</v>
      </c>
      <c r="Q238" s="8">
        <v>681.90624999999989</v>
      </c>
      <c r="R238" s="8">
        <v>668.7399999999999</v>
      </c>
      <c r="S238" s="8">
        <v>161311.03863636361</v>
      </c>
      <c r="T238" s="8">
        <v>507.27769230769229</v>
      </c>
      <c r="U238" s="8">
        <v>2753.635555555556</v>
      </c>
      <c r="V238" s="8">
        <v>1433.8314999999998</v>
      </c>
    </row>
    <row r="239" spans="1:22" x14ac:dyDescent="0.45">
      <c r="A239" t="s">
        <v>46</v>
      </c>
      <c r="B239" t="s">
        <v>291</v>
      </c>
      <c r="C239" s="1" t="s">
        <v>312</v>
      </c>
      <c r="D239" s="1" t="s">
        <v>371</v>
      </c>
      <c r="E239" s="6">
        <f>'Original Data'!P239/'Wedepohl (1971) average shales'!$N$3</f>
        <v>0.2</v>
      </c>
      <c r="F239" s="6">
        <f>'Original Data'!R239/'Wedepohl (1971) average shales'!$Q$3</f>
        <v>0.70333333333333337</v>
      </c>
      <c r="G239" s="6">
        <f>'Original Data'!S239/'Wedepohl (1971) average shales'!$P$3</f>
        <v>0.54054054054054046</v>
      </c>
      <c r="H239" s="6">
        <f>'Original Data'!U239/'Wedepohl (1971) average shales'!$S$3</f>
        <v>0</v>
      </c>
      <c r="I239" s="6">
        <f>'Original Data'!X239/'Wedepohl (1971) average shales'!$U$3</f>
        <v>6.3157894736842107E-2</v>
      </c>
      <c r="J239" s="6">
        <f>'Original Data'!Y239/'Wedepohl (1971) average shales'!$W$3</f>
        <v>0</v>
      </c>
      <c r="K239" s="6">
        <f>'Original Data'!AC239/'Wedepohl (1971) average shales'!$Y$3</f>
        <v>0.8</v>
      </c>
      <c r="L239" s="6">
        <f>'Original Data'!AF239/'Wedepohl (1971) average shales'!$AB$3</f>
        <v>5.1724137931034482E-2</v>
      </c>
      <c r="M239" s="8">
        <v>0</v>
      </c>
      <c r="N239" s="8">
        <v>156.54378260869564</v>
      </c>
      <c r="O239" s="8">
        <v>95.074850299401191</v>
      </c>
      <c r="P239" s="8">
        <v>55.711864176570458</v>
      </c>
      <c r="Q239" s="8">
        <v>736.4587499999999</v>
      </c>
      <c r="R239" s="8">
        <v>87.628000000000014</v>
      </c>
      <c r="S239" s="8">
        <v>176988.95772727273</v>
      </c>
      <c r="T239" s="8">
        <v>92.232307692307685</v>
      </c>
      <c r="U239" s="8">
        <v>3011.7888888888892</v>
      </c>
      <c r="V239" s="8">
        <v>489.60100000000006</v>
      </c>
    </row>
    <row r="240" spans="1:22" x14ac:dyDescent="0.45">
      <c r="A240" t="s">
        <v>46</v>
      </c>
      <c r="B240" t="s">
        <v>291</v>
      </c>
      <c r="C240" s="1" t="s">
        <v>313</v>
      </c>
      <c r="D240" s="1" t="s">
        <v>371</v>
      </c>
      <c r="E240" s="6">
        <f>'Original Data'!P240/'Wedepohl (1971) average shales'!$N$3</f>
        <v>5.6250000000000001E-2</v>
      </c>
      <c r="F240" s="6">
        <f>'Original Data'!R240/'Wedepohl (1971) average shales'!$Q$3</f>
        <v>0.81666666666666665</v>
      </c>
      <c r="G240" s="6">
        <f>'Original Data'!S240/'Wedepohl (1971) average shales'!$P$3</f>
        <v>0.81081081081081074</v>
      </c>
      <c r="H240" s="6">
        <f>'Original Data'!U240/'Wedepohl (1971) average shales'!$S$3</f>
        <v>0</v>
      </c>
      <c r="I240" s="6">
        <f>'Original Data'!X240/'Wedepohl (1971) average shales'!$U$3</f>
        <v>5.2631578947368418E-2</v>
      </c>
      <c r="J240" s="6">
        <f>'Original Data'!Y240/'Wedepohl (1971) average shales'!$W$3</f>
        <v>0</v>
      </c>
      <c r="K240" s="6">
        <f>'Original Data'!AC240/'Wedepohl (1971) average shales'!$Y$3</f>
        <v>0.69230769230769229</v>
      </c>
      <c r="L240" s="6">
        <f>'Original Data'!AF240/'Wedepohl (1971) average shales'!$AB$3</f>
        <v>0</v>
      </c>
      <c r="M240" s="8">
        <v>0</v>
      </c>
      <c r="N240" s="8">
        <v>146.8417391304348</v>
      </c>
      <c r="O240" s="8">
        <v>105.53308383233534</v>
      </c>
      <c r="P240" s="8">
        <v>58.013351443123952</v>
      </c>
      <c r="Q240" s="8">
        <v>627.35374999999999</v>
      </c>
      <c r="R240" s="8">
        <v>103.77</v>
      </c>
      <c r="S240" s="8">
        <v>176758.30454545451</v>
      </c>
      <c r="T240" s="8">
        <v>115.29038461538461</v>
      </c>
      <c r="U240" s="8">
        <v>2753.635555555556</v>
      </c>
      <c r="V240" s="8">
        <v>584.52364285714305</v>
      </c>
    </row>
    <row r="241" spans="1:22" x14ac:dyDescent="0.45">
      <c r="A241" t="s">
        <v>46</v>
      </c>
      <c r="B241" t="s">
        <v>291</v>
      </c>
      <c r="C241" s="1" t="s">
        <v>314</v>
      </c>
      <c r="D241" s="1" t="s">
        <v>371</v>
      </c>
      <c r="E241" s="6">
        <f>'Original Data'!P241/'Wedepohl (1971) average shales'!$N$3</f>
        <v>0.05</v>
      </c>
      <c r="F241" s="6">
        <f>'Original Data'!R241/'Wedepohl (1971) average shales'!$Q$3</f>
        <v>0.89</v>
      </c>
      <c r="G241" s="6">
        <f>'Original Data'!S241/'Wedepohl (1971) average shales'!$P$3</f>
        <v>0.81081081081081074</v>
      </c>
      <c r="H241" s="6">
        <f>'Original Data'!U241/'Wedepohl (1971) average shales'!$S$3</f>
        <v>0</v>
      </c>
      <c r="I241" s="6">
        <f>'Original Data'!X241/'Wedepohl (1971) average shales'!$U$3</f>
        <v>4.2105263157894736E-2</v>
      </c>
      <c r="J241" s="6">
        <f>'Original Data'!Y241/'Wedepohl (1971) average shales'!$W$3</f>
        <v>0</v>
      </c>
      <c r="K241" s="6">
        <f>'Original Data'!AC241/'Wedepohl (1971) average shales'!$Y$3</f>
        <v>0.75384615384615383</v>
      </c>
      <c r="L241" s="6">
        <f>'Original Data'!AF241/'Wedepohl (1971) average shales'!$AB$3</f>
        <v>5.6896551724137934E-2</v>
      </c>
      <c r="M241" s="8">
        <v>0</v>
      </c>
      <c r="N241" s="8">
        <v>166.77026086956522</v>
      </c>
      <c r="O241" s="8">
        <v>139.44311377245509</v>
      </c>
      <c r="P241" s="8">
        <v>74.838016977928689</v>
      </c>
      <c r="Q241" s="8">
        <v>818.28749999999991</v>
      </c>
      <c r="R241" s="8">
        <v>122.218</v>
      </c>
      <c r="S241" s="8">
        <v>173672.09999999998</v>
      </c>
      <c r="T241" s="8">
        <v>115.29038461538461</v>
      </c>
      <c r="U241" s="8">
        <v>2925.7377777777783</v>
      </c>
      <c r="V241" s="8">
        <v>2907.6304285714282</v>
      </c>
    </row>
    <row r="242" spans="1:22" x14ac:dyDescent="0.45">
      <c r="A242" t="s">
        <v>46</v>
      </c>
      <c r="B242" t="s">
        <v>291</v>
      </c>
      <c r="C242" s="1" t="s">
        <v>315</v>
      </c>
      <c r="D242" s="1" t="s">
        <v>371</v>
      </c>
      <c r="E242" s="6">
        <f>'Original Data'!P242/'Wedepohl (1971) average shales'!$N$3</f>
        <v>0.05</v>
      </c>
      <c r="F242" s="6">
        <f>'Original Data'!R242/'Wedepohl (1971) average shales'!$Q$3</f>
        <v>0.78</v>
      </c>
      <c r="G242" s="6">
        <f>'Original Data'!S242/'Wedepohl (1971) average shales'!$P$3</f>
        <v>0.81081081081081074</v>
      </c>
      <c r="H242" s="6">
        <f>'Original Data'!U242/'Wedepohl (1971) average shales'!$S$3</f>
        <v>0</v>
      </c>
      <c r="I242" s="6">
        <f>'Original Data'!X242/'Wedepohl (1971) average shales'!$U$3</f>
        <v>4.2105263157894736E-2</v>
      </c>
      <c r="J242" s="6">
        <f>'Original Data'!Y242/'Wedepohl (1971) average shales'!$W$3</f>
        <v>0</v>
      </c>
      <c r="K242" s="6">
        <f>'Original Data'!AC242/'Wedepohl (1971) average shales'!$Y$3</f>
        <v>0.92307692307692313</v>
      </c>
      <c r="L242" s="6">
        <f>'Original Data'!AF242/'Wedepohl (1971) average shales'!$AB$3</f>
        <v>5.3448275862068968E-2</v>
      </c>
      <c r="M242" s="8">
        <v>0</v>
      </c>
      <c r="N242" s="8">
        <v>142.64626086956522</v>
      </c>
      <c r="O242" s="8">
        <v>101.09625748502995</v>
      </c>
      <c r="P242" s="8">
        <v>46.744000000000007</v>
      </c>
      <c r="Q242" s="8">
        <v>681.90624999999989</v>
      </c>
      <c r="R242" s="8">
        <v>110.688</v>
      </c>
      <c r="S242" s="8">
        <v>176738.81272727274</v>
      </c>
      <c r="T242" s="8">
        <v>76.860256410256412</v>
      </c>
      <c r="U242" s="8">
        <v>2839.686666666667</v>
      </c>
      <c r="V242" s="8">
        <v>849.30785714285719</v>
      </c>
    </row>
    <row r="243" spans="1:22" x14ac:dyDescent="0.45">
      <c r="A243" t="s">
        <v>46</v>
      </c>
      <c r="B243" t="s">
        <v>291</v>
      </c>
      <c r="C243" s="1" t="s">
        <v>316</v>
      </c>
      <c r="D243" s="1" t="s">
        <v>371</v>
      </c>
      <c r="E243" s="6">
        <f>'Original Data'!P243/'Wedepohl (1971) average shales'!$N$3</f>
        <v>3.125E-2</v>
      </c>
      <c r="F243" s="6">
        <f>'Original Data'!R243/'Wedepohl (1971) average shales'!$Q$3</f>
        <v>0.75666666666666671</v>
      </c>
      <c r="G243" s="6">
        <f>'Original Data'!S243/'Wedepohl (1971) average shales'!$P$3</f>
        <v>0.81081081081081074</v>
      </c>
      <c r="H243" s="6">
        <f>'Original Data'!U243/'Wedepohl (1971) average shales'!$S$3</f>
        <v>0</v>
      </c>
      <c r="I243" s="6">
        <f>'Original Data'!X243/'Wedepohl (1971) average shales'!$U$3</f>
        <v>4.2105263157894736E-2</v>
      </c>
      <c r="J243" s="6">
        <f>'Original Data'!Y243/'Wedepohl (1971) average shales'!$W$3</f>
        <v>0</v>
      </c>
      <c r="K243" s="6">
        <f>'Original Data'!AC243/'Wedepohl (1971) average shales'!$Y$3</f>
        <v>0.7615384615384615</v>
      </c>
      <c r="L243" s="6">
        <f>'Original Data'!AF243/'Wedepohl (1971) average shales'!$AB$3</f>
        <v>2.0689655172413793E-2</v>
      </c>
      <c r="M243" s="8">
        <v>0</v>
      </c>
      <c r="N243" s="8">
        <v>177.78339130434784</v>
      </c>
      <c r="O243" s="8">
        <v>100.46242514970061</v>
      </c>
      <c r="P243" s="8">
        <v>44.204427843803067</v>
      </c>
      <c r="Q243" s="8">
        <v>927.39250000000004</v>
      </c>
      <c r="R243" s="8">
        <v>103.77</v>
      </c>
      <c r="S243" s="8">
        <v>171615.71318181814</v>
      </c>
      <c r="T243" s="8">
        <v>76.860256410256412</v>
      </c>
      <c r="U243" s="8">
        <v>2925.7377777777783</v>
      </c>
      <c r="V243" s="8">
        <v>6372.3068928571438</v>
      </c>
    </row>
    <row r="244" spans="1:22" x14ac:dyDescent="0.45">
      <c r="A244" t="s">
        <v>46</v>
      </c>
      <c r="B244" t="s">
        <v>291</v>
      </c>
      <c r="C244" s="1" t="s">
        <v>317</v>
      </c>
      <c r="D244" s="1" t="s">
        <v>371</v>
      </c>
      <c r="E244" s="6">
        <f>'Original Data'!P244/'Wedepohl (1971) average shales'!$N$3</f>
        <v>0.05</v>
      </c>
      <c r="F244" s="6">
        <f>'Original Data'!R244/'Wedepohl (1971) average shales'!$Q$3</f>
        <v>0.79666666666666663</v>
      </c>
      <c r="G244" s="6">
        <f>'Original Data'!S244/'Wedepohl (1971) average shales'!$P$3</f>
        <v>0.81081081081081074</v>
      </c>
      <c r="H244" s="6">
        <f>'Original Data'!U244/'Wedepohl (1971) average shales'!$S$3</f>
        <v>0</v>
      </c>
      <c r="I244" s="6">
        <f>'Original Data'!X244/'Wedepohl (1971) average shales'!$U$3</f>
        <v>5.2631578947368418E-2</v>
      </c>
      <c r="J244" s="6">
        <f>'Original Data'!Y244/'Wedepohl (1971) average shales'!$W$3</f>
        <v>0</v>
      </c>
      <c r="K244" s="6">
        <f>'Original Data'!AC244/'Wedepohl (1971) average shales'!$Y$3</f>
        <v>0.68461538461538463</v>
      </c>
      <c r="L244" s="6">
        <f>'Original Data'!AF244/'Wedepohl (1971) average shales'!$AB$3</f>
        <v>5.1724137931034482E-2</v>
      </c>
      <c r="M244" s="8">
        <v>0</v>
      </c>
      <c r="N244" s="8">
        <v>3603.6536086956526</v>
      </c>
      <c r="O244" s="8">
        <v>1096.5299401197606</v>
      </c>
      <c r="P244" s="8">
        <v>1041.3039456706283</v>
      </c>
      <c r="Q244" s="8">
        <v>1418.3649999999998</v>
      </c>
      <c r="R244" s="8">
        <v>1807.9040000000002</v>
      </c>
      <c r="S244" s="8">
        <v>91851.944545454549</v>
      </c>
      <c r="T244" s="8">
        <v>1129.8457692307693</v>
      </c>
      <c r="U244" s="8">
        <v>3097.84</v>
      </c>
      <c r="V244" s="8">
        <v>2815.2057500000001</v>
      </c>
    </row>
    <row r="245" spans="1:22" x14ac:dyDescent="0.45">
      <c r="A245" t="s">
        <v>46</v>
      </c>
      <c r="B245" t="s">
        <v>291</v>
      </c>
      <c r="C245" s="1" t="s">
        <v>318</v>
      </c>
      <c r="D245" s="1" t="s">
        <v>371</v>
      </c>
      <c r="E245" s="6">
        <f>'Original Data'!P245/'Wedepohl (1971) average shales'!$N$3</f>
        <v>0.29375000000000001</v>
      </c>
      <c r="F245" s="6">
        <f>'Original Data'!R245/'Wedepohl (1971) average shales'!$Q$3</f>
        <v>0.42666666666666669</v>
      </c>
      <c r="G245" s="6">
        <f>'Original Data'!S245/'Wedepohl (1971) average shales'!$P$3</f>
        <v>1.0810810810810809</v>
      </c>
      <c r="H245" s="6">
        <f>'Original Data'!U245/'Wedepohl (1971) average shales'!$S$3</f>
        <v>0</v>
      </c>
      <c r="I245" s="6">
        <f>'Original Data'!X245/'Wedepohl (1971) average shales'!$U$3</f>
        <v>0.11578947368421053</v>
      </c>
      <c r="J245" s="6">
        <f>'Original Data'!Y245/'Wedepohl (1971) average shales'!$W$3</f>
        <v>0</v>
      </c>
      <c r="K245" s="6">
        <f>'Original Data'!AC245/'Wedepohl (1971) average shales'!$Y$3</f>
        <v>0.58461538461538465</v>
      </c>
      <c r="L245" s="6">
        <f>'Original Data'!AF245/'Wedepohl (1971) average shales'!$AB$3</f>
        <v>5.8620689655172413E-2</v>
      </c>
      <c r="M245" s="8">
        <v>0</v>
      </c>
      <c r="N245" s="8">
        <v>183.55217391304348</v>
      </c>
      <c r="O245" s="8">
        <v>411.99101796407183</v>
      </c>
      <c r="P245" s="8">
        <v>283.71782682512736</v>
      </c>
      <c r="Q245" s="8">
        <v>845.56375000000003</v>
      </c>
      <c r="R245" s="8">
        <v>594.94799999999998</v>
      </c>
      <c r="S245" s="8">
        <v>167896.02454545457</v>
      </c>
      <c r="T245" s="8">
        <v>391.98730769230764</v>
      </c>
      <c r="U245" s="8">
        <v>2667.5844444444447</v>
      </c>
      <c r="V245" s="8">
        <v>1121.5859642857142</v>
      </c>
    </row>
    <row r="246" spans="1:22" x14ac:dyDescent="0.45">
      <c r="A246" t="s">
        <v>46</v>
      </c>
      <c r="B246" t="s">
        <v>291</v>
      </c>
      <c r="C246" s="1" t="s">
        <v>319</v>
      </c>
      <c r="D246" s="1" t="s">
        <v>371</v>
      </c>
      <c r="E246" s="6">
        <f>'Original Data'!P246/'Wedepohl (1971) average shales'!$N$3</f>
        <v>8.1250000000000003E-2</v>
      </c>
      <c r="F246" s="6">
        <f>'Original Data'!R246/'Wedepohl (1971) average shales'!$Q$3</f>
        <v>0.67</v>
      </c>
      <c r="G246" s="6">
        <f>'Original Data'!S246/'Wedepohl (1971) average shales'!$P$3</f>
        <v>0.81081081081081074</v>
      </c>
      <c r="H246" s="6">
        <f>'Original Data'!U246/'Wedepohl (1971) average shales'!$S$3</f>
        <v>0</v>
      </c>
      <c r="I246" s="6">
        <f>'Original Data'!X246/'Wedepohl (1971) average shales'!$U$3</f>
        <v>6.3157894736842107E-2</v>
      </c>
      <c r="J246" s="6">
        <f>'Original Data'!Y246/'Wedepohl (1971) average shales'!$W$3</f>
        <v>0</v>
      </c>
      <c r="K246" s="6">
        <f>'Original Data'!AC246/'Wedepohl (1971) average shales'!$Y$3</f>
        <v>0.82307692307692304</v>
      </c>
      <c r="L246" s="6">
        <f>'Original Data'!AF246/'Wedepohl (1971) average shales'!$AB$3</f>
        <v>0</v>
      </c>
      <c r="M246" s="8">
        <v>0</v>
      </c>
      <c r="N246" s="8">
        <v>3514.4996956521741</v>
      </c>
      <c r="O246" s="8">
        <v>1062.6199101796408</v>
      </c>
      <c r="P246" s="8">
        <v>1020.590560271647</v>
      </c>
      <c r="Q246" s="8">
        <v>1363.8124999999998</v>
      </c>
      <c r="R246" s="8">
        <v>1747.9480000000001</v>
      </c>
      <c r="S246" s="8">
        <v>93755.645454545447</v>
      </c>
      <c r="T246" s="8">
        <v>1106.7876923076922</v>
      </c>
      <c r="U246" s="8">
        <v>3183.8911111111111</v>
      </c>
      <c r="V246" s="8">
        <v>2787.7281428571432</v>
      </c>
    </row>
    <row r="247" spans="1:22" x14ac:dyDescent="0.45">
      <c r="A247" t="s">
        <v>46</v>
      </c>
      <c r="B247" t="s">
        <v>291</v>
      </c>
      <c r="C247" s="1" t="s">
        <v>320</v>
      </c>
      <c r="D247" s="1" t="s">
        <v>371</v>
      </c>
      <c r="E247" s="6">
        <f>'Original Data'!P247/'Wedepohl (1971) average shales'!$N$3</f>
        <v>0.28749999999999998</v>
      </c>
      <c r="F247" s="6">
        <f>'Original Data'!R247/'Wedepohl (1971) average shales'!$Q$3</f>
        <v>0.42333333333333334</v>
      </c>
      <c r="G247" s="6">
        <f>'Original Data'!S247/'Wedepohl (1971) average shales'!$P$3</f>
        <v>1.0810810810810809</v>
      </c>
      <c r="H247" s="6">
        <f>'Original Data'!U247/'Wedepohl (1971) average shales'!$S$3</f>
        <v>0</v>
      </c>
      <c r="I247" s="6">
        <f>'Original Data'!X247/'Wedepohl (1971) average shales'!$U$3</f>
        <v>0.10526315789473684</v>
      </c>
      <c r="J247" s="6">
        <f>'Original Data'!Y247/'Wedepohl (1971) average shales'!$W$3</f>
        <v>0</v>
      </c>
      <c r="K247" s="6">
        <f>'Original Data'!AC247/'Wedepohl (1971) average shales'!$Y$3</f>
        <v>0.75384615384615383</v>
      </c>
      <c r="L247" s="6">
        <f>'Original Data'!AF247/'Wedepohl (1971) average shales'!$AB$3</f>
        <v>3.793103448275862E-2</v>
      </c>
      <c r="M247" s="8">
        <v>0</v>
      </c>
      <c r="N247" s="8">
        <v>155.49491304347825</v>
      </c>
      <c r="O247" s="8">
        <v>117.57589820359283</v>
      </c>
      <c r="P247" s="8">
        <v>63.330580645161305</v>
      </c>
      <c r="Q247" s="8">
        <v>654.62999999999988</v>
      </c>
      <c r="R247" s="8">
        <v>112.99400000000001</v>
      </c>
      <c r="S247" s="8">
        <v>175699.24909090908</v>
      </c>
      <c r="T247" s="8">
        <v>130.6624358974359</v>
      </c>
      <c r="U247" s="8">
        <v>2753.635555555556</v>
      </c>
      <c r="V247" s="8">
        <v>559.54399999999998</v>
      </c>
    </row>
    <row r="248" spans="1:22" x14ac:dyDescent="0.45">
      <c r="A248" t="s">
        <v>46</v>
      </c>
      <c r="B248" t="s">
        <v>291</v>
      </c>
      <c r="C248" s="1" t="s">
        <v>321</v>
      </c>
      <c r="D248" s="1" t="s">
        <v>371</v>
      </c>
      <c r="E248" s="6">
        <f>'Original Data'!P248/'Wedepohl (1971) average shales'!$N$3</f>
        <v>5.6250000000000001E-2</v>
      </c>
      <c r="F248" s="6">
        <f>'Original Data'!R248/'Wedepohl (1971) average shales'!$Q$3</f>
        <v>0.73</v>
      </c>
      <c r="G248" s="6">
        <f>'Original Data'!S248/'Wedepohl (1971) average shales'!$P$3</f>
        <v>0.81081081081081074</v>
      </c>
      <c r="H248" s="6">
        <f>'Original Data'!U248/'Wedepohl (1971) average shales'!$S$3</f>
        <v>0</v>
      </c>
      <c r="I248" s="6">
        <f>'Original Data'!X248/'Wedepohl (1971) average shales'!$U$3</f>
        <v>7.3684210526315783E-2</v>
      </c>
      <c r="J248" s="6">
        <f>'Original Data'!Y248/'Wedepohl (1971) average shales'!$W$3</f>
        <v>0</v>
      </c>
      <c r="K248" s="6">
        <f>'Original Data'!AC248/'Wedepohl (1971) average shales'!$Y$3</f>
        <v>0.80769230769230771</v>
      </c>
      <c r="L248" s="6">
        <f>'Original Data'!AF248/'Wedepohl (1971) average shales'!$AB$3</f>
        <v>6.8965517241379309E-3</v>
      </c>
      <c r="M248" s="8">
        <v>0</v>
      </c>
      <c r="N248" s="8">
        <v>160.21482608695652</v>
      </c>
      <c r="O248" s="8">
        <v>915.88772455089827</v>
      </c>
      <c r="P248" s="8">
        <v>764.96675042444826</v>
      </c>
      <c r="Q248" s="8">
        <v>1145.6025</v>
      </c>
      <c r="R248" s="8">
        <v>1339.7860000000001</v>
      </c>
      <c r="S248" s="8">
        <v>150109.74045454545</v>
      </c>
      <c r="T248" s="8">
        <v>1099.1016666666665</v>
      </c>
      <c r="U248" s="8">
        <v>3355.9933333333338</v>
      </c>
      <c r="V248" s="8">
        <v>2792.7240714285717</v>
      </c>
    </row>
    <row r="249" spans="1:22" x14ac:dyDescent="0.45">
      <c r="A249" t="s">
        <v>46</v>
      </c>
      <c r="B249" t="s">
        <v>291</v>
      </c>
      <c r="C249" s="1" t="s">
        <v>322</v>
      </c>
      <c r="D249" s="1" t="s">
        <v>371</v>
      </c>
      <c r="E249" s="6">
        <f>'Original Data'!P249/'Wedepohl (1971) average shales'!$N$3</f>
        <v>0.21249999999999999</v>
      </c>
      <c r="F249" s="6">
        <f>'Original Data'!R249/'Wedepohl (1971) average shales'!$Q$3</f>
        <v>0.28999999999999998</v>
      </c>
      <c r="G249" s="6">
        <f>'Original Data'!S249/'Wedepohl (1971) average shales'!$P$3</f>
        <v>0.54054054054054046</v>
      </c>
      <c r="H249" s="6">
        <f>'Original Data'!U249/'Wedepohl (1971) average shales'!$S$3</f>
        <v>0</v>
      </c>
      <c r="I249" s="6">
        <f>'Original Data'!X249/'Wedepohl (1971) average shales'!$U$3</f>
        <v>0.10526315789473684</v>
      </c>
      <c r="J249" s="6">
        <f>'Original Data'!Y249/'Wedepohl (1971) average shales'!$W$3</f>
        <v>0</v>
      </c>
      <c r="K249" s="6">
        <f>'Original Data'!AC249/'Wedepohl (1971) average shales'!$Y$3</f>
        <v>0.79230769230769227</v>
      </c>
      <c r="L249" s="6">
        <f>'Original Data'!AF249/'Wedepohl (1971) average shales'!$AB$3</f>
        <v>4.4827586206896551E-2</v>
      </c>
      <c r="M249" s="8">
        <v>0</v>
      </c>
      <c r="N249" s="8">
        <v>192.4675652173913</v>
      </c>
      <c r="O249" s="8">
        <v>409.77260479041911</v>
      </c>
      <c r="P249" s="8">
        <v>278.87676740237691</v>
      </c>
      <c r="Q249" s="8">
        <v>2563.9675000000002</v>
      </c>
      <c r="R249" s="8">
        <v>555.74599999999998</v>
      </c>
      <c r="S249" s="8">
        <v>166336.67909090908</v>
      </c>
      <c r="T249" s="8">
        <v>368.92923076923074</v>
      </c>
      <c r="U249" s="8">
        <v>2495.4822222222224</v>
      </c>
      <c r="V249" s="8">
        <v>956.72032142857142</v>
      </c>
    </row>
    <row r="250" spans="1:22" x14ac:dyDescent="0.45">
      <c r="A250" t="s">
        <v>46</v>
      </c>
      <c r="B250" t="s">
        <v>291</v>
      </c>
      <c r="C250" s="1" t="s">
        <v>323</v>
      </c>
      <c r="D250" s="1" t="s">
        <v>371</v>
      </c>
      <c r="E250" s="6">
        <f>'Original Data'!P250/'Wedepohl (1971) average shales'!$N$3</f>
        <v>8.1250000000000003E-2</v>
      </c>
      <c r="F250" s="6">
        <f>'Original Data'!R250/'Wedepohl (1971) average shales'!$Q$3</f>
        <v>0.68333333333333335</v>
      </c>
      <c r="G250" s="6">
        <f>'Original Data'!S250/'Wedepohl (1971) average shales'!$P$3</f>
        <v>0.81081081081081074</v>
      </c>
      <c r="H250" s="6">
        <f>'Original Data'!U250/'Wedepohl (1971) average shales'!$S$3</f>
        <v>0</v>
      </c>
      <c r="I250" s="6">
        <f>'Original Data'!X250/'Wedepohl (1971) average shales'!$U$3</f>
        <v>0.10526315789473684</v>
      </c>
      <c r="J250" s="6">
        <f>'Original Data'!Y250/'Wedepohl (1971) average shales'!$W$3</f>
        <v>0</v>
      </c>
      <c r="K250" s="6">
        <f>'Original Data'!AC250/'Wedepohl (1971) average shales'!$Y$3</f>
        <v>0.94615384615384612</v>
      </c>
      <c r="L250" s="6">
        <f>'Original Data'!AF250/'Wedepohl (1971) average shales'!$AB$3</f>
        <v>6.0344827586206899E-2</v>
      </c>
      <c r="M250" s="8">
        <v>0</v>
      </c>
      <c r="N250" s="8">
        <v>186.96099999999998</v>
      </c>
      <c r="O250" s="8">
        <v>369.20733532934139</v>
      </c>
      <c r="P250" s="8">
        <v>248.63998641765707</v>
      </c>
      <c r="Q250" s="8">
        <v>791.0112499999999</v>
      </c>
      <c r="R250" s="8">
        <v>514.23799999999994</v>
      </c>
      <c r="S250" s="8">
        <v>168142.92090909093</v>
      </c>
      <c r="T250" s="8">
        <v>330.49910256410249</v>
      </c>
      <c r="U250" s="8">
        <v>2753.635555555556</v>
      </c>
      <c r="V250" s="8">
        <v>866.79360714285713</v>
      </c>
    </row>
    <row r="251" spans="1:22" x14ac:dyDescent="0.45">
      <c r="A251" t="s">
        <v>46</v>
      </c>
      <c r="B251" t="s">
        <v>291</v>
      </c>
      <c r="C251" s="1" t="s">
        <v>324</v>
      </c>
      <c r="D251" s="1" t="s">
        <v>371</v>
      </c>
      <c r="E251" s="6">
        <f>'Original Data'!P251/'Wedepohl (1971) average shales'!$N$3</f>
        <v>7.4999999999999997E-2</v>
      </c>
      <c r="F251" s="6">
        <f>'Original Data'!R251/'Wedepohl (1971) average shales'!$Q$3</f>
        <v>0.65666666666666662</v>
      </c>
      <c r="G251" s="6">
        <f>'Original Data'!S251/'Wedepohl (1971) average shales'!$P$3</f>
        <v>0.81081081081081074</v>
      </c>
      <c r="H251" s="6">
        <f>'Original Data'!U251/'Wedepohl (1971) average shales'!$S$3</f>
        <v>0</v>
      </c>
      <c r="I251" s="6">
        <f>'Original Data'!X251/'Wedepohl (1971) average shales'!$U$3</f>
        <v>6.3157894736842107E-2</v>
      </c>
      <c r="J251" s="6">
        <f>'Original Data'!Y251/'Wedepohl (1971) average shales'!$W$3</f>
        <v>0</v>
      </c>
      <c r="K251" s="6">
        <f>'Original Data'!AC251/'Wedepohl (1971) average shales'!$Y$3</f>
        <v>0.64615384615384619</v>
      </c>
      <c r="L251" s="6">
        <f>'Original Data'!AF251/'Wedepohl (1971) average shales'!$AB$3</f>
        <v>3.6206896551724141E-2</v>
      </c>
      <c r="M251" s="8">
        <v>0</v>
      </c>
      <c r="N251" s="8">
        <v>188.0098695652174</v>
      </c>
      <c r="O251" s="8">
        <v>343.53712574850306</v>
      </c>
      <c r="P251" s="8">
        <v>232.84702207130732</v>
      </c>
      <c r="Q251" s="8">
        <v>791.0112499999999</v>
      </c>
      <c r="R251" s="8">
        <v>491.17800000000005</v>
      </c>
      <c r="S251" s="8">
        <v>169686.02318181816</v>
      </c>
      <c r="T251" s="8">
        <v>345.87115384615385</v>
      </c>
      <c r="U251" s="8">
        <v>2753.635555555556</v>
      </c>
      <c r="V251" s="8">
        <v>884.27935714285718</v>
      </c>
    </row>
    <row r="252" spans="1:22" x14ac:dyDescent="0.45">
      <c r="A252" t="s">
        <v>46</v>
      </c>
      <c r="B252" t="s">
        <v>291</v>
      </c>
      <c r="C252" s="1" t="s">
        <v>325</v>
      </c>
      <c r="D252" s="1" t="s">
        <v>371</v>
      </c>
      <c r="E252" s="6">
        <f>'Original Data'!P252/'Wedepohl (1971) average shales'!$N$3</f>
        <v>6.8750000000000006E-2</v>
      </c>
      <c r="F252" s="6">
        <f>'Original Data'!R252/'Wedepohl (1971) average shales'!$Q$3</f>
        <v>0.66</v>
      </c>
      <c r="G252" s="6">
        <f>'Original Data'!S252/'Wedepohl (1971) average shales'!$P$3</f>
        <v>0.81081081081081074</v>
      </c>
      <c r="H252" s="6">
        <f>'Original Data'!U252/'Wedepohl (1971) average shales'!$S$3</f>
        <v>0</v>
      </c>
      <c r="I252" s="6">
        <f>'Original Data'!X252/'Wedepohl (1971) average shales'!$U$3</f>
        <v>7.3684210526315783E-2</v>
      </c>
      <c r="J252" s="6">
        <f>'Original Data'!Y252/'Wedepohl (1971) average shales'!$W$3</f>
        <v>0</v>
      </c>
      <c r="K252" s="6">
        <f>'Original Data'!AC252/'Wedepohl (1971) average shales'!$Y$3</f>
        <v>0.52307692307692311</v>
      </c>
      <c r="L252" s="6">
        <f>'Original Data'!AF252/'Wedepohl (1971) average shales'!$AB$3</f>
        <v>4.3103448275862072E-2</v>
      </c>
      <c r="M252" s="8">
        <v>0</v>
      </c>
      <c r="N252" s="8">
        <v>201.90739130434781</v>
      </c>
      <c r="O252" s="8">
        <v>491.53697604790415</v>
      </c>
      <c r="P252" s="8">
        <v>514.18400000000008</v>
      </c>
      <c r="Q252" s="8">
        <v>927.39250000000004</v>
      </c>
      <c r="R252" s="8">
        <v>816.32399999999996</v>
      </c>
      <c r="S252" s="8">
        <v>159719.20681818179</v>
      </c>
      <c r="T252" s="8">
        <v>491.90564102564105</v>
      </c>
      <c r="U252" s="8">
        <v>2753.635555555556</v>
      </c>
      <c r="V252" s="8">
        <v>1248.9821428571429</v>
      </c>
    </row>
    <row r="253" spans="1:22" x14ac:dyDescent="0.45">
      <c r="A253" t="s">
        <v>46</v>
      </c>
      <c r="B253" t="s">
        <v>291</v>
      </c>
      <c r="C253" s="1" t="s">
        <v>326</v>
      </c>
      <c r="D253" s="1" t="s">
        <v>371</v>
      </c>
      <c r="E253" s="6">
        <f>'Original Data'!P253/'Wedepohl (1971) average shales'!$N$3</f>
        <v>0.1875</v>
      </c>
      <c r="F253" s="6">
        <f>'Original Data'!R253/'Wedepohl (1971) average shales'!$Q$3</f>
        <v>0.73666666666666669</v>
      </c>
      <c r="G253" s="6">
        <f>'Original Data'!S253/'Wedepohl (1971) average shales'!$P$3</f>
        <v>0.54054054054054046</v>
      </c>
      <c r="H253" s="6">
        <f>'Original Data'!U253/'Wedepohl (1971) average shales'!$S$3</f>
        <v>0</v>
      </c>
      <c r="I253" s="6">
        <f>'Original Data'!X253/'Wedepohl (1971) average shales'!$U$3</f>
        <v>7.3684210526315783E-2</v>
      </c>
      <c r="J253" s="6">
        <f>'Original Data'!Y253/'Wedepohl (1971) average shales'!$W$3</f>
        <v>0</v>
      </c>
      <c r="K253" s="6">
        <f>'Original Data'!AC253/'Wedepohl (1971) average shales'!$Y$3</f>
        <v>0.36923076923076925</v>
      </c>
      <c r="L253" s="6">
        <f>'Original Data'!AF253/'Wedepohl (1971) average shales'!$AB$3</f>
        <v>7.0689655172413796E-2</v>
      </c>
      <c r="M253" s="8">
        <v>0</v>
      </c>
      <c r="N253" s="8">
        <v>208.98726086956523</v>
      </c>
      <c r="O253" s="8">
        <v>563.47694610778444</v>
      </c>
      <c r="P253" s="8">
        <v>592.91073684210528</v>
      </c>
      <c r="Q253" s="8">
        <v>818.28749999999991</v>
      </c>
      <c r="R253" s="8">
        <v>897.03399999999999</v>
      </c>
      <c r="S253" s="8">
        <v>157607.59318181817</v>
      </c>
      <c r="T253" s="8">
        <v>607.19602564102559</v>
      </c>
      <c r="U253" s="8">
        <v>2753.635555555556</v>
      </c>
      <c r="V253" s="8">
        <v>1393.8640714285716</v>
      </c>
    </row>
    <row r="254" spans="1:22" x14ac:dyDescent="0.45">
      <c r="A254" t="s">
        <v>46</v>
      </c>
      <c r="B254" t="s">
        <v>291</v>
      </c>
      <c r="C254" s="1" t="s">
        <v>327</v>
      </c>
      <c r="D254" s="1" t="s">
        <v>371</v>
      </c>
      <c r="E254" s="6">
        <f>'Original Data'!P254/'Wedepohl (1971) average shales'!$N$3</f>
        <v>0.21875</v>
      </c>
      <c r="F254" s="6">
        <f>'Original Data'!R254/'Wedepohl (1971) average shales'!$Q$3</f>
        <v>0.78333333333333333</v>
      </c>
      <c r="G254" s="6">
        <f>'Original Data'!S254/'Wedepohl (1971) average shales'!$P$3</f>
        <v>0.54054054054054046</v>
      </c>
      <c r="H254" s="6">
        <f>'Original Data'!U254/'Wedepohl (1971) average shales'!$S$3</f>
        <v>0</v>
      </c>
      <c r="I254" s="6">
        <f>'Original Data'!X254/'Wedepohl (1971) average shales'!$U$3</f>
        <v>9.4736842105263161E-2</v>
      </c>
      <c r="J254" s="6">
        <f>'Original Data'!Y254/'Wedepohl (1971) average shales'!$W$3</f>
        <v>0</v>
      </c>
      <c r="K254" s="6">
        <f>'Original Data'!AC254/'Wedepohl (1971) average shales'!$Y$3</f>
        <v>0.53076923076923077</v>
      </c>
      <c r="L254" s="6">
        <f>'Original Data'!AF254/'Wedepohl (1971) average shales'!$AB$3</f>
        <v>2.0689655172413793E-2</v>
      </c>
      <c r="M254" s="8">
        <v>0</v>
      </c>
      <c r="N254" s="8">
        <v>188.27208695652172</v>
      </c>
      <c r="O254" s="8">
        <v>296.95044910179644</v>
      </c>
      <c r="P254" s="8">
        <v>246.33849915110358</v>
      </c>
      <c r="Q254" s="8">
        <v>763.73500000000001</v>
      </c>
      <c r="R254" s="8">
        <v>396.63199999999995</v>
      </c>
      <c r="S254" s="8">
        <v>170140.83227272725</v>
      </c>
      <c r="T254" s="8">
        <v>284.38294871794869</v>
      </c>
      <c r="U254" s="8">
        <v>2753.635555555556</v>
      </c>
      <c r="V254" s="8">
        <v>1006.6796071428571</v>
      </c>
    </row>
    <row r="255" spans="1:22" x14ac:dyDescent="0.45">
      <c r="A255" t="s">
        <v>46</v>
      </c>
      <c r="B255" t="s">
        <v>291</v>
      </c>
      <c r="C255" s="1" t="s">
        <v>328</v>
      </c>
      <c r="D255" s="1" t="s">
        <v>371</v>
      </c>
      <c r="E255" s="6">
        <f>'Original Data'!P255/'Wedepohl (1971) average shales'!$N$3</f>
        <v>0.125</v>
      </c>
      <c r="F255" s="6">
        <f>'Original Data'!R255/'Wedepohl (1971) average shales'!$Q$3</f>
        <v>0.78</v>
      </c>
      <c r="G255" s="6">
        <f>'Original Data'!S255/'Wedepohl (1971) average shales'!$P$3</f>
        <v>0.81081081081081074</v>
      </c>
      <c r="H255" s="6">
        <f>'Original Data'!U255/'Wedepohl (1971) average shales'!$S$3</f>
        <v>0</v>
      </c>
      <c r="I255" s="6">
        <f>'Original Data'!X255/'Wedepohl (1971) average shales'!$U$3</f>
        <v>0.16842105263157894</v>
      </c>
      <c r="J255" s="6">
        <f>'Original Data'!Y255/'Wedepohl (1971) average shales'!$W$3</f>
        <v>0</v>
      </c>
      <c r="K255" s="6">
        <f>'Original Data'!AC255/'Wedepohl (1971) average shales'!$Y$3</f>
        <v>0.52307692307692311</v>
      </c>
      <c r="L255" s="6">
        <f>'Original Data'!AF255/'Wedepohl (1971) average shales'!$AB$3</f>
        <v>4.6551724137931037E-2</v>
      </c>
      <c r="M255" s="8">
        <v>0</v>
      </c>
      <c r="N255" s="8">
        <v>185.9121304347826</v>
      </c>
      <c r="O255" s="8">
        <v>713.37829341317354</v>
      </c>
      <c r="P255" s="8">
        <v>573.30841426146026</v>
      </c>
      <c r="Q255" s="8">
        <v>927.39250000000004</v>
      </c>
      <c r="R255" s="8">
        <v>1051.5360000000001</v>
      </c>
      <c r="S255" s="8">
        <v>156996.84954545455</v>
      </c>
      <c r="T255" s="8">
        <v>768.60256410256409</v>
      </c>
      <c r="U255" s="8">
        <v>3355.9933333333338</v>
      </c>
      <c r="V255" s="8">
        <v>2283.1393571428575</v>
      </c>
    </row>
    <row r="256" spans="1:22" x14ac:dyDescent="0.45">
      <c r="A256" t="s">
        <v>46</v>
      </c>
      <c r="B256" t="s">
        <v>291</v>
      </c>
      <c r="C256" s="1" t="s">
        <v>329</v>
      </c>
      <c r="D256" s="1" t="s">
        <v>371</v>
      </c>
      <c r="E256" s="6">
        <f>'Original Data'!P256/'Wedepohl (1971) average shales'!$N$3</f>
        <v>0.18124999999999999</v>
      </c>
      <c r="F256" s="6">
        <f>'Original Data'!R256/'Wedepohl (1971) average shales'!$Q$3</f>
        <v>0.45666666666666667</v>
      </c>
      <c r="G256" s="6">
        <f>'Original Data'!S256/'Wedepohl (1971) average shales'!$P$3</f>
        <v>0.54054054054054046</v>
      </c>
      <c r="H256" s="6">
        <f>'Original Data'!U256/'Wedepohl (1971) average shales'!$S$3</f>
        <v>0</v>
      </c>
      <c r="I256" s="6">
        <f>'Original Data'!X256/'Wedepohl (1971) average shales'!$U$3</f>
        <v>9.4736842105263161E-2</v>
      </c>
      <c r="J256" s="6">
        <f>'Original Data'!Y256/'Wedepohl (1971) average shales'!$W$3</f>
        <v>0</v>
      </c>
      <c r="K256" s="6">
        <f>'Original Data'!AC256/'Wedepohl (1971) average shales'!$Y$3</f>
        <v>0.89230769230769236</v>
      </c>
      <c r="L256" s="6">
        <f>'Original Data'!AF256/'Wedepohl (1971) average shales'!$AB$3</f>
        <v>3.9655172413793106E-2</v>
      </c>
      <c r="M256" s="8">
        <v>0</v>
      </c>
      <c r="N256" s="8">
        <v>153.92160869565217</v>
      </c>
      <c r="O256" s="8">
        <v>213.28458083832334</v>
      </c>
      <c r="P256" s="8">
        <v>168.96091001697792</v>
      </c>
      <c r="Q256" s="8">
        <v>709.18249999999989</v>
      </c>
      <c r="R256" s="8">
        <v>274.41399999999999</v>
      </c>
      <c r="S256" s="8">
        <v>172590.30409090908</v>
      </c>
      <c r="T256" s="8">
        <v>253.63884615384615</v>
      </c>
      <c r="U256" s="8">
        <v>2839.686666666667</v>
      </c>
      <c r="V256" s="8">
        <v>1611.1869642857143</v>
      </c>
    </row>
    <row r="257" spans="1:22" x14ac:dyDescent="0.45">
      <c r="A257" t="s">
        <v>46</v>
      </c>
      <c r="B257" t="s">
        <v>291</v>
      </c>
      <c r="C257" s="1" t="s">
        <v>330</v>
      </c>
      <c r="D257" s="1" t="s">
        <v>371</v>
      </c>
      <c r="E257" s="6">
        <f>'Original Data'!P257/'Wedepohl (1971) average shales'!$N$3</f>
        <v>0.1</v>
      </c>
      <c r="F257" s="6">
        <f>'Original Data'!R257/'Wedepohl (1971) average shales'!$Q$3</f>
        <v>0.66666666666666663</v>
      </c>
      <c r="G257" s="6">
        <f>'Original Data'!S257/'Wedepohl (1971) average shales'!$P$3</f>
        <v>0.81081081081081074</v>
      </c>
      <c r="H257" s="6">
        <f>'Original Data'!U257/'Wedepohl (1971) average shales'!$S$3</f>
        <v>0</v>
      </c>
      <c r="I257" s="6">
        <f>'Original Data'!X257/'Wedepohl (1971) average shales'!$U$3</f>
        <v>9.4736842105263161E-2</v>
      </c>
      <c r="J257" s="6">
        <f>'Original Data'!Y257/'Wedepohl (1971) average shales'!$W$3</f>
        <v>0</v>
      </c>
      <c r="K257" s="6">
        <f>'Original Data'!AC257/'Wedepohl (1971) average shales'!$Y$3</f>
        <v>0.59230769230769231</v>
      </c>
      <c r="L257" s="6">
        <f>'Original Data'!AF257/'Wedepohl (1971) average shales'!$AB$3</f>
        <v>5.1724137931034482E-2</v>
      </c>
      <c r="M257" s="8">
        <v>0</v>
      </c>
      <c r="N257" s="8">
        <v>138.71299999999999</v>
      </c>
      <c r="O257" s="8">
        <v>278.56931137724553</v>
      </c>
      <c r="P257" s="8">
        <v>204.99108998302211</v>
      </c>
      <c r="Q257" s="8">
        <v>627.35374999999999</v>
      </c>
      <c r="R257" s="8">
        <v>352.81799999999993</v>
      </c>
      <c r="S257" s="8">
        <v>172077.01954545453</v>
      </c>
      <c r="T257" s="8">
        <v>299.75499999999994</v>
      </c>
      <c r="U257" s="8">
        <v>2667.5844444444447</v>
      </c>
      <c r="V257" s="8">
        <v>756.88317857142863</v>
      </c>
    </row>
    <row r="258" spans="1:22" x14ac:dyDescent="0.45">
      <c r="A258" t="s">
        <v>46</v>
      </c>
      <c r="B258" t="s">
        <v>291</v>
      </c>
      <c r="C258" s="1" t="s">
        <v>331</v>
      </c>
      <c r="D258" s="1" t="s">
        <v>371</v>
      </c>
      <c r="E258" s="6">
        <f>'Original Data'!P258/'Wedepohl (1971) average shales'!$N$3</f>
        <v>7.4999999999999997E-2</v>
      </c>
      <c r="F258" s="6">
        <f>'Original Data'!R258/'Wedepohl (1971) average shales'!$Q$3</f>
        <v>0.49666666666666665</v>
      </c>
      <c r="G258" s="6">
        <f>'Original Data'!S258/'Wedepohl (1971) average shales'!$P$3</f>
        <v>0.81081081081081074</v>
      </c>
      <c r="H258" s="6">
        <f>'Original Data'!U258/'Wedepohl (1971) average shales'!$S$3</f>
        <v>0</v>
      </c>
      <c r="I258" s="6">
        <f>'Original Data'!X258/'Wedepohl (1971) average shales'!$U$3</f>
        <v>4.2105263157894736E-2</v>
      </c>
      <c r="J258" s="6">
        <f>'Original Data'!Y258/'Wedepohl (1971) average shales'!$W$3</f>
        <v>0</v>
      </c>
      <c r="K258" s="6">
        <f>'Original Data'!AC258/'Wedepohl (1971) average shales'!$Y$3</f>
        <v>0.46923076923076923</v>
      </c>
      <c r="L258" s="6">
        <f>'Original Data'!AF258/'Wedepohl (1971) average shales'!$AB$3</f>
        <v>4.4827586206896551E-2</v>
      </c>
      <c r="M258" s="8">
        <v>0</v>
      </c>
      <c r="N258" s="8">
        <v>181.4544347826087</v>
      </c>
      <c r="O258" s="8">
        <v>357.16452095808387</v>
      </c>
      <c r="P258" s="8">
        <v>261.09976230899832</v>
      </c>
      <c r="Q258" s="8">
        <v>627.35374999999999</v>
      </c>
      <c r="R258" s="8">
        <v>488.87200000000001</v>
      </c>
      <c r="S258" s="8">
        <v>169244.20863636365</v>
      </c>
      <c r="T258" s="8">
        <v>330.49910256410249</v>
      </c>
      <c r="U258" s="8">
        <v>2667.5844444444447</v>
      </c>
      <c r="V258" s="8">
        <v>969.21014285714296</v>
      </c>
    </row>
    <row r="259" spans="1:22" x14ac:dyDescent="0.45">
      <c r="A259" t="s">
        <v>46</v>
      </c>
      <c r="B259" t="s">
        <v>291</v>
      </c>
      <c r="C259" s="1" t="s">
        <v>332</v>
      </c>
      <c r="D259" s="1" t="s">
        <v>371</v>
      </c>
      <c r="E259" s="6">
        <f>'Original Data'!P259/'Wedepohl (1971) average shales'!$N$3</f>
        <v>8.7499999999999994E-2</v>
      </c>
      <c r="F259" s="6">
        <f>'Original Data'!R259/'Wedepohl (1971) average shales'!$Q$3</f>
        <v>0.67333333333333334</v>
      </c>
      <c r="G259" s="6">
        <f>'Original Data'!S259/'Wedepohl (1971) average shales'!$P$3</f>
        <v>0.81081081081081074</v>
      </c>
      <c r="H259" s="6">
        <f>'Original Data'!U259/'Wedepohl (1971) average shales'!$S$3</f>
        <v>0</v>
      </c>
      <c r="I259" s="6">
        <f>'Original Data'!X259/'Wedepohl (1971) average shales'!$U$3</f>
        <v>6.3157894736842107E-2</v>
      </c>
      <c r="J259" s="6">
        <f>'Original Data'!Y259/'Wedepohl (1971) average shales'!$W$3</f>
        <v>0</v>
      </c>
      <c r="K259" s="6">
        <f>'Original Data'!AC259/'Wedepohl (1971) average shales'!$Y$3</f>
        <v>0.82307692307692304</v>
      </c>
      <c r="L259" s="6">
        <f>'Original Data'!AF259/'Wedepohl (1971) average shales'!$AB$3</f>
        <v>1.0344827586206896E-2</v>
      </c>
      <c r="M259" s="8">
        <v>0</v>
      </c>
      <c r="N259" s="8">
        <v>184.86326086956521</v>
      </c>
      <c r="O259" s="8">
        <v>382.51781437125749</v>
      </c>
      <c r="P259" s="8">
        <v>290.22548047538203</v>
      </c>
      <c r="Q259" s="8">
        <v>736.4587499999999</v>
      </c>
      <c r="R259" s="8">
        <v>544.21599999999989</v>
      </c>
      <c r="S259" s="8">
        <v>167746.58727272725</v>
      </c>
      <c r="T259" s="8">
        <v>399.67333333333335</v>
      </c>
      <c r="U259" s="8">
        <v>2925.7377777777783</v>
      </c>
      <c r="V259" s="8">
        <v>1416.34575</v>
      </c>
    </row>
    <row r="260" spans="1:22" x14ac:dyDescent="0.45">
      <c r="A260" t="s">
        <v>46</v>
      </c>
      <c r="B260" t="s">
        <v>291</v>
      </c>
      <c r="C260" s="1" t="s">
        <v>333</v>
      </c>
      <c r="D260" s="1" t="s">
        <v>371</v>
      </c>
      <c r="E260" s="6">
        <f>'Original Data'!P260/'Wedepohl (1971) average shales'!$N$3</f>
        <v>0.1</v>
      </c>
      <c r="F260" s="6">
        <f>'Original Data'!R260/'Wedepohl (1971) average shales'!$Q$3</f>
        <v>0.61</v>
      </c>
      <c r="G260" s="6">
        <f>'Original Data'!S260/'Wedepohl (1971) average shales'!$P$3</f>
        <v>0.81081081081081074</v>
      </c>
      <c r="H260" s="6">
        <f>'Original Data'!U260/'Wedepohl (1971) average shales'!$S$3</f>
        <v>0</v>
      </c>
      <c r="I260" s="6">
        <f>'Original Data'!X260/'Wedepohl (1971) average shales'!$U$3</f>
        <v>6.3157894736842107E-2</v>
      </c>
      <c r="J260" s="6">
        <f>'Original Data'!Y260/'Wedepohl (1971) average shales'!$W$3</f>
        <v>0</v>
      </c>
      <c r="K260" s="6">
        <f>'Original Data'!AC260/'Wedepohl (1971) average shales'!$Y$3</f>
        <v>0.73076923076923073</v>
      </c>
      <c r="L260" s="6">
        <f>'Original Data'!AF260/'Wedepohl (1971) average shales'!$AB$3</f>
        <v>1.5517241379310345E-2</v>
      </c>
      <c r="M260" s="8">
        <v>0</v>
      </c>
      <c r="N260" s="8">
        <v>155.49491304347825</v>
      </c>
      <c r="O260" s="8">
        <v>169.55014970059881</v>
      </c>
      <c r="P260" s="8">
        <v>97.297358234295416</v>
      </c>
      <c r="Q260" s="8">
        <v>681.90624999999989</v>
      </c>
      <c r="R260" s="8">
        <v>207.54</v>
      </c>
      <c r="S260" s="8">
        <v>175497.83363636362</v>
      </c>
      <c r="T260" s="8">
        <v>169.0925641025641</v>
      </c>
      <c r="U260" s="8">
        <v>3097.84</v>
      </c>
      <c r="V260" s="8">
        <v>584.52364285714305</v>
      </c>
    </row>
    <row r="261" spans="1:22" x14ac:dyDescent="0.45">
      <c r="A261" t="s">
        <v>46</v>
      </c>
      <c r="B261" t="s">
        <v>291</v>
      </c>
      <c r="C261" s="1" t="s">
        <v>334</v>
      </c>
      <c r="D261" s="1" t="s">
        <v>371</v>
      </c>
      <c r="E261" s="6">
        <f>'Original Data'!P261/'Wedepohl (1971) average shales'!$N$3</f>
        <v>0.05</v>
      </c>
      <c r="F261" s="6">
        <f>'Original Data'!R261/'Wedepohl (1971) average shales'!$Q$3</f>
        <v>0.59</v>
      </c>
      <c r="G261" s="6">
        <f>'Original Data'!S261/'Wedepohl (1971) average shales'!$P$3</f>
        <v>0.81081081081081074</v>
      </c>
      <c r="H261" s="6">
        <f>'Original Data'!U261/'Wedepohl (1971) average shales'!$S$3</f>
        <v>0</v>
      </c>
      <c r="I261" s="6">
        <f>'Original Data'!X261/'Wedepohl (1971) average shales'!$U$3</f>
        <v>3.1578947368421054E-2</v>
      </c>
      <c r="J261" s="6">
        <f>'Original Data'!Y261/'Wedepohl (1971) average shales'!$W$3</f>
        <v>0</v>
      </c>
      <c r="K261" s="6">
        <f>'Original Data'!AC261/'Wedepohl (1971) average shales'!$Y$3</f>
        <v>0.96153846153846156</v>
      </c>
      <c r="L261" s="6">
        <f>'Original Data'!AF261/'Wedepohl (1971) average shales'!$AB$3</f>
        <v>7.2413793103448282E-2</v>
      </c>
      <c r="M261" s="8">
        <v>0</v>
      </c>
      <c r="N261" s="8">
        <v>195.87639130434781</v>
      </c>
      <c r="O261" s="8">
        <v>400.8989520958084</v>
      </c>
      <c r="P261" s="8">
        <v>271.81358234295419</v>
      </c>
      <c r="Q261" s="8">
        <v>1036.4974999999999</v>
      </c>
      <c r="R261" s="8">
        <v>530.38</v>
      </c>
      <c r="S261" s="8">
        <v>171979.56045454546</v>
      </c>
      <c r="T261" s="8">
        <v>407.35935897435888</v>
      </c>
      <c r="U261" s="8">
        <v>3528.0955555555561</v>
      </c>
      <c r="V261" s="8">
        <v>2413.0335000000005</v>
      </c>
    </row>
    <row r="262" spans="1:22" x14ac:dyDescent="0.45">
      <c r="A262" t="s">
        <v>46</v>
      </c>
      <c r="B262" t="s">
        <v>291</v>
      </c>
      <c r="C262" s="1" t="s">
        <v>335</v>
      </c>
      <c r="D262" s="1" t="s">
        <v>371</v>
      </c>
      <c r="E262" s="6">
        <f>'Original Data'!P262/'Wedepohl (1971) average shales'!$N$3</f>
        <v>9.375E-2</v>
      </c>
      <c r="F262" s="6">
        <f>'Original Data'!R262/'Wedepohl (1971) average shales'!$Q$3</f>
        <v>0.67</v>
      </c>
      <c r="G262" s="6">
        <f>'Original Data'!S262/'Wedepohl (1971) average shales'!$P$3</f>
        <v>0.81081081081081074</v>
      </c>
      <c r="H262" s="6">
        <f>'Original Data'!U262/'Wedepohl (1971) average shales'!$S$3</f>
        <v>0</v>
      </c>
      <c r="I262" s="6">
        <f>'Original Data'!X262/'Wedepohl (1971) average shales'!$U$3</f>
        <v>6.3157894736842107E-2</v>
      </c>
      <c r="J262" s="6">
        <f>'Original Data'!Y262/'Wedepohl (1971) average shales'!$W$3</f>
        <v>0</v>
      </c>
      <c r="K262" s="6">
        <f>'Original Data'!AC262/'Wedepohl (1971) average shales'!$Y$3</f>
        <v>0.98461538461538467</v>
      </c>
      <c r="L262" s="6">
        <f>'Original Data'!AF262/'Wedepohl (1971) average shales'!$AB$3</f>
        <v>4.4827586206896551E-2</v>
      </c>
      <c r="M262" s="8">
        <v>0</v>
      </c>
      <c r="N262" s="8">
        <v>196.40082608695653</v>
      </c>
      <c r="O262" s="8">
        <v>390.12380239520957</v>
      </c>
      <c r="P262" s="8">
        <v>286.17803735144315</v>
      </c>
      <c r="Q262" s="8">
        <v>1227.4312499999999</v>
      </c>
      <c r="R262" s="8">
        <v>562.66399999999999</v>
      </c>
      <c r="S262" s="8">
        <v>167116.35181818178</v>
      </c>
      <c r="T262" s="8">
        <v>407.35935897435888</v>
      </c>
      <c r="U262" s="8">
        <v>3442.0444444444447</v>
      </c>
      <c r="V262" s="8">
        <v>2120.7716785714288</v>
      </c>
    </row>
    <row r="263" spans="1:22" x14ac:dyDescent="0.45">
      <c r="A263" t="s">
        <v>46</v>
      </c>
      <c r="B263" t="s">
        <v>291</v>
      </c>
      <c r="C263" s="1" t="s">
        <v>336</v>
      </c>
      <c r="D263" s="1" t="s">
        <v>371</v>
      </c>
      <c r="E263" s="6">
        <f>'Original Data'!P263/'Wedepohl (1971) average shales'!$N$3</f>
        <v>0.1</v>
      </c>
      <c r="F263" s="6">
        <f>'Original Data'!R263/'Wedepohl (1971) average shales'!$Q$3</f>
        <v>0.60666666666666669</v>
      </c>
      <c r="G263" s="6">
        <f>'Original Data'!S263/'Wedepohl (1971) average shales'!$P$3</f>
        <v>0.81081081081081074</v>
      </c>
      <c r="H263" s="6">
        <f>'Original Data'!U263/'Wedepohl (1971) average shales'!$S$3</f>
        <v>0</v>
      </c>
      <c r="I263" s="6">
        <f>'Original Data'!X263/'Wedepohl (1971) average shales'!$U$3</f>
        <v>7.3684210526315783E-2</v>
      </c>
      <c r="J263" s="6">
        <f>'Original Data'!Y263/'Wedepohl (1971) average shales'!$W$3</f>
        <v>0</v>
      </c>
      <c r="K263" s="6">
        <f>'Original Data'!AC263/'Wedepohl (1971) average shales'!$Y$3</f>
        <v>0.96923076923076923</v>
      </c>
      <c r="L263" s="6">
        <f>'Original Data'!AF263/'Wedepohl (1971) average shales'!$AB$3</f>
        <v>4.8275862068965517E-2</v>
      </c>
      <c r="M263" s="8">
        <v>0</v>
      </c>
      <c r="N263" s="8">
        <v>194.30308695652172</v>
      </c>
      <c r="O263" s="8">
        <v>473.15583832335335</v>
      </c>
      <c r="P263" s="8">
        <v>405.2204821731749</v>
      </c>
      <c r="Q263" s="8">
        <v>954.66875000000005</v>
      </c>
      <c r="R263" s="8">
        <v>645.67999999999995</v>
      </c>
      <c r="S263" s="8">
        <v>163770.25636363635</v>
      </c>
      <c r="T263" s="8">
        <v>476.53358974358969</v>
      </c>
      <c r="U263" s="8">
        <v>3355.9933333333338</v>
      </c>
      <c r="V263" s="8">
        <v>1888.4610000000002</v>
      </c>
    </row>
    <row r="264" spans="1:22" x14ac:dyDescent="0.45">
      <c r="A264" t="s">
        <v>46</v>
      </c>
      <c r="B264" t="s">
        <v>291</v>
      </c>
      <c r="C264" s="1" t="s">
        <v>337</v>
      </c>
      <c r="D264" s="1" t="s">
        <v>371</v>
      </c>
      <c r="E264" s="6">
        <f>'Original Data'!P264/'Wedepohl (1971) average shales'!$N$3</f>
        <v>0.16875000000000001</v>
      </c>
      <c r="F264" s="6">
        <f>'Original Data'!R264/'Wedepohl (1971) average shales'!$Q$3</f>
        <v>0.6333333333333333</v>
      </c>
      <c r="G264" s="6">
        <f>'Original Data'!S264/'Wedepohl (1971) average shales'!$P$3</f>
        <v>0.81081081081081074</v>
      </c>
      <c r="H264" s="6">
        <f>'Original Data'!U264/'Wedepohl (1971) average shales'!$S$3</f>
        <v>0</v>
      </c>
      <c r="I264" s="6">
        <f>'Original Data'!X264/'Wedepohl (1971) average shales'!$U$3</f>
        <v>6.3157894736842107E-2</v>
      </c>
      <c r="J264" s="6">
        <f>'Original Data'!Y264/'Wedepohl (1971) average shales'!$W$3</f>
        <v>0</v>
      </c>
      <c r="K264" s="6">
        <f>'Original Data'!AC264/'Wedepohl (1971) average shales'!$Y$3</f>
        <v>0.67692307692307696</v>
      </c>
      <c r="L264" s="6">
        <f>'Original Data'!AF264/'Wedepohl (1971) average shales'!$AB$3</f>
        <v>5.1724137931034482E-2</v>
      </c>
      <c r="M264" s="8">
        <v>0</v>
      </c>
      <c r="N264" s="8">
        <v>144.48178260869565</v>
      </c>
      <c r="O264" s="8">
        <v>257.65284431137724</v>
      </c>
      <c r="P264" s="8">
        <v>159.43751443123941</v>
      </c>
      <c r="Q264" s="8">
        <v>1009.2212499999998</v>
      </c>
      <c r="R264" s="8">
        <v>334.36999999999995</v>
      </c>
      <c r="S264" s="8">
        <v>170066.11363636362</v>
      </c>
      <c r="T264" s="8">
        <v>261.3248717948718</v>
      </c>
      <c r="U264" s="8">
        <v>3442.0444444444447</v>
      </c>
      <c r="V264" s="8">
        <v>3999.240821428572</v>
      </c>
    </row>
    <row r="265" spans="1:22" x14ac:dyDescent="0.45">
      <c r="A265" t="s">
        <v>46</v>
      </c>
      <c r="B265" t="s">
        <v>291</v>
      </c>
      <c r="C265" s="1" t="s">
        <v>338</v>
      </c>
      <c r="D265" s="1" t="s">
        <v>371</v>
      </c>
      <c r="E265" s="6">
        <f>'Original Data'!P265/'Wedepohl (1971) average shales'!$N$3</f>
        <v>8.1250000000000003E-2</v>
      </c>
      <c r="F265" s="6">
        <f>'Original Data'!R265/'Wedepohl (1971) average shales'!$Q$3</f>
        <v>0.55333333333333334</v>
      </c>
      <c r="G265" s="6">
        <f>'Original Data'!S265/'Wedepohl (1971) average shales'!$P$3</f>
        <v>0</v>
      </c>
      <c r="H265" s="6">
        <f>'Original Data'!U265/'Wedepohl (1971) average shales'!$S$3</f>
        <v>0</v>
      </c>
      <c r="I265" s="6">
        <f>'Original Data'!X265/'Wedepohl (1971) average shales'!$U$3</f>
        <v>5.2631578947368418E-2</v>
      </c>
      <c r="J265" s="6">
        <f>'Original Data'!Y265/'Wedepohl (1971) average shales'!$W$3</f>
        <v>0</v>
      </c>
      <c r="K265" s="6">
        <f>'Original Data'!AC265/'Wedepohl (1971) average shales'!$Y$3</f>
        <v>0.80769230769230771</v>
      </c>
      <c r="L265" s="6">
        <f>'Original Data'!AF265/'Wedepohl (1971) average shales'!$AB$3</f>
        <v>4.1379310344827586E-2</v>
      </c>
      <c r="M265" s="8">
        <v>0</v>
      </c>
      <c r="N265" s="8">
        <v>158.37930434782609</v>
      </c>
      <c r="O265" s="8">
        <v>430.68907185628746</v>
      </c>
      <c r="P265" s="8">
        <v>348.63564006791171</v>
      </c>
      <c r="Q265" s="8">
        <v>709.18249999999989</v>
      </c>
      <c r="R265" s="8">
        <v>532.68600000000004</v>
      </c>
      <c r="S265" s="8">
        <v>166252.21454545454</v>
      </c>
      <c r="T265" s="8">
        <v>461.16153846153844</v>
      </c>
      <c r="U265" s="8">
        <v>2753.635555555556</v>
      </c>
      <c r="V265" s="8">
        <v>1141.5696785714288</v>
      </c>
    </row>
    <row r="266" spans="1:22" x14ac:dyDescent="0.45">
      <c r="A266" t="s">
        <v>46</v>
      </c>
      <c r="B266" t="s">
        <v>291</v>
      </c>
      <c r="C266" s="1" t="s">
        <v>339</v>
      </c>
      <c r="D266" s="1" t="s">
        <v>371</v>
      </c>
      <c r="E266" s="6">
        <f>'Original Data'!P266/'Wedepohl (1971) average shales'!$N$3</f>
        <v>0.125</v>
      </c>
      <c r="F266" s="6">
        <f>'Original Data'!R266/'Wedepohl (1971) average shales'!$Q$3</f>
        <v>0.56999999999999995</v>
      </c>
      <c r="G266" s="6">
        <f>'Original Data'!S266/'Wedepohl (1971) average shales'!$P$3</f>
        <v>0.81081081081081074</v>
      </c>
      <c r="H266" s="6">
        <f>'Original Data'!U266/'Wedepohl (1971) average shales'!$S$3</f>
        <v>0</v>
      </c>
      <c r="I266" s="6">
        <f>'Original Data'!X266/'Wedepohl (1971) average shales'!$U$3</f>
        <v>6.3157894736842107E-2</v>
      </c>
      <c r="J266" s="6">
        <f>'Original Data'!Y266/'Wedepohl (1971) average shales'!$W$3</f>
        <v>0</v>
      </c>
      <c r="K266" s="6">
        <f>'Original Data'!AC266/'Wedepohl (1971) average shales'!$Y$3</f>
        <v>0.44615384615384618</v>
      </c>
      <c r="L266" s="6">
        <f>'Original Data'!AF266/'Wedepohl (1971) average shales'!$AB$3</f>
        <v>8.2758620689655171E-2</v>
      </c>
      <c r="M266" s="8">
        <v>0</v>
      </c>
      <c r="N266" s="8">
        <v>172.01460869565219</v>
      </c>
      <c r="O266" s="8">
        <v>349.55853293413179</v>
      </c>
      <c r="P266" s="8">
        <v>259.35380645161291</v>
      </c>
      <c r="Q266" s="8">
        <v>600.07749999999987</v>
      </c>
      <c r="R266" s="8">
        <v>493.48399999999992</v>
      </c>
      <c r="S266" s="8">
        <v>169409.88909090907</v>
      </c>
      <c r="T266" s="8">
        <v>345.87115384615385</v>
      </c>
      <c r="U266" s="8">
        <v>2581.5333333333333</v>
      </c>
      <c r="V266" s="8">
        <v>841.81396428571429</v>
      </c>
    </row>
    <row r="267" spans="1:22" x14ac:dyDescent="0.45">
      <c r="A267" t="s">
        <v>46</v>
      </c>
      <c r="B267" t="s">
        <v>291</v>
      </c>
      <c r="C267" s="1" t="s">
        <v>340</v>
      </c>
      <c r="D267" s="1" t="s">
        <v>371</v>
      </c>
      <c r="E267" s="6">
        <f>'Original Data'!P267/'Wedepohl (1971) average shales'!$N$3</f>
        <v>8.7499999999999994E-2</v>
      </c>
      <c r="F267" s="6">
        <f>'Original Data'!R267/'Wedepohl (1971) average shales'!$Q$3</f>
        <v>0.74333333333333329</v>
      </c>
      <c r="G267" s="6">
        <f>'Original Data'!S267/'Wedepohl (1971) average shales'!$P$3</f>
        <v>0.81081081081081074</v>
      </c>
      <c r="H267" s="6">
        <f>'Original Data'!U267/'Wedepohl (1971) average shales'!$S$3</f>
        <v>0</v>
      </c>
      <c r="I267" s="6">
        <f>'Original Data'!X267/'Wedepohl (1971) average shales'!$U$3</f>
        <v>6.3157894736842107E-2</v>
      </c>
      <c r="J267" s="6">
        <f>'Original Data'!Y267/'Wedepohl (1971) average shales'!$W$3</f>
        <v>0</v>
      </c>
      <c r="K267" s="6">
        <f>'Original Data'!AC267/'Wedepohl (1971) average shales'!$Y$3</f>
        <v>0.89230769230769236</v>
      </c>
      <c r="L267" s="6">
        <f>'Original Data'!AF267/'Wedepohl (1971) average shales'!$AB$3</f>
        <v>2.7586206896551724E-2</v>
      </c>
      <c r="M267" s="8">
        <v>0</v>
      </c>
      <c r="N267" s="8">
        <v>193.77865217391306</v>
      </c>
      <c r="O267" s="8">
        <v>566.01227544910182</v>
      </c>
      <c r="P267" s="8">
        <v>431.64790492359941</v>
      </c>
      <c r="Q267" s="8">
        <v>654.62999999999988</v>
      </c>
      <c r="R267" s="8">
        <v>814.01799999999992</v>
      </c>
      <c r="S267" s="8">
        <v>162269.38636363635</v>
      </c>
      <c r="T267" s="8">
        <v>584.13794871794869</v>
      </c>
      <c r="U267" s="8">
        <v>2667.5844444444447</v>
      </c>
      <c r="V267" s="8">
        <v>1386.3701785714286</v>
      </c>
    </row>
    <row r="268" spans="1:22" x14ac:dyDescent="0.45">
      <c r="A268" t="s">
        <v>46</v>
      </c>
      <c r="B268" t="s">
        <v>291</v>
      </c>
      <c r="C268" s="1" t="s">
        <v>341</v>
      </c>
      <c r="D268" s="1" t="s">
        <v>371</v>
      </c>
      <c r="E268" s="6">
        <f>'Original Data'!P268/'Wedepohl (1971) average shales'!$N$3</f>
        <v>0.15625</v>
      </c>
      <c r="F268" s="6">
        <f>'Original Data'!R268/'Wedepohl (1971) average shales'!$Q$3</f>
        <v>0.69</v>
      </c>
      <c r="G268" s="6">
        <f>'Original Data'!S268/'Wedepohl (1971) average shales'!$P$3</f>
        <v>0.81081081081081074</v>
      </c>
      <c r="H268" s="6">
        <f>'Original Data'!U268/'Wedepohl (1971) average shales'!$S$3</f>
        <v>0</v>
      </c>
      <c r="I268" s="6">
        <f>'Original Data'!X268/'Wedepohl (1971) average shales'!$U$3</f>
        <v>7.3684210526315783E-2</v>
      </c>
      <c r="J268" s="6">
        <f>'Original Data'!Y268/'Wedepohl (1971) average shales'!$W$3</f>
        <v>0</v>
      </c>
      <c r="K268" s="6">
        <f>'Original Data'!AC268/'Wedepohl (1971) average shales'!$Y$3</f>
        <v>0.7384615384615385</v>
      </c>
      <c r="L268" s="6">
        <f>'Original Data'!AF268/'Wedepohl (1971) average shales'!$AB$3</f>
        <v>6.2068965517241378E-2</v>
      </c>
      <c r="M268" s="8">
        <v>0</v>
      </c>
      <c r="N268" s="8">
        <v>143.17069565217395</v>
      </c>
      <c r="O268" s="8">
        <v>132.47095808383233</v>
      </c>
      <c r="P268" s="8">
        <v>53.965908319185061</v>
      </c>
      <c r="Q268" s="8">
        <v>681.90624999999989</v>
      </c>
      <c r="R268" s="8">
        <v>147.584</v>
      </c>
      <c r="S268" s="8">
        <v>176063.09636363637</v>
      </c>
      <c r="T268" s="8">
        <v>115.29038461538461</v>
      </c>
      <c r="U268" s="8">
        <v>2839.686666666667</v>
      </c>
      <c r="V268" s="8">
        <v>1323.9210714285716</v>
      </c>
    </row>
    <row r="269" spans="1:22" x14ac:dyDescent="0.45">
      <c r="A269" t="s">
        <v>46</v>
      </c>
      <c r="B269" t="s">
        <v>291</v>
      </c>
      <c r="C269" s="1" t="s">
        <v>342</v>
      </c>
      <c r="D269" s="1" t="s">
        <v>371</v>
      </c>
      <c r="E269" s="6">
        <f>'Original Data'!P269/'Wedepohl (1971) average shales'!$N$3</f>
        <v>4.3749999999999997E-2</v>
      </c>
      <c r="F269" s="6">
        <f>'Original Data'!R269/'Wedepohl (1971) average shales'!$Q$3</f>
        <v>0.75666666666666671</v>
      </c>
      <c r="G269" s="6">
        <f>'Original Data'!S269/'Wedepohl (1971) average shales'!$P$3</f>
        <v>0.81081081081081074</v>
      </c>
      <c r="H269" s="6">
        <f>'Original Data'!U269/'Wedepohl (1971) average shales'!$S$3</f>
        <v>0</v>
      </c>
      <c r="I269" s="6">
        <f>'Original Data'!X269/'Wedepohl (1971) average shales'!$U$3</f>
        <v>9.4736842105263161E-2</v>
      </c>
      <c r="J269" s="6">
        <f>'Original Data'!Y269/'Wedepohl (1971) average shales'!$W$3</f>
        <v>0</v>
      </c>
      <c r="K269" s="6">
        <f>'Original Data'!AC269/'Wedepohl (1971) average shales'!$Y$3</f>
        <v>0.52307692307692311</v>
      </c>
      <c r="L269" s="6">
        <f>'Original Data'!AF269/'Wedepohl (1971) average shales'!$AB$3</f>
        <v>9.6551724137931033E-2</v>
      </c>
      <c r="M269" s="8">
        <v>0</v>
      </c>
      <c r="N269" s="8">
        <v>165.19695652173914</v>
      </c>
      <c r="O269" s="8">
        <v>261.77275449101796</v>
      </c>
      <c r="P269" s="8">
        <v>179.91281494057728</v>
      </c>
      <c r="Q269" s="8">
        <v>1009.2212499999998</v>
      </c>
      <c r="R269" s="8">
        <v>341.28799999999995</v>
      </c>
      <c r="S269" s="8">
        <v>171882.10136363632</v>
      </c>
      <c r="T269" s="8">
        <v>253.63884615384615</v>
      </c>
      <c r="U269" s="8">
        <v>3528.0955555555561</v>
      </c>
      <c r="V269" s="8">
        <v>1056.638892857143</v>
      </c>
    </row>
    <row r="270" spans="1:22" x14ac:dyDescent="0.45">
      <c r="A270" t="s">
        <v>46</v>
      </c>
      <c r="B270" t="s">
        <v>291</v>
      </c>
      <c r="C270" s="1" t="s">
        <v>343</v>
      </c>
      <c r="D270" s="1" t="s">
        <v>371</v>
      </c>
      <c r="E270" s="6">
        <f>'Original Data'!P270/'Wedepohl (1971) average shales'!$N$3</f>
        <v>6.25E-2</v>
      </c>
      <c r="F270" s="6">
        <f>'Original Data'!R270/'Wedepohl (1971) average shales'!$Q$3</f>
        <v>0.72</v>
      </c>
      <c r="G270" s="6">
        <f>'Original Data'!S270/'Wedepohl (1971) average shales'!$P$3</f>
        <v>0.81081081081081074</v>
      </c>
      <c r="H270" s="6">
        <f>'Original Data'!U270/'Wedepohl (1971) average shales'!$S$3</f>
        <v>0</v>
      </c>
      <c r="I270" s="6">
        <f>'Original Data'!X270/'Wedepohl (1971) average shales'!$U$3</f>
        <v>4.2105263157894736E-2</v>
      </c>
      <c r="J270" s="6">
        <f>'Original Data'!Y270/'Wedepohl (1971) average shales'!$W$3</f>
        <v>0</v>
      </c>
      <c r="K270" s="6">
        <f>'Original Data'!AC270/'Wedepohl (1971) average shales'!$Y$3</f>
        <v>0.70769230769230773</v>
      </c>
      <c r="L270" s="6">
        <f>'Original Data'!AF270/'Wedepohl (1971) average shales'!$AB$3</f>
        <v>1.3793103448275862E-2</v>
      </c>
      <c r="M270" s="8">
        <v>0</v>
      </c>
      <c r="N270" s="8">
        <v>192.99199999999999</v>
      </c>
      <c r="O270" s="8">
        <v>644.60748502994011</v>
      </c>
      <c r="P270" s="8">
        <v>467.04319185059421</v>
      </c>
      <c r="Q270" s="8">
        <v>1500.1937499999999</v>
      </c>
      <c r="R270" s="8">
        <v>940.84799999999996</v>
      </c>
      <c r="S270" s="8">
        <v>159998.58954545451</v>
      </c>
      <c r="T270" s="8">
        <v>622.568076923077</v>
      </c>
      <c r="U270" s="8">
        <v>3097.84</v>
      </c>
      <c r="V270" s="8">
        <v>2585.3930357142858</v>
      </c>
    </row>
    <row r="271" spans="1:22" x14ac:dyDescent="0.45">
      <c r="A271" t="s">
        <v>46</v>
      </c>
      <c r="B271" t="s">
        <v>291</v>
      </c>
      <c r="C271" s="1" t="s">
        <v>344</v>
      </c>
      <c r="D271" s="1" t="s">
        <v>371</v>
      </c>
      <c r="E271" s="6">
        <f>'Original Data'!P271/'Wedepohl (1971) average shales'!$N$3</f>
        <v>0.125</v>
      </c>
      <c r="F271" s="6">
        <f>'Original Data'!R271/'Wedepohl (1971) average shales'!$Q$3</f>
        <v>0.66</v>
      </c>
      <c r="G271" s="6">
        <f>'Original Data'!S271/'Wedepohl (1971) average shales'!$P$3</f>
        <v>0.27027027027027023</v>
      </c>
      <c r="H271" s="6">
        <f>'Original Data'!U271/'Wedepohl (1971) average shales'!$S$3</f>
        <v>0</v>
      </c>
      <c r="I271" s="6">
        <f>'Original Data'!X271/'Wedepohl (1971) average shales'!$U$3</f>
        <v>7.3684210526315783E-2</v>
      </c>
      <c r="J271" s="6">
        <f>'Original Data'!Y271/'Wedepohl (1971) average shales'!$W$3</f>
        <v>0</v>
      </c>
      <c r="K271" s="6">
        <f>'Original Data'!AC271/'Wedepohl (1971) average shales'!$Y$3</f>
        <v>0.49230769230769234</v>
      </c>
      <c r="L271" s="6">
        <f>'Original Data'!AF271/'Wedepohl (1971) average shales'!$AB$3</f>
        <v>0.12241379310344827</v>
      </c>
      <c r="M271" s="8">
        <v>0</v>
      </c>
      <c r="N271" s="8">
        <v>195.87639130434781</v>
      </c>
      <c r="O271" s="8">
        <v>505.16437125748513</v>
      </c>
      <c r="P271" s="8">
        <v>375.38050933786081</v>
      </c>
      <c r="Q271" s="8">
        <v>1200.1549999999997</v>
      </c>
      <c r="R271" s="8">
        <v>784.04</v>
      </c>
      <c r="S271" s="8">
        <v>163562.3436363636</v>
      </c>
      <c r="T271" s="8">
        <v>507.27769230769229</v>
      </c>
      <c r="U271" s="8">
        <v>3355.9933333333338</v>
      </c>
      <c r="V271" s="8">
        <v>2445.5070357142858</v>
      </c>
    </row>
    <row r="272" spans="1:22" x14ac:dyDescent="0.45">
      <c r="A272" t="s">
        <v>46</v>
      </c>
      <c r="B272" t="s">
        <v>291</v>
      </c>
      <c r="C272" s="1" t="s">
        <v>345</v>
      </c>
      <c r="D272" s="1" t="s">
        <v>371</v>
      </c>
      <c r="E272" s="6">
        <f>'Original Data'!P272/'Wedepohl (1971) average shales'!$N$3</f>
        <v>0.11874999999999999</v>
      </c>
      <c r="F272" s="6">
        <f>'Original Data'!R272/'Wedepohl (1971) average shales'!$Q$3</f>
        <v>0.66333333333333333</v>
      </c>
      <c r="G272" s="6">
        <f>'Original Data'!S272/'Wedepohl (1971) average shales'!$P$3</f>
        <v>0.54054054054054046</v>
      </c>
      <c r="H272" s="6">
        <f>'Original Data'!U272/'Wedepohl (1971) average shales'!$S$3</f>
        <v>0</v>
      </c>
      <c r="I272" s="6">
        <f>'Original Data'!X272/'Wedepohl (1971) average shales'!$U$3</f>
        <v>8.4210526315789472E-2</v>
      </c>
      <c r="J272" s="6">
        <f>'Original Data'!Y272/'Wedepohl (1971) average shales'!$W$3</f>
        <v>0</v>
      </c>
      <c r="K272" s="6">
        <f>'Original Data'!AC272/'Wedepohl (1971) average shales'!$Y$3</f>
        <v>0.59230769230769231</v>
      </c>
      <c r="L272" s="6">
        <f>'Original Data'!AF272/'Wedepohl (1971) average shales'!$AB$3</f>
        <v>9.6551724137931033E-2</v>
      </c>
      <c r="M272" s="8">
        <v>0</v>
      </c>
      <c r="N272" s="8">
        <v>184.86326086956521</v>
      </c>
      <c r="O272" s="8">
        <v>405.9696107784431</v>
      </c>
      <c r="P272" s="8">
        <v>454.26596943972845</v>
      </c>
      <c r="Q272" s="8">
        <v>1036.4974999999999</v>
      </c>
      <c r="R272" s="8">
        <v>620.31400000000008</v>
      </c>
      <c r="S272" s="8">
        <v>162831.40045454545</v>
      </c>
      <c r="T272" s="8">
        <v>445.78948717948714</v>
      </c>
      <c r="U272" s="8">
        <v>3269.9422222222224</v>
      </c>
      <c r="V272" s="8">
        <v>2273.1475</v>
      </c>
    </row>
    <row r="273" spans="1:22" x14ac:dyDescent="0.45">
      <c r="A273" t="s">
        <v>46</v>
      </c>
      <c r="B273" t="s">
        <v>291</v>
      </c>
      <c r="C273" s="1" t="s">
        <v>346</v>
      </c>
      <c r="D273" s="1" t="s">
        <v>371</v>
      </c>
      <c r="E273" s="6">
        <f>'Original Data'!P273/'Wedepohl (1971) average shales'!$N$3</f>
        <v>0.1875</v>
      </c>
      <c r="F273" s="6">
        <f>'Original Data'!R273/'Wedepohl (1971) average shales'!$Q$3</f>
        <v>0.66</v>
      </c>
      <c r="G273" s="6">
        <f>'Original Data'!S273/'Wedepohl (1971) average shales'!$P$3</f>
        <v>0.54054054054054046</v>
      </c>
      <c r="H273" s="6">
        <f>'Original Data'!U273/'Wedepohl (1971) average shales'!$S$3</f>
        <v>0</v>
      </c>
      <c r="I273" s="6">
        <f>'Original Data'!X273/'Wedepohl (1971) average shales'!$U$3</f>
        <v>7.3684210526315783E-2</v>
      </c>
      <c r="J273" s="6">
        <f>'Original Data'!Y273/'Wedepohl (1971) average shales'!$W$3</f>
        <v>0</v>
      </c>
      <c r="K273" s="6">
        <f>'Original Data'!AC273/'Wedepohl (1971) average shales'!$Y$3</f>
        <v>0.96923076923076923</v>
      </c>
      <c r="L273" s="6">
        <f>'Original Data'!AF273/'Wedepohl (1971) average shales'!$AB$3</f>
        <v>2.5862068965517241E-2</v>
      </c>
      <c r="M273" s="8">
        <v>0</v>
      </c>
      <c r="N273" s="8">
        <v>157.33043478260871</v>
      </c>
      <c r="O273" s="8">
        <v>252.89910179640722</v>
      </c>
      <c r="P273" s="8">
        <v>160.31049235993208</v>
      </c>
      <c r="Q273" s="8">
        <v>981.94499999999994</v>
      </c>
      <c r="R273" s="8">
        <v>380.49000000000007</v>
      </c>
      <c r="S273" s="8">
        <v>171849.61499999999</v>
      </c>
      <c r="T273" s="8">
        <v>253.63884615384615</v>
      </c>
      <c r="U273" s="8">
        <v>3269.9422222222224</v>
      </c>
      <c r="V273" s="8">
        <v>1588.7052857142858</v>
      </c>
    </row>
    <row r="274" spans="1:22" x14ac:dyDescent="0.45">
      <c r="A274" t="s">
        <v>46</v>
      </c>
      <c r="B274" t="s">
        <v>291</v>
      </c>
      <c r="C274" s="1" t="s">
        <v>347</v>
      </c>
      <c r="D274" s="1" t="s">
        <v>371</v>
      </c>
      <c r="E274" s="6">
        <f>'Original Data'!P274/'Wedepohl (1971) average shales'!$N$3</f>
        <v>6.8750000000000006E-2</v>
      </c>
      <c r="F274" s="6">
        <f>'Original Data'!R274/'Wedepohl (1971) average shales'!$Q$3</f>
        <v>0.71</v>
      </c>
      <c r="G274" s="6">
        <f>'Original Data'!S274/'Wedepohl (1971) average shales'!$P$3</f>
        <v>0.81081081081081074</v>
      </c>
      <c r="H274" s="6">
        <f>'Original Data'!U274/'Wedepohl (1971) average shales'!$S$3</f>
        <v>0</v>
      </c>
      <c r="I274" s="6">
        <f>'Original Data'!X274/'Wedepohl (1971) average shales'!$U$3</f>
        <v>6.3157894736842107E-2</v>
      </c>
      <c r="J274" s="6">
        <f>'Original Data'!Y274/'Wedepohl (1971) average shales'!$W$3</f>
        <v>0</v>
      </c>
      <c r="K274" s="6">
        <f>'Original Data'!AC274/'Wedepohl (1971) average shales'!$Y$3</f>
        <v>0.93076923076923079</v>
      </c>
      <c r="L274" s="6">
        <f>'Original Data'!AF274/'Wedepohl (1971) average shales'!$AB$3</f>
        <v>4.6551724137931037E-2</v>
      </c>
      <c r="M274" s="8">
        <v>0</v>
      </c>
      <c r="N274" s="8">
        <v>159.95260869565217</v>
      </c>
      <c r="O274" s="8">
        <v>372.05958083832337</v>
      </c>
      <c r="P274" s="8">
        <v>264.43295076400682</v>
      </c>
      <c r="Q274" s="8">
        <v>1745.68</v>
      </c>
      <c r="R274" s="8">
        <v>560.35799999999995</v>
      </c>
      <c r="S274" s="8">
        <v>165615.48181818178</v>
      </c>
      <c r="T274" s="8">
        <v>376.61525641025639</v>
      </c>
      <c r="U274" s="8">
        <v>3097.84</v>
      </c>
      <c r="V274" s="8">
        <v>4418.898821428571</v>
      </c>
    </row>
    <row r="275" spans="1:22" x14ac:dyDescent="0.45">
      <c r="A275" t="s">
        <v>46</v>
      </c>
      <c r="B275" t="s">
        <v>291</v>
      </c>
      <c r="C275" s="1" t="s">
        <v>348</v>
      </c>
      <c r="D275" s="1" t="s">
        <v>371</v>
      </c>
      <c r="E275" s="6">
        <f>'Original Data'!P275/'Wedepohl (1971) average shales'!$N$3</f>
        <v>0.1125</v>
      </c>
      <c r="F275" s="6">
        <f>'Original Data'!R275/'Wedepohl (1971) average shales'!$Q$3</f>
        <v>0.68</v>
      </c>
      <c r="G275" s="6">
        <f>'Original Data'!S275/'Wedepohl (1971) average shales'!$P$3</f>
        <v>0.54054054054054046</v>
      </c>
      <c r="H275" s="6">
        <f>'Original Data'!U275/'Wedepohl (1971) average shales'!$S$3</f>
        <v>0</v>
      </c>
      <c r="I275" s="6">
        <f>'Original Data'!X275/'Wedepohl (1971) average shales'!$U$3</f>
        <v>6.3157894736842107E-2</v>
      </c>
      <c r="J275" s="6">
        <f>'Original Data'!Y275/'Wedepohl (1971) average shales'!$W$3</f>
        <v>0</v>
      </c>
      <c r="K275" s="6">
        <f>'Original Data'!AC275/'Wedepohl (1971) average shales'!$Y$3</f>
        <v>0.56153846153846154</v>
      </c>
      <c r="L275" s="6">
        <f>'Original Data'!AF275/'Wedepohl (1971) average shales'!$AB$3</f>
        <v>5.3448275862068968E-2</v>
      </c>
      <c r="M275" s="8">
        <v>0</v>
      </c>
      <c r="N275" s="8">
        <v>140.54852173913045</v>
      </c>
      <c r="O275" s="8">
        <v>173.35314371257488</v>
      </c>
      <c r="P275" s="8">
        <v>94.122893039049231</v>
      </c>
      <c r="Q275" s="8">
        <v>818.28749999999991</v>
      </c>
      <c r="R275" s="8">
        <v>242.13</v>
      </c>
      <c r="S275" s="8">
        <v>174955.31136363634</v>
      </c>
      <c r="T275" s="8">
        <v>153.72051282051282</v>
      </c>
      <c r="U275" s="8">
        <v>2925.7377777777783</v>
      </c>
      <c r="V275" s="8">
        <v>1091.6103928571429</v>
      </c>
    </row>
    <row r="276" spans="1:22" x14ac:dyDescent="0.45">
      <c r="A276" t="s">
        <v>46</v>
      </c>
      <c r="B276" t="s">
        <v>291</v>
      </c>
      <c r="C276" s="1" t="s">
        <v>349</v>
      </c>
      <c r="D276" s="1" t="s">
        <v>371</v>
      </c>
      <c r="E276" s="6">
        <f>'Original Data'!P276/'Wedepohl (1971) average shales'!$N$3</f>
        <v>5.6250000000000001E-2</v>
      </c>
      <c r="F276" s="6">
        <f>'Original Data'!R276/'Wedepohl (1971) average shales'!$Q$3</f>
        <v>0.71666666666666667</v>
      </c>
      <c r="G276" s="6">
        <f>'Original Data'!S276/'Wedepohl (1971) average shales'!$P$3</f>
        <v>0.81081081081081074</v>
      </c>
      <c r="H276" s="6">
        <f>'Original Data'!U276/'Wedepohl (1971) average shales'!$S$3</f>
        <v>0</v>
      </c>
      <c r="I276" s="6">
        <f>'Original Data'!X276/'Wedepohl (1971) average shales'!$U$3</f>
        <v>4.2105263157894736E-2</v>
      </c>
      <c r="J276" s="6">
        <f>'Original Data'!Y276/'Wedepohl (1971) average shales'!$W$3</f>
        <v>0</v>
      </c>
      <c r="K276" s="6">
        <f>'Original Data'!AC276/'Wedepohl (1971) average shales'!$Y$3</f>
        <v>0.68461538461538463</v>
      </c>
      <c r="L276" s="6">
        <f>'Original Data'!AF276/'Wedepohl (1971) average shales'!$AB$3</f>
        <v>6.8965517241379309E-3</v>
      </c>
      <c r="M276" s="8">
        <v>0</v>
      </c>
      <c r="N276" s="8">
        <v>135.56639130434783</v>
      </c>
      <c r="O276" s="8">
        <v>285.22455089820363</v>
      </c>
      <c r="P276" s="8">
        <v>175.54792529711378</v>
      </c>
      <c r="Q276" s="8">
        <v>709.18249999999989</v>
      </c>
      <c r="R276" s="8">
        <v>332.06399999999996</v>
      </c>
      <c r="S276" s="8">
        <v>170491.685</v>
      </c>
      <c r="T276" s="8">
        <v>284.38294871794869</v>
      </c>
      <c r="U276" s="8">
        <v>2753.635555555556</v>
      </c>
      <c r="V276" s="8">
        <v>999.18571428571443</v>
      </c>
    </row>
    <row r="277" spans="1:22" x14ac:dyDescent="0.45">
      <c r="A277" t="s">
        <v>46</v>
      </c>
      <c r="B277" t="s">
        <v>291</v>
      </c>
      <c r="C277" s="1" t="s">
        <v>350</v>
      </c>
      <c r="D277" s="1" t="s">
        <v>371</v>
      </c>
      <c r="E277" s="6">
        <f>'Original Data'!P277/'Wedepohl (1971) average shales'!$N$3</f>
        <v>6.8750000000000006E-2</v>
      </c>
      <c r="F277" s="6">
        <f>'Original Data'!R277/'Wedepohl (1971) average shales'!$Q$3</f>
        <v>0.63666666666666671</v>
      </c>
      <c r="G277" s="6">
        <f>'Original Data'!S277/'Wedepohl (1971) average shales'!$P$3</f>
        <v>0.81081081081081074</v>
      </c>
      <c r="H277" s="6">
        <f>'Original Data'!U277/'Wedepohl (1971) average shales'!$S$3</f>
        <v>0</v>
      </c>
      <c r="I277" s="6">
        <f>'Original Data'!X277/'Wedepohl (1971) average shales'!$U$3</f>
        <v>5.2631578947368418E-2</v>
      </c>
      <c r="J277" s="6">
        <f>'Original Data'!Y277/'Wedepohl (1971) average shales'!$W$3</f>
        <v>0</v>
      </c>
      <c r="K277" s="6">
        <f>'Original Data'!AC277/'Wedepohl (1971) average shales'!$Y$3</f>
        <v>0.88461538461538458</v>
      </c>
      <c r="L277" s="6">
        <f>'Original Data'!AF277/'Wedepohl (1971) average shales'!$AB$3</f>
        <v>0</v>
      </c>
      <c r="M277" s="8">
        <v>0</v>
      </c>
      <c r="N277" s="8">
        <v>146.31730434782611</v>
      </c>
      <c r="O277" s="8">
        <v>201.24176646706587</v>
      </c>
      <c r="P277" s="8">
        <v>183.32536502546691</v>
      </c>
      <c r="Q277" s="8">
        <v>845.56375000000003</v>
      </c>
      <c r="R277" s="8">
        <v>389.71400000000006</v>
      </c>
      <c r="S277" s="8">
        <v>171391.55727272725</v>
      </c>
      <c r="T277" s="8">
        <v>192.15064102564102</v>
      </c>
      <c r="U277" s="8">
        <v>3011.7888888888892</v>
      </c>
      <c r="V277" s="8">
        <v>2210.6983928571431</v>
      </c>
    </row>
    <row r="278" spans="1:22" x14ac:dyDescent="0.45">
      <c r="A278" t="s">
        <v>46</v>
      </c>
      <c r="B278" t="s">
        <v>291</v>
      </c>
      <c r="C278" s="1" t="s">
        <v>351</v>
      </c>
      <c r="D278" s="1" t="s">
        <v>371</v>
      </c>
      <c r="E278" s="6">
        <f>'Original Data'!P278/'Wedepohl (1971) average shales'!$N$3</f>
        <v>8.7499999999999994E-2</v>
      </c>
      <c r="F278" s="6">
        <f>'Original Data'!R278/'Wedepohl (1971) average shales'!$Q$3</f>
        <v>0.62666666666666671</v>
      </c>
      <c r="G278" s="6">
        <f>'Original Data'!S278/'Wedepohl (1971) average shales'!$P$3</f>
        <v>0.81081081081081074</v>
      </c>
      <c r="H278" s="6">
        <f>'Original Data'!U278/'Wedepohl (1971) average shales'!$S$3</f>
        <v>0</v>
      </c>
      <c r="I278" s="6">
        <f>'Original Data'!X278/'Wedepohl (1971) average shales'!$U$3</f>
        <v>4.2105263157894736E-2</v>
      </c>
      <c r="J278" s="6">
        <f>'Original Data'!Y278/'Wedepohl (1971) average shales'!$W$3</f>
        <v>0</v>
      </c>
      <c r="K278" s="6">
        <f>'Original Data'!AC278/'Wedepohl (1971) average shales'!$Y$3</f>
        <v>0.66923076923076918</v>
      </c>
      <c r="L278" s="6">
        <f>'Original Data'!AF278/'Wedepohl (1971) average shales'!$AB$3</f>
        <v>4.6551724137931037E-2</v>
      </c>
      <c r="M278" s="8">
        <v>0</v>
      </c>
      <c r="N278" s="8">
        <v>167.55691304347829</v>
      </c>
      <c r="O278" s="8">
        <v>349.24161676646708</v>
      </c>
      <c r="P278" s="8">
        <v>254.67147028862482</v>
      </c>
      <c r="Q278" s="8">
        <v>791.0112499999999</v>
      </c>
      <c r="R278" s="8">
        <v>451.97600000000006</v>
      </c>
      <c r="S278" s="8">
        <v>169052.53909090906</v>
      </c>
      <c r="T278" s="8">
        <v>338.18512820512819</v>
      </c>
      <c r="U278" s="8">
        <v>2925.7377777777783</v>
      </c>
      <c r="V278" s="8">
        <v>1119.088</v>
      </c>
    </row>
    <row r="279" spans="1:22" x14ac:dyDescent="0.45">
      <c r="A279" t="s">
        <v>46</v>
      </c>
      <c r="B279" t="s">
        <v>291</v>
      </c>
      <c r="C279" s="1" t="s">
        <v>352</v>
      </c>
      <c r="D279" s="1" t="s">
        <v>371</v>
      </c>
      <c r="E279" s="6">
        <f>'Original Data'!P279/'Wedepohl (1971) average shales'!$N$3</f>
        <v>9.375E-2</v>
      </c>
      <c r="F279" s="6">
        <f>'Original Data'!R279/'Wedepohl (1971) average shales'!$Q$3</f>
        <v>0.66</v>
      </c>
      <c r="G279" s="6">
        <f>'Original Data'!S279/'Wedepohl (1971) average shales'!$P$3</f>
        <v>0.81081081081081074</v>
      </c>
      <c r="H279" s="6">
        <f>'Original Data'!U279/'Wedepohl (1971) average shales'!$S$3</f>
        <v>0</v>
      </c>
      <c r="I279" s="6">
        <f>'Original Data'!X279/'Wedepohl (1971) average shales'!$U$3</f>
        <v>9.4736842105263161E-2</v>
      </c>
      <c r="J279" s="6">
        <f>'Original Data'!Y279/'Wedepohl (1971) average shales'!$W$3</f>
        <v>0</v>
      </c>
      <c r="K279" s="6">
        <f>'Original Data'!AC279/'Wedepohl (1971) average shales'!$Y$3</f>
        <v>0.68461538461538463</v>
      </c>
      <c r="L279" s="6">
        <f>'Original Data'!AF279/'Wedepohl (1971) average shales'!$AB$3</f>
        <v>2.0689655172413793E-2</v>
      </c>
      <c r="M279" s="8">
        <v>0</v>
      </c>
      <c r="N279" s="8">
        <v>159.42817391304348</v>
      </c>
      <c r="O279" s="8">
        <v>258.28667664670661</v>
      </c>
      <c r="P279" s="8">
        <v>164.04048896434639</v>
      </c>
      <c r="Q279" s="8">
        <v>818.28749999999991</v>
      </c>
      <c r="R279" s="8">
        <v>325.14599999999996</v>
      </c>
      <c r="S279" s="8">
        <v>172460.35863636361</v>
      </c>
      <c r="T279" s="8">
        <v>238.26679487179484</v>
      </c>
      <c r="U279" s="8">
        <v>3269.9422222222224</v>
      </c>
      <c r="V279" s="8">
        <v>1116.5900357142859</v>
      </c>
    </row>
    <row r="280" spans="1:22" x14ac:dyDescent="0.45">
      <c r="A280" t="s">
        <v>46</v>
      </c>
      <c r="B280" t="s">
        <v>291</v>
      </c>
      <c r="C280" s="1" t="s">
        <v>353</v>
      </c>
      <c r="D280" s="1" t="s">
        <v>371</v>
      </c>
      <c r="E280" s="6">
        <f>'Original Data'!P280/'Wedepohl (1971) average shales'!$N$3</f>
        <v>6.8750000000000006E-2</v>
      </c>
      <c r="F280" s="6">
        <f>'Original Data'!R280/'Wedepohl (1971) average shales'!$Q$3</f>
        <v>0.59666666666666668</v>
      </c>
      <c r="G280" s="6">
        <f>'Original Data'!S280/'Wedepohl (1971) average shales'!$P$3</f>
        <v>0.81081081081081074</v>
      </c>
      <c r="H280" s="6">
        <f>'Original Data'!U280/'Wedepohl (1971) average shales'!$S$3</f>
        <v>0</v>
      </c>
      <c r="I280" s="6">
        <f>'Original Data'!X280/'Wedepohl (1971) average shales'!$U$3</f>
        <v>6.3157894736842107E-2</v>
      </c>
      <c r="J280" s="6">
        <f>'Original Data'!Y280/'Wedepohl (1971) average shales'!$W$3</f>
        <v>0</v>
      </c>
      <c r="K280" s="6">
        <f>'Original Data'!AC280/'Wedepohl (1971) average shales'!$Y$3</f>
        <v>0.96923076923076923</v>
      </c>
      <c r="L280" s="6">
        <f>'Original Data'!AF280/'Wedepohl (1971) average shales'!$AB$3</f>
        <v>3.793103448275862E-2</v>
      </c>
      <c r="M280" s="8">
        <v>0</v>
      </c>
      <c r="N280" s="8">
        <v>151.56165217391305</v>
      </c>
      <c r="O280" s="8">
        <v>277.6185628742515</v>
      </c>
      <c r="P280" s="8">
        <v>185.78557555178273</v>
      </c>
      <c r="Q280" s="8">
        <v>654.62999999999988</v>
      </c>
      <c r="R280" s="8">
        <v>332.06399999999996</v>
      </c>
      <c r="S280" s="8">
        <v>172077.01954545453</v>
      </c>
      <c r="T280" s="8">
        <v>261.3248717948718</v>
      </c>
      <c r="U280" s="8">
        <v>2581.5333333333333</v>
      </c>
      <c r="V280" s="8">
        <v>926.74475000000007</v>
      </c>
    </row>
    <row r="281" spans="1:22" x14ac:dyDescent="0.45">
      <c r="A281" t="s">
        <v>46</v>
      </c>
      <c r="B281" t="s">
        <v>291</v>
      </c>
      <c r="C281" s="1" t="s">
        <v>354</v>
      </c>
      <c r="D281" s="1" t="s">
        <v>371</v>
      </c>
      <c r="E281" s="6">
        <f>'Original Data'!P281/'Wedepohl (1971) average shales'!$N$3</f>
        <v>6.8750000000000006E-2</v>
      </c>
      <c r="F281" s="6">
        <f>'Original Data'!R281/'Wedepohl (1971) average shales'!$Q$3</f>
        <v>0.66333333333333333</v>
      </c>
      <c r="G281" s="6">
        <f>'Original Data'!S281/'Wedepohl (1971) average shales'!$P$3</f>
        <v>0.81081081081081074</v>
      </c>
      <c r="H281" s="6">
        <f>'Original Data'!U281/'Wedepohl (1971) average shales'!$S$3</f>
        <v>0</v>
      </c>
      <c r="I281" s="6">
        <f>'Original Data'!X281/'Wedepohl (1971) average shales'!$U$3</f>
        <v>5.2631578947368418E-2</v>
      </c>
      <c r="J281" s="6">
        <f>'Original Data'!Y281/'Wedepohl (1971) average shales'!$W$3</f>
        <v>0</v>
      </c>
      <c r="K281" s="6">
        <f>'Original Data'!AC281/'Wedepohl (1971) average shales'!$Y$3</f>
        <v>0.85384615384615381</v>
      </c>
      <c r="L281" s="6">
        <f>'Original Data'!AF281/'Wedepohl (1971) average shales'!$AB$3</f>
        <v>5.1724137931034482E-2</v>
      </c>
      <c r="M281" s="8">
        <v>0</v>
      </c>
      <c r="N281" s="8">
        <v>166.77026086956522</v>
      </c>
      <c r="O281" s="8">
        <v>417.37859281437125</v>
      </c>
      <c r="P281" s="8">
        <v>270.14698811544997</v>
      </c>
      <c r="Q281" s="8">
        <v>681.90624999999989</v>
      </c>
      <c r="R281" s="8">
        <v>532.68600000000004</v>
      </c>
      <c r="S281" s="8">
        <v>168695.18909090906</v>
      </c>
      <c r="T281" s="8">
        <v>330.49910256410249</v>
      </c>
      <c r="U281" s="8">
        <v>2495.4822222222224</v>
      </c>
      <c r="V281" s="8">
        <v>1036.6551785714285</v>
      </c>
    </row>
    <row r="282" spans="1:22" x14ac:dyDescent="0.45">
      <c r="A282" t="s">
        <v>46</v>
      </c>
      <c r="B282" t="s">
        <v>291</v>
      </c>
      <c r="C282" s="1" t="s">
        <v>355</v>
      </c>
      <c r="D282" s="1" t="s">
        <v>371</v>
      </c>
      <c r="E282" s="6">
        <f>'Original Data'!P282/'Wedepohl (1971) average shales'!$N$3</f>
        <v>9.375E-2</v>
      </c>
      <c r="F282" s="6">
        <f>'Original Data'!R282/'Wedepohl (1971) average shales'!$Q$3</f>
        <v>0.7</v>
      </c>
      <c r="G282" s="6">
        <f>'Original Data'!S282/'Wedepohl (1971) average shales'!$P$3</f>
        <v>0.81081081081081074</v>
      </c>
      <c r="H282" s="6">
        <f>'Original Data'!U282/'Wedepohl (1971) average shales'!$S$3</f>
        <v>0</v>
      </c>
      <c r="I282" s="6">
        <f>'Original Data'!X282/'Wedepohl (1971) average shales'!$U$3</f>
        <v>7.3684210526315783E-2</v>
      </c>
      <c r="J282" s="6">
        <f>'Original Data'!Y282/'Wedepohl (1971) average shales'!$W$3</f>
        <v>0</v>
      </c>
      <c r="K282" s="6">
        <f>'Original Data'!AC282/'Wedepohl (1971) average shales'!$Y$3</f>
        <v>0.29230769230769232</v>
      </c>
      <c r="L282" s="6">
        <f>'Original Data'!AF282/'Wedepohl (1971) average shales'!$AB$3</f>
        <v>4.3103448275862072E-2</v>
      </c>
      <c r="M282" s="8">
        <v>0</v>
      </c>
      <c r="N282" s="8">
        <v>169.65465217391304</v>
      </c>
      <c r="O282" s="8">
        <v>576.15359281437134</v>
      </c>
      <c r="P282" s="8">
        <v>496.08954838709684</v>
      </c>
      <c r="Q282" s="8">
        <v>818.28749999999991</v>
      </c>
      <c r="R282" s="8">
        <v>765.59199999999998</v>
      </c>
      <c r="S282" s="8">
        <v>163750.76454545453</v>
      </c>
      <c r="T282" s="8">
        <v>476.53358974358969</v>
      </c>
      <c r="U282" s="8">
        <v>2581.5333333333333</v>
      </c>
      <c r="V282" s="8">
        <v>1476.2968928571429</v>
      </c>
    </row>
    <row r="283" spans="1:22" x14ac:dyDescent="0.45">
      <c r="A283" t="s">
        <v>46</v>
      </c>
      <c r="B283" t="s">
        <v>291</v>
      </c>
      <c r="C283" s="1" t="s">
        <v>356</v>
      </c>
      <c r="D283" s="1" t="s">
        <v>371</v>
      </c>
      <c r="E283" s="6">
        <f>'Original Data'!P283/'Wedepohl (1971) average shales'!$N$3</f>
        <v>0.1875</v>
      </c>
      <c r="F283" s="6">
        <f>'Original Data'!R283/'Wedepohl (1971) average shales'!$Q$3</f>
        <v>0.82333333333333336</v>
      </c>
      <c r="G283" s="6">
        <f>'Original Data'!S283/'Wedepohl (1971) average shales'!$P$3</f>
        <v>0.81081081081081074</v>
      </c>
      <c r="H283" s="6">
        <f>'Original Data'!U283/'Wedepohl (1971) average shales'!$S$3</f>
        <v>0</v>
      </c>
      <c r="I283" s="6">
        <f>'Original Data'!X283/'Wedepohl (1971) average shales'!$U$3</f>
        <v>6.3157894736842107E-2</v>
      </c>
      <c r="J283" s="6">
        <f>'Original Data'!Y283/'Wedepohl (1971) average shales'!$W$3</f>
        <v>0</v>
      </c>
      <c r="K283" s="6">
        <f>'Original Data'!AC283/'Wedepohl (1971) average shales'!$Y$3</f>
        <v>0.93846153846153846</v>
      </c>
      <c r="L283" s="6">
        <f>'Original Data'!AF283/'Wedepohl (1971) average shales'!$AB$3</f>
        <v>9.1379310344827588E-2</v>
      </c>
      <c r="M283" s="8">
        <v>0</v>
      </c>
      <c r="N283" s="8">
        <v>154.18382608695649</v>
      </c>
      <c r="O283" s="8">
        <v>346.07245508982038</v>
      </c>
      <c r="P283" s="8">
        <v>207.21321561969444</v>
      </c>
      <c r="Q283" s="8">
        <v>654.62999999999988</v>
      </c>
      <c r="R283" s="8">
        <v>417.38600000000002</v>
      </c>
      <c r="S283" s="8">
        <v>168844.62636363634</v>
      </c>
      <c r="T283" s="8">
        <v>330.49910256410249</v>
      </c>
      <c r="U283" s="8">
        <v>2409.4311111111115</v>
      </c>
      <c r="V283" s="8">
        <v>1209.0147142857145</v>
      </c>
    </row>
    <row r="284" spans="1:22" x14ac:dyDescent="0.45">
      <c r="A284" t="s">
        <v>46</v>
      </c>
      <c r="B284" t="s">
        <v>291</v>
      </c>
      <c r="C284" s="1" t="s">
        <v>357</v>
      </c>
      <c r="D284" s="1" t="s">
        <v>371</v>
      </c>
      <c r="E284" s="6">
        <f>'Original Data'!P284/'Wedepohl (1971) average shales'!$N$3</f>
        <v>8.7499999999999994E-2</v>
      </c>
      <c r="F284" s="6">
        <f>'Original Data'!R284/'Wedepohl (1971) average shales'!$Q$3</f>
        <v>0.68</v>
      </c>
      <c r="G284" s="6">
        <f>'Original Data'!S284/'Wedepohl (1971) average shales'!$P$3</f>
        <v>0.81081081081081074</v>
      </c>
      <c r="H284" s="6">
        <f>'Original Data'!U284/'Wedepohl (1971) average shales'!$S$3</f>
        <v>0</v>
      </c>
      <c r="I284" s="6">
        <f>'Original Data'!X284/'Wedepohl (1971) average shales'!$U$3</f>
        <v>4.2105263157894736E-2</v>
      </c>
      <c r="J284" s="6">
        <f>'Original Data'!Y284/'Wedepohl (1971) average shales'!$W$3</f>
        <v>0</v>
      </c>
      <c r="K284" s="6">
        <f>'Original Data'!AC284/'Wedepohl (1971) average shales'!$Y$3</f>
        <v>0.86923076923076925</v>
      </c>
      <c r="L284" s="6">
        <f>'Original Data'!AF284/'Wedepohl (1971) average shales'!$AB$3</f>
        <v>7.9310344827586213E-2</v>
      </c>
      <c r="M284" s="8">
        <v>0</v>
      </c>
      <c r="N284" s="8">
        <v>134.51752173913044</v>
      </c>
      <c r="O284" s="8">
        <v>191.10044910179644</v>
      </c>
      <c r="P284" s="8">
        <v>91.42459762308998</v>
      </c>
      <c r="Q284" s="8">
        <v>627.35374999999999</v>
      </c>
      <c r="R284" s="8">
        <v>182.17399999999998</v>
      </c>
      <c r="S284" s="8">
        <v>174870.84681818183</v>
      </c>
      <c r="T284" s="8">
        <v>176.77858974358972</v>
      </c>
      <c r="U284" s="8">
        <v>2409.4311111111115</v>
      </c>
      <c r="V284" s="8">
        <v>507.08675000000011</v>
      </c>
    </row>
    <row r="285" spans="1:22" x14ac:dyDescent="0.45">
      <c r="A285" t="s">
        <v>46</v>
      </c>
      <c r="B285" t="s">
        <v>291</v>
      </c>
      <c r="C285" s="1" t="s">
        <v>358</v>
      </c>
      <c r="D285" s="1" t="s">
        <v>371</v>
      </c>
      <c r="E285" s="6">
        <f>'Original Data'!P285/'Wedepohl (1971) average shales'!$N$3</f>
        <v>0.05</v>
      </c>
      <c r="F285" s="6">
        <f>'Original Data'!R285/'Wedepohl (1971) average shales'!$Q$3</f>
        <v>0.64666666666666661</v>
      </c>
      <c r="G285" s="6">
        <f>'Original Data'!S285/'Wedepohl (1971) average shales'!$P$3</f>
        <v>1.0810810810810809</v>
      </c>
      <c r="H285" s="6">
        <f>'Original Data'!U285/'Wedepohl (1971) average shales'!$S$3</f>
        <v>0</v>
      </c>
      <c r="I285" s="6">
        <f>'Original Data'!X285/'Wedepohl (1971) average shales'!$U$3</f>
        <v>4.2105263157894736E-2</v>
      </c>
      <c r="J285" s="6">
        <f>'Original Data'!Y285/'Wedepohl (1971) average shales'!$W$3</f>
        <v>0</v>
      </c>
      <c r="K285" s="6">
        <f>'Original Data'!AC285/'Wedepohl (1971) average shales'!$Y$3</f>
        <v>0.73076923076923073</v>
      </c>
      <c r="L285" s="6">
        <f>'Original Data'!AF285/'Wedepohl (1971) average shales'!$AB$3</f>
        <v>2.9310344827586206E-2</v>
      </c>
      <c r="M285" s="8">
        <v>0</v>
      </c>
      <c r="N285" s="8">
        <v>129.79760869565217</v>
      </c>
      <c r="O285" s="8">
        <v>234.51796407185628</v>
      </c>
      <c r="P285" s="8">
        <v>135.78774872665537</v>
      </c>
      <c r="Q285" s="8">
        <v>627.35374999999999</v>
      </c>
      <c r="R285" s="8">
        <v>225.98800000000003</v>
      </c>
      <c r="S285" s="8">
        <v>173776.05636363637</v>
      </c>
      <c r="T285" s="8">
        <v>238.26679487179484</v>
      </c>
      <c r="U285" s="8">
        <v>2409.4311111111115</v>
      </c>
      <c r="V285" s="8">
        <v>582.02567857142867</v>
      </c>
    </row>
    <row r="286" spans="1:22" x14ac:dyDescent="0.45">
      <c r="A286" t="s">
        <v>46</v>
      </c>
      <c r="B286" t="s">
        <v>291</v>
      </c>
      <c r="C286" s="1" t="s">
        <v>359</v>
      </c>
      <c r="D286" s="1" t="s">
        <v>371</v>
      </c>
      <c r="E286" s="6">
        <f>'Original Data'!P286/'Wedepohl (1971) average shales'!$N$3</f>
        <v>6.8750000000000006E-2</v>
      </c>
      <c r="F286" s="6">
        <f>'Original Data'!R286/'Wedepohl (1971) average shales'!$Q$3</f>
        <v>0.60333333333333339</v>
      </c>
      <c r="G286" s="6">
        <f>'Original Data'!S286/'Wedepohl (1971) average shales'!$P$3</f>
        <v>1.0810810810810809</v>
      </c>
      <c r="H286" s="6">
        <f>'Original Data'!U286/'Wedepohl (1971) average shales'!$S$3</f>
        <v>0</v>
      </c>
      <c r="I286" s="6">
        <f>'Original Data'!X286/'Wedepohl (1971) average shales'!$U$3</f>
        <v>5.2631578947368418E-2</v>
      </c>
      <c r="J286" s="6">
        <f>'Original Data'!Y286/'Wedepohl (1971) average shales'!$W$3</f>
        <v>0</v>
      </c>
      <c r="K286" s="6">
        <f>'Original Data'!AC286/'Wedepohl (1971) average shales'!$Y$3</f>
        <v>0.86923076923076925</v>
      </c>
      <c r="L286" s="6">
        <f>'Original Data'!AF286/'Wedepohl (1971) average shales'!$AB$3</f>
        <v>4.1379310344827586E-2</v>
      </c>
      <c r="M286" s="8">
        <v>0</v>
      </c>
      <c r="N286" s="8">
        <v>111.18017391304346</v>
      </c>
      <c r="O286" s="8">
        <v>147.9998502994012</v>
      </c>
      <c r="P286" s="8">
        <v>80.234607809847191</v>
      </c>
      <c r="Q286" s="8">
        <v>600.07749999999987</v>
      </c>
      <c r="R286" s="8">
        <v>122.218</v>
      </c>
      <c r="S286" s="8">
        <v>174594.71272727271</v>
      </c>
      <c r="T286" s="8">
        <v>130.6624358974359</v>
      </c>
      <c r="U286" s="8">
        <v>2409.4311111111115</v>
      </c>
      <c r="V286" s="8">
        <v>392.18039285714286</v>
      </c>
    </row>
    <row r="287" spans="1:22" x14ac:dyDescent="0.45">
      <c r="A287" t="s">
        <v>46</v>
      </c>
      <c r="B287" t="s">
        <v>291</v>
      </c>
      <c r="C287" s="1" t="s">
        <v>360</v>
      </c>
      <c r="D287" s="1" t="s">
        <v>371</v>
      </c>
      <c r="E287" s="6">
        <f>'Original Data'!P287/'Wedepohl (1971) average shales'!$N$3</f>
        <v>4.3749999999999997E-2</v>
      </c>
      <c r="F287" s="6">
        <f>'Original Data'!R287/'Wedepohl (1971) average shales'!$Q$3</f>
        <v>0.70333333333333337</v>
      </c>
      <c r="G287" s="6">
        <f>'Original Data'!S287/'Wedepohl (1971) average shales'!$P$3</f>
        <v>1.0810810810810809</v>
      </c>
      <c r="H287" s="6">
        <f>'Original Data'!U287/'Wedepohl (1971) average shales'!$S$3</f>
        <v>0</v>
      </c>
      <c r="I287" s="6">
        <f>'Original Data'!X287/'Wedepohl (1971) average shales'!$U$3</f>
        <v>6.3157894736842107E-2</v>
      </c>
      <c r="J287" s="6">
        <f>'Original Data'!Y287/'Wedepohl (1971) average shales'!$W$3</f>
        <v>0</v>
      </c>
      <c r="K287" s="6">
        <f>'Original Data'!AC287/'Wedepohl (1971) average shales'!$Y$3</f>
        <v>0.66153846153846152</v>
      </c>
      <c r="L287" s="6">
        <f>'Original Data'!AF287/'Wedepohl (1971) average shales'!$AB$3</f>
        <v>6.3793103448275865E-2</v>
      </c>
      <c r="M287" s="8">
        <v>0</v>
      </c>
      <c r="N287" s="8">
        <v>132.68200000000002</v>
      </c>
      <c r="O287" s="8">
        <v>171.76856287425153</v>
      </c>
      <c r="P287" s="8">
        <v>84.12332767402377</v>
      </c>
      <c r="Q287" s="8">
        <v>627.35374999999999</v>
      </c>
      <c r="R287" s="8">
        <v>186.786</v>
      </c>
      <c r="S287" s="8">
        <v>174984.54909090907</v>
      </c>
      <c r="T287" s="8">
        <v>169.0925641025641</v>
      </c>
      <c r="U287" s="8">
        <v>2581.5333333333333</v>
      </c>
      <c r="V287" s="8">
        <v>1136.57375</v>
      </c>
    </row>
    <row r="288" spans="1:22" x14ac:dyDescent="0.45">
      <c r="A288" t="s">
        <v>46</v>
      </c>
      <c r="B288" t="s">
        <v>291</v>
      </c>
      <c r="C288" s="1" t="s">
        <v>361</v>
      </c>
      <c r="D288" s="1" t="s">
        <v>371</v>
      </c>
      <c r="E288" s="6">
        <f>'Original Data'!P288/'Wedepohl (1971) average shales'!$N$3</f>
        <v>4.3749999999999997E-2</v>
      </c>
      <c r="F288" s="6">
        <f>'Original Data'!R288/'Wedepohl (1971) average shales'!$Q$3</f>
        <v>0.54333333333333333</v>
      </c>
      <c r="G288" s="6">
        <f>'Original Data'!S288/'Wedepohl (1971) average shales'!$P$3</f>
        <v>0.81081081081081074</v>
      </c>
      <c r="H288" s="6">
        <f>'Original Data'!U288/'Wedepohl (1971) average shales'!$S$3</f>
        <v>0</v>
      </c>
      <c r="I288" s="6">
        <f>'Original Data'!X288/'Wedepohl (1971) average shales'!$U$3</f>
        <v>3.1578947368421054E-2</v>
      </c>
      <c r="J288" s="6">
        <f>'Original Data'!Y288/'Wedepohl (1971) average shales'!$W$3</f>
        <v>0</v>
      </c>
      <c r="K288" s="6">
        <f>'Original Data'!AC288/'Wedepohl (1971) average shales'!$Y$3</f>
        <v>0.65384615384615385</v>
      </c>
      <c r="L288" s="6">
        <f>'Original Data'!AF288/'Wedepohl (1971) average shales'!$AB$3</f>
        <v>2.2413793103448276E-2</v>
      </c>
      <c r="M288" s="8">
        <v>0</v>
      </c>
      <c r="N288" s="8">
        <v>153.92160869565217</v>
      </c>
      <c r="O288" s="8">
        <v>225.64431137724549</v>
      </c>
      <c r="P288" s="8">
        <v>220.54596943972837</v>
      </c>
      <c r="Q288" s="8">
        <v>736.4587499999999</v>
      </c>
      <c r="R288" s="8">
        <v>242.13</v>
      </c>
      <c r="S288" s="8">
        <v>170930.25090909092</v>
      </c>
      <c r="T288" s="8">
        <v>222.89474358974357</v>
      </c>
      <c r="U288" s="8">
        <v>2495.4822222222224</v>
      </c>
      <c r="V288" s="8">
        <v>1298.9414285714288</v>
      </c>
    </row>
    <row r="289" spans="1:22" x14ac:dyDescent="0.45">
      <c r="A289" t="s">
        <v>46</v>
      </c>
      <c r="B289" t="s">
        <v>291</v>
      </c>
      <c r="C289" s="1" t="s">
        <v>362</v>
      </c>
      <c r="D289" s="1" t="s">
        <v>371</v>
      </c>
      <c r="E289" s="6">
        <f>'Original Data'!P289/'Wedepohl (1971) average shales'!$N$3</f>
        <v>6.25E-2</v>
      </c>
      <c r="F289" s="6">
        <f>'Original Data'!R289/'Wedepohl (1971) average shales'!$Q$3</f>
        <v>0.69</v>
      </c>
      <c r="G289" s="6">
        <f>'Original Data'!S289/'Wedepohl (1971) average shales'!$P$3</f>
        <v>0.81081081081081074</v>
      </c>
      <c r="H289" s="6">
        <f>'Original Data'!U289/'Wedepohl (1971) average shales'!$S$3</f>
        <v>0</v>
      </c>
      <c r="I289" s="6">
        <f>'Original Data'!X289/'Wedepohl (1971) average shales'!$U$3</f>
        <v>5.2631578947368418E-2</v>
      </c>
      <c r="J289" s="6">
        <f>'Original Data'!Y289/'Wedepohl (1971) average shales'!$W$3</f>
        <v>0</v>
      </c>
      <c r="K289" s="6">
        <f>'Original Data'!AC289/'Wedepohl (1971) average shales'!$Y$3</f>
        <v>0.37692307692307692</v>
      </c>
      <c r="L289" s="6">
        <f>'Original Data'!AF289/'Wedepohl (1971) average shales'!$AB$3</f>
        <v>6.5517241379310351E-2</v>
      </c>
      <c r="M289" s="8">
        <v>0</v>
      </c>
      <c r="N289" s="8">
        <v>136.61526086956522</v>
      </c>
      <c r="O289" s="8">
        <v>312.47934131736531</v>
      </c>
      <c r="P289" s="8">
        <v>200.30875382003398</v>
      </c>
      <c r="Q289" s="8">
        <v>818.28749999999991</v>
      </c>
      <c r="R289" s="8">
        <v>396.63199999999995</v>
      </c>
      <c r="S289" s="8">
        <v>170329.25318181815</v>
      </c>
      <c r="T289" s="8">
        <v>299.75499999999994</v>
      </c>
      <c r="U289" s="8">
        <v>2495.4822222222224</v>
      </c>
      <c r="V289" s="8">
        <v>1181.5371071428572</v>
      </c>
    </row>
    <row r="290" spans="1:22" x14ac:dyDescent="0.45">
      <c r="A290" t="s">
        <v>46</v>
      </c>
      <c r="B290" t="s">
        <v>291</v>
      </c>
      <c r="C290" s="1" t="s">
        <v>363</v>
      </c>
      <c r="D290" s="1" t="s">
        <v>371</v>
      </c>
      <c r="E290" s="6">
        <f>'Original Data'!P290/'Wedepohl (1971) average shales'!$N$3</f>
        <v>6.25E-2</v>
      </c>
      <c r="F290" s="6">
        <f>'Original Data'!R290/'Wedepohl (1971) average shales'!$Q$3</f>
        <v>0.65666666666666662</v>
      </c>
      <c r="G290" s="6">
        <f>'Original Data'!S290/'Wedepohl (1971) average shales'!$P$3</f>
        <v>0.81081081081081074</v>
      </c>
      <c r="H290" s="6">
        <f>'Original Data'!U290/'Wedepohl (1971) average shales'!$S$3</f>
        <v>0</v>
      </c>
      <c r="I290" s="6">
        <f>'Original Data'!X290/'Wedepohl (1971) average shales'!$U$3</f>
        <v>6.3157894736842107E-2</v>
      </c>
      <c r="J290" s="6">
        <f>'Original Data'!Y290/'Wedepohl (1971) average shales'!$W$3</f>
        <v>0</v>
      </c>
      <c r="K290" s="6">
        <f>'Original Data'!AC290/'Wedepohl (1971) average shales'!$Y$3</f>
        <v>0.43076923076923079</v>
      </c>
      <c r="L290" s="6">
        <f>'Original Data'!AF290/'Wedepohl (1971) average shales'!$AB$3</f>
        <v>6.8965517241379309E-2</v>
      </c>
      <c r="M290" s="8">
        <v>0</v>
      </c>
      <c r="N290" s="8">
        <v>126.38878260869565</v>
      </c>
      <c r="O290" s="8">
        <v>247.19461077844315</v>
      </c>
      <c r="P290" s="8">
        <v>133.40689983022074</v>
      </c>
      <c r="Q290" s="8">
        <v>654.62999999999988</v>
      </c>
      <c r="R290" s="8">
        <v>228.29399999999998</v>
      </c>
      <c r="S290" s="8">
        <v>173974.22318181818</v>
      </c>
      <c r="T290" s="8">
        <v>215.20871794871795</v>
      </c>
      <c r="U290" s="8">
        <v>2237.3288888888887</v>
      </c>
      <c r="V290" s="8">
        <v>784.36078571428573</v>
      </c>
    </row>
    <row r="291" spans="1:22" x14ac:dyDescent="0.45">
      <c r="A291" t="s">
        <v>46</v>
      </c>
      <c r="B291" t="s">
        <v>291</v>
      </c>
      <c r="C291" s="1" t="s">
        <v>364</v>
      </c>
      <c r="D291" s="1" t="s">
        <v>371</v>
      </c>
      <c r="E291" s="6">
        <f>'Original Data'!P291/'Wedepohl (1971) average shales'!$N$3</f>
        <v>5.6250000000000001E-2</v>
      </c>
      <c r="F291" s="6">
        <f>'Original Data'!R291/'Wedepohl (1971) average shales'!$Q$3</f>
        <v>0.68666666666666665</v>
      </c>
      <c r="G291" s="6">
        <f>'Original Data'!S291/'Wedepohl (1971) average shales'!$P$3</f>
        <v>0.81081081081081074</v>
      </c>
      <c r="H291" s="6">
        <f>'Original Data'!U291/'Wedepohl (1971) average shales'!$S$3</f>
        <v>0</v>
      </c>
      <c r="I291" s="6">
        <f>'Original Data'!X291/'Wedepohl (1971) average shales'!$U$3</f>
        <v>6.3157894736842107E-2</v>
      </c>
      <c r="J291" s="6">
        <f>'Original Data'!Y291/'Wedepohl (1971) average shales'!$W$3</f>
        <v>0</v>
      </c>
      <c r="K291" s="6">
        <f>'Original Data'!AC291/'Wedepohl (1971) average shales'!$Y$3</f>
        <v>0.47692307692307695</v>
      </c>
      <c r="L291" s="6">
        <f>'Original Data'!AF291/'Wedepohl (1971) average shales'!$AB$3</f>
        <v>4.1379310344827586E-2</v>
      </c>
      <c r="M291" s="8">
        <v>0</v>
      </c>
      <c r="N291" s="8">
        <v>111.44239130434782</v>
      </c>
      <c r="O291" s="8">
        <v>154.65508982035928</v>
      </c>
      <c r="P291" s="8">
        <v>85.869283531409181</v>
      </c>
      <c r="Q291" s="8">
        <v>600.07749999999987</v>
      </c>
      <c r="R291" s="8">
        <v>136.05399999999997</v>
      </c>
      <c r="S291" s="8">
        <v>175367.88818181815</v>
      </c>
      <c r="T291" s="8">
        <v>153.72051282051282</v>
      </c>
      <c r="U291" s="8">
        <v>2409.4311111111115</v>
      </c>
      <c r="V291" s="8">
        <v>424.65392857142859</v>
      </c>
    </row>
    <row r="292" spans="1:22" x14ac:dyDescent="0.45">
      <c r="A292" t="s">
        <v>46</v>
      </c>
      <c r="B292" t="s">
        <v>291</v>
      </c>
      <c r="C292" s="1" t="s">
        <v>365</v>
      </c>
      <c r="D292" s="1" t="s">
        <v>371</v>
      </c>
      <c r="E292" s="6">
        <f>'Original Data'!P292/'Wedepohl (1971) average shales'!$N$3</f>
        <v>4.3749999999999997E-2</v>
      </c>
      <c r="F292" s="6">
        <f>'Original Data'!R292/'Wedepohl (1971) average shales'!$Q$3</f>
        <v>0.71</v>
      </c>
      <c r="G292" s="6">
        <f>'Original Data'!S292/'Wedepohl (1971) average shales'!$P$3</f>
        <v>0.81081081081081074</v>
      </c>
      <c r="H292" s="6">
        <f>'Original Data'!U292/'Wedepohl (1971) average shales'!$S$3</f>
        <v>0</v>
      </c>
      <c r="I292" s="6">
        <f>'Original Data'!X292/'Wedepohl (1971) average shales'!$U$3</f>
        <v>7.3684210526315783E-2</v>
      </c>
      <c r="J292" s="6">
        <f>'Original Data'!Y292/'Wedepohl (1971) average shales'!$W$3</f>
        <v>0</v>
      </c>
      <c r="K292" s="6">
        <f>'Original Data'!AC292/'Wedepohl (1971) average shales'!$Y$3</f>
        <v>0.3923076923076923</v>
      </c>
      <c r="L292" s="6">
        <f>'Original Data'!AF292/'Wedepohl (1971) average shales'!$AB$3</f>
        <v>2.0689655172413793E-2</v>
      </c>
      <c r="M292" s="8">
        <v>0</v>
      </c>
      <c r="N292" s="8">
        <v>163.8858695652174</v>
      </c>
      <c r="O292" s="8">
        <v>243.39161676646705</v>
      </c>
      <c r="P292" s="8">
        <v>130.470519524618</v>
      </c>
      <c r="Q292" s="8">
        <v>981.94499999999994</v>
      </c>
      <c r="R292" s="8">
        <v>242.13</v>
      </c>
      <c r="S292" s="8">
        <v>172512.33681818182</v>
      </c>
      <c r="T292" s="8">
        <v>230.58076923076922</v>
      </c>
      <c r="U292" s="8">
        <v>2839.686666666667</v>
      </c>
      <c r="V292" s="8">
        <v>1528.7541428571431</v>
      </c>
    </row>
    <row r="293" spans="1:22" x14ac:dyDescent="0.45">
      <c r="A293" t="s">
        <v>46</v>
      </c>
      <c r="B293" t="s">
        <v>291</v>
      </c>
      <c r="C293" s="1" t="s">
        <v>366</v>
      </c>
      <c r="D293" s="1" t="s">
        <v>371</v>
      </c>
      <c r="E293" s="6">
        <f>'Original Data'!P293/'Wedepohl (1971) average shales'!$N$3</f>
        <v>6.8750000000000006E-2</v>
      </c>
      <c r="F293" s="6">
        <f>'Original Data'!R293/'Wedepohl (1971) average shales'!$Q$3</f>
        <v>0.74</v>
      </c>
      <c r="G293" s="6">
        <f>'Original Data'!S293/'Wedepohl (1971) average shales'!$P$3</f>
        <v>1.0810810810810809</v>
      </c>
      <c r="H293" s="6">
        <f>'Original Data'!U293/'Wedepohl (1971) average shales'!$S$3</f>
        <v>0</v>
      </c>
      <c r="I293" s="6">
        <f>'Original Data'!X293/'Wedepohl (1971) average shales'!$U$3</f>
        <v>5.2631578947368418E-2</v>
      </c>
      <c r="J293" s="6">
        <f>'Original Data'!Y293/'Wedepohl (1971) average shales'!$W$3</f>
        <v>0</v>
      </c>
      <c r="K293" s="6">
        <f>'Original Data'!AC293/'Wedepohl (1971) average shales'!$Y$3</f>
        <v>0.83846153846153848</v>
      </c>
      <c r="L293" s="6">
        <f>'Original Data'!AF293/'Wedepohl (1971) average shales'!$AB$3</f>
        <v>3.793103448275862E-2</v>
      </c>
      <c r="M293" s="8">
        <v>0</v>
      </c>
      <c r="N293" s="8">
        <v>165.98360869565218</v>
      </c>
      <c r="O293" s="8">
        <v>320.08532934131739</v>
      </c>
      <c r="P293" s="8">
        <v>169.83388794567063</v>
      </c>
      <c r="Q293" s="8">
        <v>1036.4974999999999</v>
      </c>
      <c r="R293" s="8">
        <v>309.00400000000008</v>
      </c>
      <c r="S293" s="8">
        <v>169367.6568181818</v>
      </c>
      <c r="T293" s="8">
        <v>284.38294871794869</v>
      </c>
      <c r="U293" s="8">
        <v>2667.5844444444447</v>
      </c>
      <c r="V293" s="8">
        <v>3377.2477142857151</v>
      </c>
    </row>
    <row r="294" spans="1:22" x14ac:dyDescent="0.45">
      <c r="A294" t="s">
        <v>46</v>
      </c>
      <c r="B294" t="s">
        <v>291</v>
      </c>
      <c r="C294" s="1" t="s">
        <v>367</v>
      </c>
      <c r="D294" s="1" t="s">
        <v>371</v>
      </c>
      <c r="E294" s="6">
        <f>'Original Data'!P294/'Wedepohl (1971) average shales'!$N$3</f>
        <v>6.8750000000000006E-2</v>
      </c>
      <c r="F294" s="6">
        <f>'Original Data'!R294/'Wedepohl (1971) average shales'!$Q$3</f>
        <v>0.77333333333333332</v>
      </c>
      <c r="G294" s="6">
        <f>'Original Data'!S294/'Wedepohl (1971) average shales'!$P$3</f>
        <v>0.81081081081081074</v>
      </c>
      <c r="H294" s="6">
        <f>'Original Data'!U294/'Wedepohl (1971) average shales'!$S$3</f>
        <v>0</v>
      </c>
      <c r="I294" s="6">
        <f>'Original Data'!X294/'Wedepohl (1971) average shales'!$U$3</f>
        <v>6.3157894736842107E-2</v>
      </c>
      <c r="J294" s="6">
        <f>'Original Data'!Y294/'Wedepohl (1971) average shales'!$W$3</f>
        <v>0</v>
      </c>
      <c r="K294" s="6">
        <f>'Original Data'!AC294/'Wedepohl (1971) average shales'!$Y$3</f>
        <v>0.87692307692307692</v>
      </c>
      <c r="L294" s="6">
        <f>'Original Data'!AF294/'Wedepohl (1971) average shales'!$AB$3</f>
        <v>1.896551724137931E-2</v>
      </c>
      <c r="M294" s="8">
        <v>0</v>
      </c>
      <c r="N294" s="8">
        <v>147.62839130434782</v>
      </c>
      <c r="O294" s="8">
        <v>388.85613772455093</v>
      </c>
      <c r="P294" s="8">
        <v>227.05362308998306</v>
      </c>
      <c r="Q294" s="8">
        <v>1254.7075</v>
      </c>
      <c r="R294" s="8">
        <v>424.30399999999997</v>
      </c>
      <c r="S294" s="8">
        <v>166755.75318181817</v>
      </c>
      <c r="T294" s="8">
        <v>338.18512820512819</v>
      </c>
      <c r="U294" s="8">
        <v>2581.5333333333333</v>
      </c>
      <c r="V294" s="8">
        <v>4214.0657499999998</v>
      </c>
    </row>
    <row r="295" spans="1:22" x14ac:dyDescent="0.45">
      <c r="A295" t="s">
        <v>46</v>
      </c>
      <c r="B295" t="s">
        <v>291</v>
      </c>
      <c r="C295" s="1" t="s">
        <v>368</v>
      </c>
      <c r="D295" s="1" t="s">
        <v>371</v>
      </c>
      <c r="E295" s="6">
        <f>'Original Data'!P295/'Wedepohl (1971) average shales'!$N$3</f>
        <v>8.1250000000000003E-2</v>
      </c>
      <c r="F295" s="6">
        <f>'Original Data'!R295/'Wedepohl (1971) average shales'!$Q$3</f>
        <v>0.63</v>
      </c>
      <c r="G295" s="6">
        <f>'Original Data'!S295/'Wedepohl (1971) average shales'!$P$3</f>
        <v>0.81081081081081074</v>
      </c>
      <c r="H295" s="6">
        <f>'Original Data'!U295/'Wedepohl (1971) average shales'!$S$3</f>
        <v>0</v>
      </c>
      <c r="I295" s="6">
        <f>'Original Data'!X295/'Wedepohl (1971) average shales'!$U$3</f>
        <v>7.3684210526315783E-2</v>
      </c>
      <c r="J295" s="6">
        <f>'Original Data'!Y295/'Wedepohl (1971) average shales'!$W$3</f>
        <v>0</v>
      </c>
      <c r="K295" s="6">
        <f>'Original Data'!AC295/'Wedepohl (1971) average shales'!$Y$3</f>
        <v>0.46923076923076923</v>
      </c>
      <c r="L295" s="6">
        <f>'Original Data'!AF295/'Wedepohl (1971) average shales'!$AB$3</f>
        <v>5.6896551724137934E-2</v>
      </c>
      <c r="M295" s="8">
        <v>0</v>
      </c>
      <c r="N295" s="8">
        <v>239.66669565217393</v>
      </c>
      <c r="O295" s="8">
        <v>858.2089820359281</v>
      </c>
      <c r="P295" s="8">
        <v>655.76514770797974</v>
      </c>
      <c r="Q295" s="8">
        <v>1036.4974999999999</v>
      </c>
      <c r="R295" s="8">
        <v>1201.4259999999999</v>
      </c>
      <c r="S295" s="8">
        <v>150694.49499999997</v>
      </c>
      <c r="T295" s="8">
        <v>791.66064102564087</v>
      </c>
      <c r="U295" s="8">
        <v>2581.5333333333333</v>
      </c>
      <c r="V295" s="8">
        <v>1716.1014642857144</v>
      </c>
    </row>
    <row r="296" spans="1:22" x14ac:dyDescent="0.45">
      <c r="A296" t="s">
        <v>46</v>
      </c>
      <c r="B296" t="s">
        <v>291</v>
      </c>
      <c r="C296" s="1" t="s">
        <v>369</v>
      </c>
      <c r="D296" s="1" t="s">
        <v>371</v>
      </c>
      <c r="E296" s="6">
        <f>'Original Data'!P296/'Wedepohl (1971) average shales'!$N$3</f>
        <v>0.2</v>
      </c>
      <c r="F296" s="6">
        <f>'Original Data'!R296/'Wedepohl (1971) average shales'!$Q$3</f>
        <v>1.1066666666666667</v>
      </c>
      <c r="G296" s="6">
        <f>'Original Data'!S296/'Wedepohl (1971) average shales'!$P$3</f>
        <v>0</v>
      </c>
      <c r="H296" s="6">
        <f>'Original Data'!U296/'Wedepohl (1971) average shales'!$S$3</f>
        <v>0</v>
      </c>
      <c r="I296" s="6">
        <f>'Original Data'!X296/'Wedepohl (1971) average shales'!$U$3</f>
        <v>8.4210526315789472E-2</v>
      </c>
      <c r="J296" s="6">
        <f>'Original Data'!Y296/'Wedepohl (1971) average shales'!$W$3</f>
        <v>0</v>
      </c>
      <c r="K296" s="6">
        <f>'Original Data'!AC296/'Wedepohl (1971) average shales'!$Y$3</f>
        <v>0.80769230769230771</v>
      </c>
      <c r="L296" s="6">
        <f>'Original Data'!AF296/'Wedepohl (1971) average shales'!$AB$3</f>
        <v>3.2758620689655175E-2</v>
      </c>
      <c r="M296" s="8">
        <v>0</v>
      </c>
      <c r="N296" s="8">
        <v>142.64626086956522</v>
      </c>
      <c r="O296" s="8">
        <v>264.94191616766466</v>
      </c>
      <c r="P296" s="8">
        <v>166.50069949066216</v>
      </c>
      <c r="Q296" s="8">
        <v>763.73500000000001</v>
      </c>
      <c r="R296" s="8">
        <v>292.86199999999997</v>
      </c>
      <c r="S296" s="8">
        <v>171196.6390909091</v>
      </c>
      <c r="T296" s="8">
        <v>238.26679487179484</v>
      </c>
      <c r="U296" s="8">
        <v>2323.38</v>
      </c>
      <c r="V296" s="8">
        <v>699.43000000000018</v>
      </c>
    </row>
    <row r="297" spans="1:22" x14ac:dyDescent="0.45">
      <c r="A297" t="s">
        <v>46</v>
      </c>
      <c r="B297" t="s">
        <v>291</v>
      </c>
      <c r="C297" s="1" t="s">
        <v>370</v>
      </c>
      <c r="D297" s="1" t="s">
        <v>371</v>
      </c>
      <c r="E297" s="6">
        <f>'Original Data'!P297/'Wedepohl (1971) average shales'!$N$3</f>
        <v>7.4999999999999997E-2</v>
      </c>
      <c r="F297" s="6">
        <f>'Original Data'!R297/'Wedepohl (1971) average shales'!$Q$3</f>
        <v>0.88666666666666671</v>
      </c>
      <c r="G297" s="6">
        <f>'Original Data'!S297/'Wedepohl (1971) average shales'!$P$3</f>
        <v>1.0810810810810809</v>
      </c>
      <c r="H297" s="6">
        <f>'Original Data'!U297/'Wedepohl (1971) average shales'!$S$3</f>
        <v>0</v>
      </c>
      <c r="I297" s="6">
        <f>'Original Data'!X297/'Wedepohl (1971) average shales'!$U$3</f>
        <v>5.2631578947368418E-2</v>
      </c>
      <c r="J297" s="6">
        <f>'Original Data'!Y297/'Wedepohl (1971) average shales'!$W$3</f>
        <v>0</v>
      </c>
      <c r="K297" s="6">
        <f>'Original Data'!AC297/'Wedepohl (1971) average shales'!$Y$3</f>
        <v>0.81538461538461537</v>
      </c>
      <c r="L297" s="6">
        <f>'Original Data'!AF297/'Wedepohl (1971) average shales'!$AB$3</f>
        <v>7.0689655172413796E-2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8CF1-7822-49BC-B219-406E97255335}">
  <sheetPr>
    <tabColor rgb="FFFF0000"/>
  </sheetPr>
  <dimension ref="A1:AT3"/>
  <sheetViews>
    <sheetView topLeftCell="AB1" workbookViewId="0">
      <selection activeCell="H70" sqref="H70"/>
    </sheetView>
  </sheetViews>
  <sheetFormatPr defaultColWidth="8.86328125" defaultRowHeight="14.25" x14ac:dyDescent="0.45"/>
  <sheetData>
    <row r="1" spans="1:46" ht="15.75" x14ac:dyDescent="0.5">
      <c r="A1" s="5" t="s">
        <v>11</v>
      </c>
      <c r="B1" s="5" t="s">
        <v>6</v>
      </c>
      <c r="C1" s="5" t="s">
        <v>3</v>
      </c>
      <c r="D1" s="5" t="s">
        <v>10</v>
      </c>
      <c r="E1" s="5" t="s">
        <v>8</v>
      </c>
      <c r="F1" s="5" t="s">
        <v>9</v>
      </c>
      <c r="G1" s="5" t="s">
        <v>4</v>
      </c>
      <c r="H1" s="5" t="s">
        <v>12</v>
      </c>
      <c r="I1" s="5" t="s">
        <v>374</v>
      </c>
      <c r="J1" s="5" t="s">
        <v>5</v>
      </c>
      <c r="K1" s="5" t="s">
        <v>7</v>
      </c>
      <c r="L1" s="5" t="s">
        <v>375</v>
      </c>
      <c r="M1" s="5" t="s">
        <v>13</v>
      </c>
      <c r="N1" s="5" t="s">
        <v>14</v>
      </c>
      <c r="O1" s="5" t="s">
        <v>15</v>
      </c>
      <c r="P1" s="5" t="s">
        <v>17</v>
      </c>
      <c r="Q1" s="5" t="s">
        <v>16</v>
      </c>
      <c r="R1" s="5" t="s">
        <v>18</v>
      </c>
      <c r="S1" s="5" t="s">
        <v>19</v>
      </c>
      <c r="T1" s="5" t="s">
        <v>20</v>
      </c>
      <c r="U1" s="5" t="s">
        <v>22</v>
      </c>
      <c r="V1" s="5" t="s">
        <v>21</v>
      </c>
      <c r="W1" s="5" t="s">
        <v>23</v>
      </c>
      <c r="X1" s="5" t="s">
        <v>25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24</v>
      </c>
      <c r="AD1" s="5" t="s">
        <v>26</v>
      </c>
      <c r="AE1" s="3" t="s">
        <v>120</v>
      </c>
      <c r="AF1" s="3" t="s">
        <v>118</v>
      </c>
      <c r="AG1" s="3" t="s">
        <v>121</v>
      </c>
      <c r="AH1" s="3" t="s">
        <v>31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  <c r="AO1" s="3" t="s">
        <v>128</v>
      </c>
      <c r="AP1" s="3" t="s">
        <v>129</v>
      </c>
      <c r="AQ1" s="3" t="s">
        <v>130</v>
      </c>
      <c r="AR1" s="3" t="s">
        <v>131</v>
      </c>
      <c r="AS1" s="3" t="s">
        <v>132</v>
      </c>
      <c r="AT1" s="3" t="s">
        <v>17</v>
      </c>
    </row>
    <row r="2" spans="1:46" ht="15.75" x14ac:dyDescent="0.5">
      <c r="A2" s="5" t="s">
        <v>372</v>
      </c>
      <c r="B2" s="5" t="s">
        <v>372</v>
      </c>
      <c r="C2" s="5" t="s">
        <v>372</v>
      </c>
      <c r="D2" s="5" t="s">
        <v>372</v>
      </c>
      <c r="E2" s="5" t="s">
        <v>372</v>
      </c>
      <c r="F2" s="5" t="s">
        <v>372</v>
      </c>
      <c r="G2" s="5" t="s">
        <v>372</v>
      </c>
      <c r="H2" s="5" t="s">
        <v>372</v>
      </c>
      <c r="I2" s="5" t="s">
        <v>372</v>
      </c>
      <c r="J2" s="5" t="s">
        <v>372</v>
      </c>
      <c r="K2" s="5" t="s">
        <v>372</v>
      </c>
      <c r="L2" s="5" t="s">
        <v>372</v>
      </c>
      <c r="M2" s="5" t="s">
        <v>373</v>
      </c>
      <c r="N2" s="5" t="s">
        <v>373</v>
      </c>
      <c r="O2" s="5" t="s">
        <v>373</v>
      </c>
      <c r="P2" s="5" t="s">
        <v>373</v>
      </c>
      <c r="Q2" s="5" t="s">
        <v>373</v>
      </c>
      <c r="R2" s="5" t="s">
        <v>373</v>
      </c>
      <c r="S2" s="5" t="s">
        <v>373</v>
      </c>
      <c r="T2" s="5" t="s">
        <v>373</v>
      </c>
      <c r="U2" s="5" t="s">
        <v>373</v>
      </c>
      <c r="V2" s="5" t="s">
        <v>373</v>
      </c>
      <c r="W2" s="5" t="s">
        <v>373</v>
      </c>
      <c r="X2" s="5" t="s">
        <v>373</v>
      </c>
      <c r="Y2" s="5" t="s">
        <v>373</v>
      </c>
      <c r="Z2" s="5" t="s">
        <v>373</v>
      </c>
      <c r="AA2" s="5" t="s">
        <v>373</v>
      </c>
      <c r="AB2" s="5" t="s">
        <v>373</v>
      </c>
      <c r="AC2" s="5" t="s">
        <v>373</v>
      </c>
      <c r="AD2" s="5" t="s">
        <v>373</v>
      </c>
      <c r="AE2" s="5" t="s">
        <v>373</v>
      </c>
      <c r="AF2" s="5" t="s">
        <v>373</v>
      </c>
      <c r="AG2" s="5" t="s">
        <v>373</v>
      </c>
      <c r="AH2" s="5" t="s">
        <v>373</v>
      </c>
      <c r="AI2" s="5" t="s">
        <v>373</v>
      </c>
      <c r="AJ2" s="5" t="s">
        <v>373</v>
      </c>
      <c r="AK2" s="5" t="s">
        <v>373</v>
      </c>
      <c r="AL2" s="5" t="s">
        <v>373</v>
      </c>
      <c r="AM2" s="5" t="s">
        <v>373</v>
      </c>
      <c r="AN2" s="5" t="s">
        <v>373</v>
      </c>
      <c r="AO2" s="5" t="s">
        <v>373</v>
      </c>
      <c r="AP2" s="5" t="s">
        <v>373</v>
      </c>
      <c r="AQ2" s="5" t="s">
        <v>373</v>
      </c>
      <c r="AR2" s="5" t="s">
        <v>373</v>
      </c>
      <c r="AS2" s="5" t="s">
        <v>373</v>
      </c>
      <c r="AT2" s="5" t="s">
        <v>373</v>
      </c>
    </row>
    <row r="3" spans="1:46" ht="15.75" x14ac:dyDescent="0.5">
      <c r="A3" s="5">
        <v>1.6</v>
      </c>
      <c r="B3" s="5">
        <v>2.2999999999999998</v>
      </c>
      <c r="C3" s="5">
        <v>16.7</v>
      </c>
      <c r="D3" s="5">
        <v>58.9</v>
      </c>
      <c r="E3" s="5">
        <v>0.16</v>
      </c>
      <c r="F3" s="5">
        <v>3.6</v>
      </c>
      <c r="G3" s="5">
        <v>2.2000000000000002</v>
      </c>
      <c r="H3" s="5">
        <v>0.78</v>
      </c>
      <c r="I3" s="5"/>
      <c r="J3" s="5">
        <v>2.8</v>
      </c>
      <c r="K3" s="5">
        <v>0.09</v>
      </c>
      <c r="L3" s="5"/>
      <c r="M3" s="5">
        <v>18</v>
      </c>
      <c r="N3" s="5">
        <v>160</v>
      </c>
      <c r="O3" s="5">
        <v>41</v>
      </c>
      <c r="P3" s="5">
        <v>3.7</v>
      </c>
      <c r="Q3" s="5">
        <v>300</v>
      </c>
      <c r="R3" s="5">
        <v>140</v>
      </c>
      <c r="S3" s="5">
        <v>12</v>
      </c>
      <c r="T3" s="5">
        <v>20</v>
      </c>
      <c r="U3" s="5">
        <v>95</v>
      </c>
      <c r="V3" s="5">
        <v>19</v>
      </c>
      <c r="W3" s="5">
        <v>45</v>
      </c>
      <c r="X3" s="5">
        <v>19</v>
      </c>
      <c r="Y3" s="5">
        <v>130</v>
      </c>
      <c r="Z3" s="5">
        <v>95</v>
      </c>
      <c r="AA3" s="5">
        <v>39</v>
      </c>
      <c r="AB3" s="5">
        <v>580</v>
      </c>
      <c r="AC3" s="5">
        <v>68</v>
      </c>
      <c r="AD3" s="5">
        <v>90</v>
      </c>
      <c r="AE3" s="5">
        <v>2</v>
      </c>
      <c r="AF3" s="5">
        <v>2.8</v>
      </c>
      <c r="AG3" s="5">
        <v>2.6</v>
      </c>
      <c r="AH3" s="5">
        <v>40</v>
      </c>
      <c r="AI3" s="5">
        <v>9.6999999999999993</v>
      </c>
      <c r="AJ3" s="5">
        <v>7.3</v>
      </c>
      <c r="AK3" s="5">
        <v>1.6</v>
      </c>
      <c r="AL3" s="5">
        <v>7</v>
      </c>
      <c r="AM3" s="5">
        <v>1.2</v>
      </c>
      <c r="AN3" s="5">
        <v>5.5</v>
      </c>
      <c r="AO3" s="5">
        <v>1.6</v>
      </c>
      <c r="AP3" s="5">
        <v>3.9</v>
      </c>
      <c r="AQ3" s="5">
        <v>0.6</v>
      </c>
      <c r="AR3" s="5">
        <v>3.7</v>
      </c>
      <c r="AS3" s="5">
        <v>0.7</v>
      </c>
      <c r="AT3" s="5">
        <v>3.7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Normalized Data</vt:lpstr>
      <vt:lpstr>Wedepohl (1971) average shales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Walsh</dc:creator>
  <cp:lastModifiedBy>Ken Walsh</cp:lastModifiedBy>
  <dcterms:created xsi:type="dcterms:W3CDTF">2020-03-27T17:43:46Z</dcterms:created>
  <dcterms:modified xsi:type="dcterms:W3CDTF">2020-03-30T20:21:57Z</dcterms:modified>
</cp:coreProperties>
</file>