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2022 Sem1\Stat3613\"/>
    </mc:Choice>
  </mc:AlternateContent>
  <xr:revisionPtr revIDLastSave="0" documentId="13_ncr:1_{A745F573-03D6-4D45-A3D3-C72ECFF75FA5}" xr6:coauthVersionLast="47" xr6:coauthVersionMax="47" xr10:uidLastSave="{00000000-0000-0000-0000-000000000000}"/>
  <bookViews>
    <workbookView xWindow="-120" yWindow="-120" windowWidth="29040" windowHeight="15840" xr2:uid="{825ED711-1177-45FC-B752-7248B9EFC11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67" i="1" l="1"/>
  <c r="A166" i="1"/>
  <c r="A165" i="1"/>
  <c r="A163" i="1"/>
  <c r="A162" i="1"/>
  <c r="A161" i="1"/>
  <c r="A160" i="1"/>
  <c r="A159" i="1"/>
  <c r="A158" i="1"/>
  <c r="A156" i="1"/>
  <c r="A155" i="1"/>
  <c r="A154" i="1"/>
  <c r="A153" i="1"/>
  <c r="A152" i="1"/>
  <c r="A150" i="1"/>
  <c r="A149" i="1"/>
  <c r="A148" i="1"/>
  <c r="A147" i="1"/>
  <c r="A145" i="1"/>
  <c r="A144" i="1"/>
  <c r="A143" i="1"/>
  <c r="A142" i="1"/>
  <c r="A141" i="1"/>
  <c r="A140" i="1"/>
  <c r="A139" i="1"/>
  <c r="A138" i="1"/>
  <c r="A137" i="1"/>
  <c r="A135" i="1"/>
  <c r="A133" i="1"/>
  <c r="A132" i="1"/>
  <c r="A131" i="1"/>
  <c r="A130" i="1"/>
  <c r="A129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3" i="1"/>
  <c r="A112" i="1"/>
  <c r="A110" i="1"/>
  <c r="A109" i="1"/>
  <c r="A106" i="1"/>
  <c r="A105" i="1"/>
  <c r="A104" i="1"/>
  <c r="A103" i="1"/>
  <c r="A102" i="1"/>
  <c r="A101" i="1"/>
  <c r="A100" i="1"/>
  <c r="A97" i="1"/>
  <c r="A96" i="1"/>
  <c r="A94" i="1"/>
  <c r="A92" i="1"/>
  <c r="A91" i="1"/>
  <c r="A90" i="1"/>
  <c r="A89" i="1"/>
  <c r="A88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67" i="1"/>
  <c r="A66" i="1"/>
  <c r="A64" i="1"/>
  <c r="A63" i="1"/>
  <c r="A62" i="1"/>
  <c r="A60" i="1"/>
  <c r="A59" i="1"/>
  <c r="A58" i="1"/>
  <c r="A54" i="1"/>
  <c r="A53" i="1"/>
  <c r="A52" i="1"/>
  <c r="A50" i="1"/>
  <c r="A49" i="1"/>
  <c r="A48" i="1"/>
  <c r="A46" i="1"/>
  <c r="A44" i="1"/>
  <c r="A43" i="1"/>
  <c r="A42" i="1"/>
  <c r="A39" i="1"/>
  <c r="A38" i="1"/>
  <c r="A37" i="1"/>
  <c r="A36" i="1"/>
  <c r="A35" i="1"/>
  <c r="A34" i="1"/>
  <c r="A33" i="1"/>
  <c r="A32" i="1"/>
  <c r="A31" i="1"/>
  <c r="A30" i="1"/>
  <c r="A29" i="1"/>
  <c r="A28" i="1"/>
  <c r="A26" i="1"/>
  <c r="A25" i="1"/>
  <c r="A24" i="1"/>
  <c r="A22" i="1"/>
  <c r="A21" i="1"/>
  <c r="A20" i="1"/>
  <c r="A19" i="1"/>
  <c r="A18" i="1"/>
  <c r="A17" i="1"/>
  <c r="A16" i="1"/>
  <c r="A15" i="1"/>
  <c r="A14" i="1"/>
  <c r="A12" i="1"/>
  <c r="A11" i="1"/>
  <c r="A9" i="1"/>
  <c r="A8" i="1"/>
  <c r="A7" i="1"/>
  <c r="A6" i="1"/>
  <c r="A3" i="1"/>
  <c r="A2" i="1"/>
</calcChain>
</file>

<file path=xl/sharedStrings.xml><?xml version="1.0" encoding="utf-8"?>
<sst xmlns="http://schemas.openxmlformats.org/spreadsheetml/2006/main" count="677" uniqueCount="23">
  <si>
    <t>video length</t>
  </si>
  <si>
    <t>length of video title</t>
  </si>
  <si>
    <t>Number of Asia team</t>
  </si>
  <si>
    <t>match region</t>
  </si>
  <si>
    <t>views</t>
  </si>
  <si>
    <t>likes</t>
  </si>
  <si>
    <t>how long uploaded</t>
  </si>
  <si>
    <t>Yes</t>
  </si>
  <si>
    <t>weekend</t>
  </si>
  <si>
    <t>worlds</t>
  </si>
  <si>
    <t>weekday</t>
  </si>
  <si>
    <t>strong win</t>
  </si>
  <si>
    <t>No</t>
  </si>
  <si>
    <t>LPL</t>
  </si>
  <si>
    <t>LCK</t>
  </si>
  <si>
    <t>MSI</t>
  </si>
  <si>
    <t>LEC</t>
  </si>
  <si>
    <t>LCS</t>
  </si>
  <si>
    <t>number of ! and ? Inf the title</t>
  </si>
  <si>
    <t>Number of Top player</t>
  </si>
  <si>
    <t>Number of Past Strong Team</t>
  </si>
  <si>
    <t>knock-out stage</t>
  </si>
  <si>
    <t>upload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</si>
</sst>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87ED8-C1F5-4FA4-B920-CC5ADB9358CD}">
  <dimension ref="A1:M167"/>
  <sheetViews>
    <sheetView tabSelected="1" workbookViewId="0">
      <pane ySplit="1" topLeftCell="A47" activePane="bottomLeft" state="frozen"/>
      <selection activeCell="K1" sqref="K1"/>
      <selection pane="bottomLeft" activeCell="C61" sqref="C61"/>
    </sheetView>
  </sheetViews>
  <sheetFormatPr defaultRowHeight="15.5"/>
  <cols>
    <col min="1" max="1" width="11" bestFit="1" customWidth="1"/>
    <col min="2" max="2" width="17" bestFit="1" customWidth="1"/>
    <col min="3" max="3" width="52.5" bestFit="1" customWidth="1"/>
    <col min="4" max="4" width="19.33203125" bestFit="1" customWidth="1"/>
    <col min="5" max="5" width="18.75" customWidth="1"/>
    <col min="6" max="6" width="24.25" bestFit="1" customWidth="1"/>
    <col min="7" max="7" width="14.33203125" bestFit="1" customWidth="1"/>
    <col min="8" max="8" width="9.33203125" customWidth="1"/>
    <col min="9" max="9" width="9.9140625" customWidth="1"/>
    <col min="10" max="10" width="11.58203125" bestFit="1" customWidth="1"/>
    <col min="13" max="13" width="5.08203125" customWidth="1"/>
    <col min="14" max="14" width="4.08203125" customWidth="1"/>
  </cols>
  <sheetData>
    <row r="1" spans="1:13">
      <c r="A1" t="s">
        <v>0</v>
      </c>
      <c r="B1" t="s">
        <v>1</v>
      </c>
      <c r="C1" t="s">
        <v>18</v>
      </c>
      <c r="D1" t="s">
        <v>2</v>
      </c>
      <c r="E1" t="s">
        <v>19</v>
      </c>
      <c r="F1" t="s">
        <v>20</v>
      </c>
      <c r="G1" t="s">
        <v>21</v>
      </c>
      <c r="H1" t="s">
        <v>11</v>
      </c>
      <c r="I1" t="s">
        <v>22</v>
      </c>
      <c r="J1" t="s">
        <v>3</v>
      </c>
      <c r="K1" t="s">
        <v>4</v>
      </c>
      <c r="L1" t="s">
        <v>5</v>
      </c>
      <c r="M1" t="s">
        <v>6</v>
      </c>
    </row>
    <row r="2" spans="1:13">
      <c r="A2" s="1">
        <f>35 * 60 + 34</f>
        <v>2134</v>
      </c>
      <c r="B2">
        <v>41</v>
      </c>
      <c r="C2">
        <v>2</v>
      </c>
      <c r="D2">
        <v>2</v>
      </c>
      <c r="E2">
        <v>10</v>
      </c>
      <c r="F2">
        <v>2</v>
      </c>
      <c r="G2" t="s">
        <v>7</v>
      </c>
      <c r="H2" t="s">
        <v>12</v>
      </c>
      <c r="I2" t="s">
        <v>8</v>
      </c>
      <c r="J2" t="s">
        <v>9</v>
      </c>
      <c r="K2">
        <v>78986</v>
      </c>
      <c r="L2">
        <v>783</v>
      </c>
      <c r="M2">
        <v>23</v>
      </c>
    </row>
    <row r="3" spans="1:13">
      <c r="A3">
        <f>8*60 + 12</f>
        <v>492</v>
      </c>
      <c r="B3">
        <v>38</v>
      </c>
      <c r="C3">
        <v>2</v>
      </c>
      <c r="D3">
        <v>2</v>
      </c>
      <c r="E3">
        <v>10</v>
      </c>
      <c r="F3">
        <v>2</v>
      </c>
      <c r="G3" t="s">
        <v>7</v>
      </c>
      <c r="H3" t="s">
        <v>12</v>
      </c>
      <c r="I3" t="s">
        <v>8</v>
      </c>
      <c r="J3" t="s">
        <v>9</v>
      </c>
      <c r="K3">
        <v>39810</v>
      </c>
      <c r="L3">
        <v>234</v>
      </c>
      <c r="M3">
        <v>23</v>
      </c>
    </row>
    <row r="4" spans="1:13">
      <c r="A4">
        <v>619</v>
      </c>
      <c r="B4">
        <v>40</v>
      </c>
      <c r="C4">
        <v>2</v>
      </c>
      <c r="D4">
        <v>2</v>
      </c>
      <c r="E4">
        <v>10</v>
      </c>
      <c r="F4">
        <v>2</v>
      </c>
      <c r="G4" t="s">
        <v>7</v>
      </c>
      <c r="H4" t="s">
        <v>7</v>
      </c>
      <c r="I4" t="s">
        <v>8</v>
      </c>
      <c r="J4" t="s">
        <v>9</v>
      </c>
      <c r="K4">
        <v>32375</v>
      </c>
      <c r="L4">
        <v>129</v>
      </c>
      <c r="M4">
        <v>23</v>
      </c>
    </row>
    <row r="5" spans="1:13">
      <c r="A5">
        <v>601</v>
      </c>
      <c r="B5">
        <v>38</v>
      </c>
      <c r="C5">
        <v>2</v>
      </c>
      <c r="D5">
        <v>2</v>
      </c>
      <c r="E5">
        <v>10</v>
      </c>
      <c r="F5">
        <v>2</v>
      </c>
      <c r="G5" t="s">
        <v>7</v>
      </c>
      <c r="H5" t="s">
        <v>7</v>
      </c>
      <c r="I5" t="s">
        <v>8</v>
      </c>
      <c r="J5" t="s">
        <v>9</v>
      </c>
      <c r="K5">
        <v>37318</v>
      </c>
      <c r="L5">
        <v>200</v>
      </c>
      <c r="M5">
        <v>23</v>
      </c>
    </row>
    <row r="6" spans="1:13">
      <c r="A6">
        <f>11*60 + 44</f>
        <v>704</v>
      </c>
      <c r="B6">
        <v>44</v>
      </c>
      <c r="C6">
        <v>2</v>
      </c>
      <c r="D6">
        <v>2</v>
      </c>
      <c r="E6">
        <v>10</v>
      </c>
      <c r="F6">
        <v>2</v>
      </c>
      <c r="G6" t="s">
        <v>7</v>
      </c>
      <c r="H6" t="s">
        <v>12</v>
      </c>
      <c r="I6" t="s">
        <v>8</v>
      </c>
      <c r="J6" t="s">
        <v>9</v>
      </c>
      <c r="K6">
        <v>82809</v>
      </c>
      <c r="L6">
        <v>522</v>
      </c>
      <c r="M6">
        <v>23</v>
      </c>
    </row>
    <row r="7" spans="1:13">
      <c r="A7">
        <f>11*60 + 51</f>
        <v>711</v>
      </c>
      <c r="B7">
        <v>39</v>
      </c>
      <c r="C7">
        <v>2</v>
      </c>
      <c r="D7">
        <v>1</v>
      </c>
      <c r="E7">
        <v>5</v>
      </c>
      <c r="F7">
        <v>2</v>
      </c>
      <c r="G7" t="s">
        <v>7</v>
      </c>
      <c r="H7" t="s">
        <v>7</v>
      </c>
      <c r="I7" t="s">
        <v>8</v>
      </c>
      <c r="J7" t="s">
        <v>9</v>
      </c>
      <c r="K7">
        <v>28025</v>
      </c>
      <c r="L7">
        <v>177</v>
      </c>
      <c r="M7">
        <v>34</v>
      </c>
    </row>
    <row r="8" spans="1:13">
      <c r="A8">
        <f>7*60+25</f>
        <v>445</v>
      </c>
      <c r="B8">
        <v>40</v>
      </c>
      <c r="C8">
        <v>2</v>
      </c>
      <c r="D8">
        <v>1</v>
      </c>
      <c r="E8">
        <v>5</v>
      </c>
      <c r="F8">
        <v>2</v>
      </c>
      <c r="G8" t="s">
        <v>7</v>
      </c>
      <c r="H8" t="s">
        <v>7</v>
      </c>
      <c r="I8" t="s">
        <v>8</v>
      </c>
      <c r="J8" t="s">
        <v>9</v>
      </c>
      <c r="K8">
        <v>23451</v>
      </c>
      <c r="L8">
        <v>136</v>
      </c>
      <c r="M8">
        <v>34</v>
      </c>
    </row>
    <row r="9" spans="1:13">
      <c r="A9">
        <f>14*60+43</f>
        <v>883</v>
      </c>
      <c r="B9">
        <v>40</v>
      </c>
      <c r="C9">
        <v>2</v>
      </c>
      <c r="D9">
        <v>1</v>
      </c>
      <c r="E9">
        <v>5</v>
      </c>
      <c r="F9">
        <v>2</v>
      </c>
      <c r="G9" t="s">
        <v>7</v>
      </c>
      <c r="H9" t="s">
        <v>7</v>
      </c>
      <c r="I9" t="s">
        <v>8</v>
      </c>
      <c r="J9" t="s">
        <v>9</v>
      </c>
      <c r="K9">
        <v>34592</v>
      </c>
      <c r="L9">
        <v>182</v>
      </c>
      <c r="M9">
        <v>34</v>
      </c>
    </row>
    <row r="10" spans="1:13">
      <c r="A10">
        <v>601</v>
      </c>
      <c r="B10">
        <v>33</v>
      </c>
      <c r="C10">
        <v>2</v>
      </c>
      <c r="D10">
        <v>2</v>
      </c>
      <c r="E10">
        <v>4</v>
      </c>
      <c r="F10">
        <v>1</v>
      </c>
      <c r="G10" t="s">
        <v>7</v>
      </c>
      <c r="H10" t="s">
        <v>7</v>
      </c>
      <c r="I10" t="s">
        <v>10</v>
      </c>
      <c r="J10" t="s">
        <v>9</v>
      </c>
      <c r="K10">
        <v>101687</v>
      </c>
      <c r="L10">
        <v>731</v>
      </c>
      <c r="M10">
        <v>37</v>
      </c>
    </row>
    <row r="11" spans="1:13">
      <c r="A11">
        <f>9*60 + 1</f>
        <v>541</v>
      </c>
      <c r="B11">
        <v>41</v>
      </c>
      <c r="C11">
        <v>2</v>
      </c>
      <c r="D11">
        <v>2</v>
      </c>
      <c r="E11">
        <v>4</v>
      </c>
      <c r="F11">
        <v>1</v>
      </c>
      <c r="G11" t="s">
        <v>7</v>
      </c>
      <c r="H11" t="s">
        <v>7</v>
      </c>
      <c r="I11" t="s">
        <v>10</v>
      </c>
      <c r="J11" t="s">
        <v>9</v>
      </c>
      <c r="K11">
        <v>77561</v>
      </c>
      <c r="L11">
        <v>547</v>
      </c>
      <c r="M11">
        <v>37</v>
      </c>
    </row>
    <row r="12" spans="1:13">
      <c r="A12">
        <f>12*60 + 56</f>
        <v>776</v>
      </c>
      <c r="B12">
        <v>42</v>
      </c>
      <c r="C12">
        <v>3</v>
      </c>
      <c r="D12">
        <v>2</v>
      </c>
      <c r="E12">
        <v>4</v>
      </c>
      <c r="F12">
        <v>1</v>
      </c>
      <c r="G12" t="s">
        <v>7</v>
      </c>
      <c r="H12" t="s">
        <v>7</v>
      </c>
      <c r="I12" t="s">
        <v>10</v>
      </c>
      <c r="J12" t="s">
        <v>9</v>
      </c>
      <c r="K12">
        <v>76245</v>
      </c>
      <c r="L12">
        <v>585</v>
      </c>
      <c r="M12">
        <v>37</v>
      </c>
    </row>
    <row r="13" spans="1:13">
      <c r="A13">
        <v>616</v>
      </c>
      <c r="B13">
        <v>40</v>
      </c>
      <c r="C13">
        <v>3</v>
      </c>
      <c r="D13">
        <v>2</v>
      </c>
      <c r="E13">
        <v>7</v>
      </c>
      <c r="F13">
        <v>2</v>
      </c>
      <c r="G13" t="s">
        <v>12</v>
      </c>
      <c r="H13" t="s">
        <v>12</v>
      </c>
      <c r="I13" t="s">
        <v>8</v>
      </c>
      <c r="J13" t="s">
        <v>9</v>
      </c>
      <c r="K13">
        <v>93243</v>
      </c>
      <c r="L13">
        <v>766</v>
      </c>
      <c r="M13">
        <v>47</v>
      </c>
    </row>
    <row r="14" spans="1:13">
      <c r="A14">
        <f>5*60 + 42</f>
        <v>342</v>
      </c>
      <c r="B14">
        <v>39</v>
      </c>
      <c r="C14">
        <v>2</v>
      </c>
      <c r="D14">
        <v>1</v>
      </c>
      <c r="E14">
        <v>7</v>
      </c>
      <c r="F14">
        <v>2</v>
      </c>
      <c r="G14" t="s">
        <v>12</v>
      </c>
      <c r="H14" t="s">
        <v>7</v>
      </c>
      <c r="I14" t="s">
        <v>8</v>
      </c>
      <c r="J14" t="s">
        <v>9</v>
      </c>
      <c r="K14">
        <v>78303</v>
      </c>
      <c r="L14">
        <v>600</v>
      </c>
      <c r="M14">
        <v>47</v>
      </c>
    </row>
    <row r="15" spans="1:13">
      <c r="A15">
        <f>13*60 + 43</f>
        <v>823</v>
      </c>
      <c r="B15">
        <v>40</v>
      </c>
      <c r="C15">
        <v>2</v>
      </c>
      <c r="D15">
        <v>1</v>
      </c>
      <c r="E15">
        <v>5</v>
      </c>
      <c r="F15">
        <v>1</v>
      </c>
      <c r="G15" t="s">
        <v>12</v>
      </c>
      <c r="H15" t="s">
        <v>7</v>
      </c>
      <c r="I15" t="s">
        <v>8</v>
      </c>
      <c r="J15" t="s">
        <v>9</v>
      </c>
      <c r="K15">
        <v>19009</v>
      </c>
      <c r="L15">
        <v>147</v>
      </c>
      <c r="M15">
        <v>47</v>
      </c>
    </row>
    <row r="16" spans="1:13">
      <c r="A16">
        <f>15*60 + 32</f>
        <v>932</v>
      </c>
      <c r="B16">
        <v>38</v>
      </c>
      <c r="C16">
        <v>2</v>
      </c>
      <c r="D16">
        <v>2</v>
      </c>
      <c r="E16">
        <v>2</v>
      </c>
      <c r="F16">
        <v>1</v>
      </c>
      <c r="G16" t="s">
        <v>12</v>
      </c>
      <c r="H16" t="s">
        <v>7</v>
      </c>
      <c r="I16" t="s">
        <v>8</v>
      </c>
      <c r="J16" t="s">
        <v>9</v>
      </c>
      <c r="K16">
        <v>73696</v>
      </c>
      <c r="L16">
        <v>454</v>
      </c>
      <c r="M16">
        <v>47</v>
      </c>
    </row>
    <row r="17" spans="1:13">
      <c r="A17">
        <f>14*60 + 16</f>
        <v>856</v>
      </c>
      <c r="B17">
        <v>46</v>
      </c>
      <c r="C17">
        <v>3</v>
      </c>
      <c r="D17">
        <v>1</v>
      </c>
      <c r="E17">
        <v>10</v>
      </c>
      <c r="F17">
        <v>2</v>
      </c>
      <c r="G17" t="s">
        <v>12</v>
      </c>
      <c r="H17" t="s">
        <v>12</v>
      </c>
      <c r="I17" t="s">
        <v>8</v>
      </c>
      <c r="J17" t="s">
        <v>9</v>
      </c>
      <c r="K17">
        <v>31841</v>
      </c>
      <c r="L17">
        <v>300</v>
      </c>
      <c r="M17">
        <v>47</v>
      </c>
    </row>
    <row r="18" spans="1:13">
      <c r="A18">
        <f>11*60+16</f>
        <v>676</v>
      </c>
      <c r="B18">
        <v>39</v>
      </c>
      <c r="C18">
        <v>2</v>
      </c>
      <c r="D18">
        <v>2</v>
      </c>
      <c r="E18">
        <v>5</v>
      </c>
      <c r="F18">
        <v>1</v>
      </c>
      <c r="G18" t="s">
        <v>12</v>
      </c>
      <c r="H18" t="s">
        <v>7</v>
      </c>
      <c r="I18" t="s">
        <v>8</v>
      </c>
      <c r="J18" t="s">
        <v>9</v>
      </c>
      <c r="K18">
        <v>7274</v>
      </c>
      <c r="L18">
        <v>66</v>
      </c>
      <c r="M18">
        <v>47</v>
      </c>
    </row>
    <row r="19" spans="1:13">
      <c r="A19">
        <f>8*60 + 31</f>
        <v>511</v>
      </c>
      <c r="B19">
        <v>42</v>
      </c>
      <c r="C19">
        <v>2</v>
      </c>
      <c r="D19">
        <v>2</v>
      </c>
      <c r="E19">
        <v>5</v>
      </c>
      <c r="F19">
        <v>2</v>
      </c>
      <c r="G19" t="s">
        <v>7</v>
      </c>
      <c r="H19" t="s">
        <v>12</v>
      </c>
      <c r="I19" t="s">
        <v>10</v>
      </c>
      <c r="J19" t="s">
        <v>13</v>
      </c>
      <c r="K19">
        <v>32614</v>
      </c>
      <c r="L19">
        <v>144</v>
      </c>
      <c r="M19">
        <v>89</v>
      </c>
    </row>
    <row r="20" spans="1:13">
      <c r="A20">
        <f>11*60 + 21</f>
        <v>681</v>
      </c>
      <c r="B20">
        <v>36</v>
      </c>
      <c r="C20">
        <v>2</v>
      </c>
      <c r="D20">
        <v>2</v>
      </c>
      <c r="E20">
        <v>5</v>
      </c>
      <c r="F20">
        <v>2</v>
      </c>
      <c r="G20" t="s">
        <v>7</v>
      </c>
      <c r="H20" t="s">
        <v>12</v>
      </c>
      <c r="I20" t="s">
        <v>10</v>
      </c>
      <c r="J20" t="s">
        <v>13</v>
      </c>
      <c r="K20">
        <v>28567</v>
      </c>
      <c r="L20">
        <v>137</v>
      </c>
      <c r="M20">
        <v>89</v>
      </c>
    </row>
    <row r="21" spans="1:13">
      <c r="A21">
        <f>14*60 + 37</f>
        <v>877</v>
      </c>
      <c r="B21">
        <v>40</v>
      </c>
      <c r="C21">
        <v>2</v>
      </c>
      <c r="D21">
        <v>2</v>
      </c>
      <c r="E21">
        <v>5</v>
      </c>
      <c r="F21">
        <v>2</v>
      </c>
      <c r="G21" t="s">
        <v>7</v>
      </c>
      <c r="H21" t="s">
        <v>12</v>
      </c>
      <c r="I21" t="s">
        <v>10</v>
      </c>
      <c r="J21" t="s">
        <v>13</v>
      </c>
      <c r="K21">
        <v>51042</v>
      </c>
      <c r="L21">
        <v>219</v>
      </c>
      <c r="M21">
        <v>89</v>
      </c>
    </row>
    <row r="22" spans="1:13">
      <c r="A22">
        <f>12*60+1</f>
        <v>721</v>
      </c>
      <c r="B22">
        <v>35</v>
      </c>
      <c r="C22">
        <v>2</v>
      </c>
      <c r="D22">
        <v>2</v>
      </c>
      <c r="E22">
        <v>2</v>
      </c>
      <c r="F22">
        <v>0</v>
      </c>
      <c r="G22" t="s">
        <v>7</v>
      </c>
      <c r="H22" t="s">
        <v>7</v>
      </c>
      <c r="I22" t="s">
        <v>8</v>
      </c>
      <c r="J22" t="s">
        <v>13</v>
      </c>
      <c r="K22">
        <v>32890</v>
      </c>
      <c r="L22">
        <v>162</v>
      </c>
      <c r="M22">
        <v>88</v>
      </c>
    </row>
    <row r="23" spans="1:13">
      <c r="A23">
        <v>421</v>
      </c>
      <c r="B23">
        <v>36</v>
      </c>
      <c r="C23">
        <v>2</v>
      </c>
      <c r="D23">
        <v>2</v>
      </c>
      <c r="E23">
        <v>2</v>
      </c>
      <c r="F23">
        <v>0</v>
      </c>
      <c r="G23" t="s">
        <v>7</v>
      </c>
      <c r="H23" t="s">
        <v>7</v>
      </c>
      <c r="I23" t="s">
        <v>8</v>
      </c>
      <c r="J23" t="s">
        <v>13</v>
      </c>
      <c r="K23">
        <v>66394</v>
      </c>
      <c r="L23">
        <v>242</v>
      </c>
      <c r="M23">
        <v>88</v>
      </c>
    </row>
    <row r="24" spans="1:13">
      <c r="A24">
        <f>13*60+1</f>
        <v>781</v>
      </c>
      <c r="B24">
        <v>40</v>
      </c>
      <c r="C24">
        <v>2</v>
      </c>
      <c r="D24">
        <v>2</v>
      </c>
      <c r="E24">
        <v>2</v>
      </c>
      <c r="F24">
        <v>0</v>
      </c>
      <c r="G24" t="s">
        <v>7</v>
      </c>
      <c r="H24" t="s">
        <v>7</v>
      </c>
      <c r="I24" t="s">
        <v>8</v>
      </c>
      <c r="J24" t="s">
        <v>13</v>
      </c>
      <c r="K24">
        <v>50117</v>
      </c>
      <c r="L24">
        <v>235</v>
      </c>
      <c r="M24">
        <v>88</v>
      </c>
    </row>
    <row r="25" spans="1:13">
      <c r="A25">
        <f>10*60+50</f>
        <v>650</v>
      </c>
      <c r="B25">
        <v>36</v>
      </c>
      <c r="C25">
        <v>2</v>
      </c>
      <c r="D25">
        <v>2</v>
      </c>
      <c r="E25">
        <v>0</v>
      </c>
      <c r="F25">
        <v>1</v>
      </c>
      <c r="G25" t="s">
        <v>7</v>
      </c>
      <c r="H25" t="s">
        <v>12</v>
      </c>
      <c r="I25" t="s">
        <v>8</v>
      </c>
      <c r="J25" t="s">
        <v>13</v>
      </c>
      <c r="K25">
        <v>33477</v>
      </c>
      <c r="L25">
        <v>133</v>
      </c>
      <c r="M25">
        <v>87</v>
      </c>
    </row>
    <row r="26" spans="1:13">
      <c r="A26">
        <f>11*60+18</f>
        <v>678</v>
      </c>
      <c r="B26">
        <v>39</v>
      </c>
      <c r="C26">
        <v>2</v>
      </c>
      <c r="D26">
        <v>2</v>
      </c>
      <c r="E26">
        <v>0</v>
      </c>
      <c r="F26">
        <v>1</v>
      </c>
      <c r="G26" t="s">
        <v>7</v>
      </c>
      <c r="H26" t="s">
        <v>7</v>
      </c>
      <c r="I26" t="s">
        <v>8</v>
      </c>
      <c r="J26" t="s">
        <v>13</v>
      </c>
      <c r="K26">
        <v>21016</v>
      </c>
      <c r="L26">
        <v>78</v>
      </c>
      <c r="M26">
        <v>87</v>
      </c>
    </row>
    <row r="27" spans="1:13">
      <c r="A27">
        <v>619</v>
      </c>
      <c r="B27">
        <v>40</v>
      </c>
      <c r="C27">
        <v>2</v>
      </c>
      <c r="D27">
        <v>2</v>
      </c>
      <c r="E27">
        <v>0</v>
      </c>
      <c r="F27">
        <v>1</v>
      </c>
      <c r="G27" t="s">
        <v>7</v>
      </c>
      <c r="H27" t="s">
        <v>12</v>
      </c>
      <c r="I27" t="s">
        <v>8</v>
      </c>
      <c r="J27" t="s">
        <v>13</v>
      </c>
      <c r="K27">
        <v>27139</v>
      </c>
      <c r="L27">
        <v>128</v>
      </c>
      <c r="M27">
        <v>87</v>
      </c>
    </row>
    <row r="28" spans="1:13">
      <c r="A28">
        <f>13*60+17</f>
        <v>797</v>
      </c>
      <c r="B28">
        <v>42</v>
      </c>
      <c r="C28">
        <v>2</v>
      </c>
      <c r="D28">
        <v>2</v>
      </c>
      <c r="E28">
        <v>0</v>
      </c>
      <c r="F28">
        <v>1</v>
      </c>
      <c r="G28" t="s">
        <v>7</v>
      </c>
      <c r="H28" t="s">
        <v>12</v>
      </c>
      <c r="I28" t="s">
        <v>8</v>
      </c>
      <c r="J28" t="s">
        <v>13</v>
      </c>
      <c r="K28">
        <v>49838</v>
      </c>
      <c r="L28">
        <v>253</v>
      </c>
      <c r="M28">
        <v>87</v>
      </c>
    </row>
    <row r="29" spans="1:13">
      <c r="A29">
        <f>11*60+49</f>
        <v>709</v>
      </c>
      <c r="B29">
        <v>35</v>
      </c>
      <c r="C29">
        <v>1</v>
      </c>
      <c r="D29">
        <v>2</v>
      </c>
      <c r="E29">
        <v>0</v>
      </c>
      <c r="F29">
        <v>1</v>
      </c>
      <c r="G29" t="s">
        <v>7</v>
      </c>
      <c r="H29" t="s">
        <v>12</v>
      </c>
      <c r="I29" t="s">
        <v>10</v>
      </c>
      <c r="J29" t="s">
        <v>13</v>
      </c>
      <c r="K29">
        <v>20404</v>
      </c>
      <c r="L29">
        <v>74</v>
      </c>
      <c r="M29">
        <v>137</v>
      </c>
    </row>
    <row r="30" spans="1:13">
      <c r="A30">
        <f>9*60+28</f>
        <v>568</v>
      </c>
      <c r="B30">
        <v>36</v>
      </c>
      <c r="C30">
        <v>1</v>
      </c>
      <c r="D30">
        <v>2</v>
      </c>
      <c r="E30">
        <v>0</v>
      </c>
      <c r="F30">
        <v>1</v>
      </c>
      <c r="G30" t="s">
        <v>7</v>
      </c>
      <c r="H30" t="s">
        <v>12</v>
      </c>
      <c r="I30" t="s">
        <v>10</v>
      </c>
      <c r="J30" t="s">
        <v>13</v>
      </c>
      <c r="K30">
        <v>15294</v>
      </c>
      <c r="L30">
        <v>64</v>
      </c>
      <c r="M30">
        <v>137</v>
      </c>
    </row>
    <row r="31" spans="1:13">
      <c r="A31">
        <f>12*60+1</f>
        <v>721</v>
      </c>
      <c r="B31">
        <v>38</v>
      </c>
      <c r="C31">
        <v>2</v>
      </c>
      <c r="D31">
        <v>2</v>
      </c>
      <c r="E31">
        <v>0</v>
      </c>
      <c r="F31">
        <v>1</v>
      </c>
      <c r="G31" t="s">
        <v>7</v>
      </c>
      <c r="H31" t="s">
        <v>12</v>
      </c>
      <c r="I31" t="s">
        <v>10</v>
      </c>
      <c r="J31" t="s">
        <v>13</v>
      </c>
      <c r="K31">
        <v>19026</v>
      </c>
      <c r="L31">
        <v>96</v>
      </c>
      <c r="M31">
        <v>137</v>
      </c>
    </row>
    <row r="32" spans="1:13">
      <c r="A32">
        <f>14*60+54</f>
        <v>894</v>
      </c>
      <c r="B32">
        <v>46</v>
      </c>
      <c r="C32">
        <v>2</v>
      </c>
      <c r="D32">
        <v>2</v>
      </c>
      <c r="E32">
        <v>4</v>
      </c>
      <c r="F32">
        <v>1</v>
      </c>
      <c r="G32" t="s">
        <v>7</v>
      </c>
      <c r="H32" t="s">
        <v>12</v>
      </c>
      <c r="I32" t="s">
        <v>10</v>
      </c>
      <c r="J32" t="s">
        <v>13</v>
      </c>
      <c r="K32">
        <v>94467</v>
      </c>
      <c r="L32">
        <v>396</v>
      </c>
      <c r="M32">
        <v>130</v>
      </c>
    </row>
    <row r="33" spans="1:13">
      <c r="A33">
        <f>8*60+29</f>
        <v>509</v>
      </c>
      <c r="B33">
        <v>34</v>
      </c>
      <c r="C33">
        <v>1</v>
      </c>
      <c r="D33">
        <v>2</v>
      </c>
      <c r="E33">
        <v>4</v>
      </c>
      <c r="F33">
        <v>1</v>
      </c>
      <c r="G33" t="s">
        <v>7</v>
      </c>
      <c r="H33" t="s">
        <v>12</v>
      </c>
      <c r="I33" t="s">
        <v>10</v>
      </c>
      <c r="J33" t="s">
        <v>13</v>
      </c>
      <c r="K33">
        <v>36001</v>
      </c>
      <c r="L33">
        <v>159</v>
      </c>
      <c r="M33">
        <v>130</v>
      </c>
    </row>
    <row r="34" spans="1:13">
      <c r="A34">
        <f>11*60+25</f>
        <v>685</v>
      </c>
      <c r="B34">
        <v>36</v>
      </c>
      <c r="C34">
        <v>2</v>
      </c>
      <c r="D34">
        <v>2</v>
      </c>
      <c r="E34">
        <v>4</v>
      </c>
      <c r="F34">
        <v>1</v>
      </c>
      <c r="G34" t="s">
        <v>7</v>
      </c>
      <c r="H34" t="s">
        <v>7</v>
      </c>
      <c r="I34" t="s">
        <v>10</v>
      </c>
      <c r="J34" t="s">
        <v>13</v>
      </c>
      <c r="K34">
        <v>48521</v>
      </c>
      <c r="L34">
        <v>190</v>
      </c>
      <c r="M34">
        <v>130</v>
      </c>
    </row>
    <row r="35" spans="1:13">
      <c r="A35">
        <f>14*60+53</f>
        <v>893</v>
      </c>
      <c r="B35">
        <v>43</v>
      </c>
      <c r="C35">
        <v>2</v>
      </c>
      <c r="D35">
        <v>2</v>
      </c>
      <c r="E35">
        <v>4</v>
      </c>
      <c r="F35">
        <v>1</v>
      </c>
      <c r="G35" t="s">
        <v>7</v>
      </c>
      <c r="H35" t="s">
        <v>12</v>
      </c>
      <c r="I35" t="s">
        <v>10</v>
      </c>
      <c r="J35" t="s">
        <v>13</v>
      </c>
      <c r="K35">
        <v>42135</v>
      </c>
      <c r="L35">
        <v>185</v>
      </c>
      <c r="M35">
        <v>130</v>
      </c>
    </row>
    <row r="36" spans="1:13">
      <c r="A36">
        <f>13*60+53</f>
        <v>833</v>
      </c>
      <c r="B36">
        <v>39</v>
      </c>
      <c r="C36">
        <v>2</v>
      </c>
      <c r="D36">
        <v>2</v>
      </c>
      <c r="E36">
        <v>5</v>
      </c>
      <c r="F36">
        <v>1</v>
      </c>
      <c r="G36" t="s">
        <v>12</v>
      </c>
      <c r="H36" t="s">
        <v>7</v>
      </c>
      <c r="I36" t="s">
        <v>10</v>
      </c>
      <c r="J36" t="s">
        <v>13</v>
      </c>
      <c r="K36">
        <v>60343</v>
      </c>
      <c r="L36">
        <v>287</v>
      </c>
      <c r="M36">
        <v>160</v>
      </c>
    </row>
    <row r="37" spans="1:13">
      <c r="A37">
        <f>9*60+46</f>
        <v>586</v>
      </c>
      <c r="B37">
        <v>41</v>
      </c>
      <c r="C37">
        <v>2</v>
      </c>
      <c r="D37">
        <v>2</v>
      </c>
      <c r="E37">
        <v>5</v>
      </c>
      <c r="F37">
        <v>1</v>
      </c>
      <c r="G37" t="s">
        <v>12</v>
      </c>
      <c r="H37" t="s">
        <v>7</v>
      </c>
      <c r="I37" t="s">
        <v>10</v>
      </c>
      <c r="J37" t="s">
        <v>13</v>
      </c>
      <c r="K37">
        <v>60654</v>
      </c>
      <c r="L37">
        <v>306</v>
      </c>
      <c r="M37">
        <v>160</v>
      </c>
    </row>
    <row r="38" spans="1:13">
      <c r="A38">
        <f>11*60+47</f>
        <v>707</v>
      </c>
      <c r="B38">
        <v>33</v>
      </c>
      <c r="C38">
        <v>2</v>
      </c>
      <c r="D38">
        <v>2</v>
      </c>
      <c r="E38">
        <v>0</v>
      </c>
      <c r="F38">
        <v>0</v>
      </c>
      <c r="G38" t="s">
        <v>12</v>
      </c>
      <c r="H38" t="s">
        <v>7</v>
      </c>
      <c r="I38" t="s">
        <v>10</v>
      </c>
      <c r="J38" t="s">
        <v>13</v>
      </c>
      <c r="K38">
        <v>13406</v>
      </c>
      <c r="L38">
        <v>61</v>
      </c>
      <c r="M38">
        <v>160</v>
      </c>
    </row>
    <row r="39" spans="1:13">
      <c r="A39">
        <f>8*60+15</f>
        <v>495</v>
      </c>
      <c r="B39">
        <v>32</v>
      </c>
      <c r="C39">
        <v>2</v>
      </c>
      <c r="D39">
        <v>2</v>
      </c>
      <c r="E39">
        <v>0</v>
      </c>
      <c r="F39">
        <v>0</v>
      </c>
      <c r="G39" t="s">
        <v>12</v>
      </c>
      <c r="H39" t="s">
        <v>7</v>
      </c>
      <c r="I39" t="s">
        <v>10</v>
      </c>
      <c r="J39" t="s">
        <v>13</v>
      </c>
      <c r="K39">
        <v>12987</v>
      </c>
      <c r="L39">
        <v>72</v>
      </c>
      <c r="M39">
        <v>160</v>
      </c>
    </row>
    <row r="40" spans="1:13">
      <c r="A40">
        <v>421</v>
      </c>
      <c r="B40">
        <v>35</v>
      </c>
      <c r="C40">
        <v>1</v>
      </c>
      <c r="D40">
        <v>2</v>
      </c>
      <c r="E40">
        <v>0</v>
      </c>
      <c r="F40">
        <v>0</v>
      </c>
      <c r="G40" t="s">
        <v>12</v>
      </c>
      <c r="H40" t="s">
        <v>7</v>
      </c>
      <c r="I40" t="s">
        <v>10</v>
      </c>
      <c r="J40" t="s">
        <v>13</v>
      </c>
      <c r="K40">
        <v>16811</v>
      </c>
      <c r="L40">
        <v>52</v>
      </c>
      <c r="M40">
        <v>158</v>
      </c>
    </row>
    <row r="41" spans="1:13">
      <c r="A41">
        <v>464</v>
      </c>
      <c r="B41">
        <v>34</v>
      </c>
      <c r="C41">
        <v>1</v>
      </c>
      <c r="D41">
        <v>2</v>
      </c>
      <c r="E41">
        <v>0</v>
      </c>
      <c r="F41">
        <v>0</v>
      </c>
      <c r="G41" t="s">
        <v>12</v>
      </c>
      <c r="H41" t="s">
        <v>7</v>
      </c>
      <c r="I41" t="s">
        <v>10</v>
      </c>
      <c r="J41" t="s">
        <v>13</v>
      </c>
      <c r="K41">
        <v>15426</v>
      </c>
      <c r="L41">
        <v>64</v>
      </c>
      <c r="M41">
        <v>158</v>
      </c>
    </row>
    <row r="42" spans="1:13">
      <c r="A42">
        <f>13*60+11</f>
        <v>791</v>
      </c>
      <c r="B42">
        <v>35</v>
      </c>
      <c r="C42">
        <v>3</v>
      </c>
      <c r="D42">
        <v>2</v>
      </c>
      <c r="E42">
        <v>3</v>
      </c>
      <c r="F42">
        <v>1</v>
      </c>
      <c r="G42" t="s">
        <v>12</v>
      </c>
      <c r="H42" t="s">
        <v>7</v>
      </c>
      <c r="I42" t="s">
        <v>10</v>
      </c>
      <c r="J42" t="s">
        <v>13</v>
      </c>
      <c r="K42">
        <v>56308</v>
      </c>
      <c r="L42">
        <v>231</v>
      </c>
      <c r="M42">
        <v>158</v>
      </c>
    </row>
    <row r="43" spans="1:13">
      <c r="A43">
        <f>11*60+15</f>
        <v>675</v>
      </c>
      <c r="B43">
        <v>36</v>
      </c>
      <c r="C43">
        <v>1</v>
      </c>
      <c r="D43">
        <v>2</v>
      </c>
      <c r="E43">
        <v>3</v>
      </c>
      <c r="F43">
        <v>1</v>
      </c>
      <c r="G43" t="s">
        <v>12</v>
      </c>
      <c r="H43" t="s">
        <v>7</v>
      </c>
      <c r="I43" t="s">
        <v>10</v>
      </c>
      <c r="J43" t="s">
        <v>13</v>
      </c>
      <c r="K43">
        <v>26509</v>
      </c>
      <c r="L43">
        <v>105</v>
      </c>
      <c r="M43">
        <v>158</v>
      </c>
    </row>
    <row r="44" spans="1:13">
      <c r="A44">
        <f>12*10+1</f>
        <v>121</v>
      </c>
      <c r="B44">
        <v>36</v>
      </c>
      <c r="C44">
        <v>2</v>
      </c>
      <c r="D44">
        <v>2</v>
      </c>
      <c r="E44">
        <v>1</v>
      </c>
      <c r="F44">
        <v>0</v>
      </c>
      <c r="G44" t="s">
        <v>12</v>
      </c>
      <c r="H44" t="s">
        <v>7</v>
      </c>
      <c r="I44" t="s">
        <v>10</v>
      </c>
      <c r="J44" t="s">
        <v>13</v>
      </c>
      <c r="K44">
        <v>28528</v>
      </c>
      <c r="L44">
        <v>99</v>
      </c>
      <c r="M44">
        <v>151</v>
      </c>
    </row>
    <row r="45" spans="1:13">
      <c r="A45">
        <v>541</v>
      </c>
      <c r="B45">
        <v>35</v>
      </c>
      <c r="C45">
        <v>1</v>
      </c>
      <c r="D45">
        <v>2</v>
      </c>
      <c r="E45">
        <v>1</v>
      </c>
      <c r="F45">
        <v>0</v>
      </c>
      <c r="G45" t="s">
        <v>12</v>
      </c>
      <c r="H45" t="s">
        <v>7</v>
      </c>
      <c r="I45" t="s">
        <v>10</v>
      </c>
      <c r="J45" t="s">
        <v>13</v>
      </c>
      <c r="K45">
        <v>41600</v>
      </c>
      <c r="L45">
        <v>128</v>
      </c>
      <c r="M45">
        <v>151</v>
      </c>
    </row>
    <row r="46" spans="1:13">
      <c r="A46">
        <f>14*60+1</f>
        <v>841</v>
      </c>
      <c r="B46">
        <v>35</v>
      </c>
      <c r="C46">
        <v>1</v>
      </c>
      <c r="D46">
        <v>2</v>
      </c>
      <c r="E46">
        <v>6</v>
      </c>
      <c r="F46">
        <v>2</v>
      </c>
      <c r="G46" t="s">
        <v>12</v>
      </c>
      <c r="H46" t="s">
        <v>7</v>
      </c>
      <c r="I46" t="s">
        <v>10</v>
      </c>
      <c r="J46" t="s">
        <v>13</v>
      </c>
      <c r="K46">
        <v>24961</v>
      </c>
      <c r="L46">
        <v>112</v>
      </c>
      <c r="M46">
        <v>153</v>
      </c>
    </row>
    <row r="47" spans="1:13">
      <c r="A47">
        <v>518</v>
      </c>
      <c r="B47">
        <v>37</v>
      </c>
      <c r="C47">
        <v>1</v>
      </c>
      <c r="D47">
        <v>2</v>
      </c>
      <c r="E47">
        <v>6</v>
      </c>
      <c r="F47">
        <v>2</v>
      </c>
      <c r="G47" t="s">
        <v>12</v>
      </c>
      <c r="H47" t="s">
        <v>7</v>
      </c>
      <c r="I47" t="s">
        <v>10</v>
      </c>
      <c r="J47" t="s">
        <v>13</v>
      </c>
      <c r="K47">
        <v>21560</v>
      </c>
      <c r="L47">
        <v>90</v>
      </c>
      <c r="M47">
        <v>153</v>
      </c>
    </row>
    <row r="48" spans="1:13">
      <c r="A48">
        <f>12*60+10</f>
        <v>730</v>
      </c>
      <c r="B48">
        <v>39</v>
      </c>
      <c r="C48">
        <v>1</v>
      </c>
      <c r="D48">
        <v>2</v>
      </c>
      <c r="E48">
        <v>3</v>
      </c>
      <c r="F48">
        <v>2</v>
      </c>
      <c r="G48" t="s">
        <v>12</v>
      </c>
      <c r="H48" t="s">
        <v>12</v>
      </c>
      <c r="I48" t="s">
        <v>8</v>
      </c>
      <c r="J48" t="s">
        <v>13</v>
      </c>
      <c r="K48">
        <v>43377</v>
      </c>
      <c r="L48">
        <v>150</v>
      </c>
      <c r="M48">
        <v>151</v>
      </c>
    </row>
    <row r="49" spans="1:13">
      <c r="A49">
        <f>9*60+36</f>
        <v>576</v>
      </c>
      <c r="B49">
        <v>34</v>
      </c>
      <c r="C49">
        <v>1</v>
      </c>
      <c r="D49">
        <v>2</v>
      </c>
      <c r="E49">
        <v>3</v>
      </c>
      <c r="F49">
        <v>2</v>
      </c>
      <c r="G49" t="s">
        <v>12</v>
      </c>
      <c r="H49" t="s">
        <v>12</v>
      </c>
      <c r="I49" t="s">
        <v>8</v>
      </c>
      <c r="J49" t="s">
        <v>13</v>
      </c>
      <c r="K49">
        <v>36501</v>
      </c>
      <c r="L49">
        <v>142</v>
      </c>
      <c r="M49">
        <v>151</v>
      </c>
    </row>
    <row r="50" spans="1:13">
      <c r="A50">
        <f>12*60+47</f>
        <v>767</v>
      </c>
      <c r="B50">
        <v>35</v>
      </c>
      <c r="C50">
        <v>2</v>
      </c>
      <c r="D50">
        <v>2</v>
      </c>
      <c r="E50">
        <v>2</v>
      </c>
      <c r="F50">
        <v>1</v>
      </c>
      <c r="G50" t="s">
        <v>12</v>
      </c>
      <c r="H50" t="s">
        <v>7</v>
      </c>
      <c r="I50" t="s">
        <v>8</v>
      </c>
      <c r="J50" t="s">
        <v>13</v>
      </c>
      <c r="K50">
        <v>27516</v>
      </c>
      <c r="L50">
        <v>101</v>
      </c>
      <c r="M50">
        <v>151</v>
      </c>
    </row>
    <row r="51" spans="1:13">
      <c r="A51">
        <v>499</v>
      </c>
      <c r="B51">
        <v>36</v>
      </c>
      <c r="C51">
        <v>2</v>
      </c>
      <c r="D51">
        <v>2</v>
      </c>
      <c r="E51">
        <v>2</v>
      </c>
      <c r="F51">
        <v>1</v>
      </c>
      <c r="G51" t="s">
        <v>12</v>
      </c>
      <c r="H51" t="s">
        <v>7</v>
      </c>
      <c r="I51" t="s">
        <v>8</v>
      </c>
      <c r="J51" t="s">
        <v>13</v>
      </c>
      <c r="K51">
        <v>19281</v>
      </c>
      <c r="L51">
        <v>79</v>
      </c>
      <c r="M51">
        <v>151</v>
      </c>
    </row>
    <row r="52" spans="1:13">
      <c r="A52">
        <f>11*60+56</f>
        <v>716</v>
      </c>
      <c r="B52">
        <v>39</v>
      </c>
      <c r="C52">
        <v>2</v>
      </c>
      <c r="D52">
        <v>2</v>
      </c>
      <c r="E52">
        <v>1</v>
      </c>
      <c r="F52">
        <v>0</v>
      </c>
      <c r="G52" t="s">
        <v>12</v>
      </c>
      <c r="H52" t="s">
        <v>12</v>
      </c>
      <c r="I52" t="s">
        <v>10</v>
      </c>
      <c r="J52" t="s">
        <v>13</v>
      </c>
      <c r="K52">
        <v>83603</v>
      </c>
      <c r="L52">
        <v>420</v>
      </c>
      <c r="M52">
        <v>147</v>
      </c>
    </row>
    <row r="53" spans="1:13">
      <c r="A53">
        <f>11*60+49</f>
        <v>709</v>
      </c>
      <c r="B53">
        <v>42</v>
      </c>
      <c r="C53">
        <v>3</v>
      </c>
      <c r="D53">
        <v>2</v>
      </c>
      <c r="E53">
        <v>1</v>
      </c>
      <c r="F53">
        <v>0</v>
      </c>
      <c r="G53" t="s">
        <v>12</v>
      </c>
      <c r="H53" t="s">
        <v>12</v>
      </c>
      <c r="I53" t="s">
        <v>10</v>
      </c>
      <c r="J53" t="s">
        <v>13</v>
      </c>
      <c r="K53">
        <v>91467</v>
      </c>
      <c r="L53">
        <v>439</v>
      </c>
      <c r="M53">
        <v>147</v>
      </c>
    </row>
    <row r="54" spans="1:13">
      <c r="A54">
        <f>11*60+53</f>
        <v>713</v>
      </c>
      <c r="B54">
        <v>37</v>
      </c>
      <c r="C54">
        <v>1</v>
      </c>
      <c r="D54">
        <v>2</v>
      </c>
      <c r="E54">
        <v>4</v>
      </c>
      <c r="F54">
        <v>1</v>
      </c>
      <c r="G54" t="s">
        <v>12</v>
      </c>
      <c r="H54" t="s">
        <v>7</v>
      </c>
      <c r="I54" t="s">
        <v>10</v>
      </c>
      <c r="J54" t="s">
        <v>13</v>
      </c>
      <c r="K54">
        <v>13114</v>
      </c>
      <c r="L54">
        <v>41</v>
      </c>
      <c r="M54">
        <v>149</v>
      </c>
    </row>
    <row r="55" spans="1:13">
      <c r="A55">
        <v>382</v>
      </c>
      <c r="B55">
        <v>37</v>
      </c>
      <c r="C55">
        <v>1</v>
      </c>
      <c r="D55">
        <v>2</v>
      </c>
      <c r="E55">
        <v>4</v>
      </c>
      <c r="F55">
        <v>1</v>
      </c>
      <c r="G55" t="s">
        <v>12</v>
      </c>
      <c r="H55" t="s">
        <v>7</v>
      </c>
      <c r="I55" t="s">
        <v>10</v>
      </c>
      <c r="J55" t="s">
        <v>13</v>
      </c>
      <c r="K55">
        <v>11961</v>
      </c>
      <c r="L55">
        <v>54</v>
      </c>
      <c r="M55">
        <v>149</v>
      </c>
    </row>
    <row r="56" spans="1:13">
      <c r="A56">
        <v>548</v>
      </c>
      <c r="B56">
        <v>42</v>
      </c>
      <c r="C56">
        <v>2</v>
      </c>
      <c r="D56">
        <v>2</v>
      </c>
      <c r="E56">
        <v>4</v>
      </c>
      <c r="F56">
        <v>1</v>
      </c>
      <c r="G56" t="s">
        <v>12</v>
      </c>
      <c r="H56" t="s">
        <v>7</v>
      </c>
      <c r="I56" t="s">
        <v>8</v>
      </c>
      <c r="J56" t="s">
        <v>14</v>
      </c>
      <c r="K56">
        <v>13475</v>
      </c>
      <c r="L56">
        <v>61</v>
      </c>
      <c r="M56">
        <v>137</v>
      </c>
    </row>
    <row r="57" spans="1:13">
      <c r="A57">
        <v>782</v>
      </c>
      <c r="B57">
        <v>41</v>
      </c>
      <c r="C57">
        <v>1</v>
      </c>
      <c r="D57">
        <v>2</v>
      </c>
      <c r="E57">
        <v>4</v>
      </c>
      <c r="F57">
        <v>1</v>
      </c>
      <c r="G57" t="s">
        <v>12</v>
      </c>
      <c r="H57" t="s">
        <v>7</v>
      </c>
      <c r="I57" t="s">
        <v>8</v>
      </c>
      <c r="J57" t="s">
        <v>14</v>
      </c>
      <c r="K57">
        <v>14682</v>
      </c>
      <c r="L57">
        <v>72</v>
      </c>
      <c r="M57">
        <v>137</v>
      </c>
    </row>
    <row r="58" spans="1:13">
      <c r="A58">
        <f>7*60+1</f>
        <v>421</v>
      </c>
      <c r="B58">
        <v>34</v>
      </c>
      <c r="C58">
        <v>1</v>
      </c>
      <c r="D58">
        <v>2</v>
      </c>
      <c r="E58">
        <v>3</v>
      </c>
      <c r="F58">
        <v>1</v>
      </c>
      <c r="G58" t="s">
        <v>12</v>
      </c>
      <c r="H58" t="s">
        <v>12</v>
      </c>
      <c r="I58" t="s">
        <v>8</v>
      </c>
      <c r="J58" t="s">
        <v>14</v>
      </c>
      <c r="K58">
        <v>17717</v>
      </c>
      <c r="L58">
        <v>64</v>
      </c>
      <c r="M58">
        <v>105</v>
      </c>
    </row>
    <row r="59" spans="1:13">
      <c r="A59">
        <f>11*60+24</f>
        <v>684</v>
      </c>
      <c r="B59">
        <v>40</v>
      </c>
      <c r="C59">
        <v>1</v>
      </c>
      <c r="D59">
        <v>2</v>
      </c>
      <c r="E59">
        <v>3</v>
      </c>
      <c r="F59">
        <v>1</v>
      </c>
      <c r="G59" t="s">
        <v>12</v>
      </c>
      <c r="H59" t="s">
        <v>12</v>
      </c>
      <c r="I59" t="s">
        <v>8</v>
      </c>
      <c r="J59" t="s">
        <v>14</v>
      </c>
      <c r="K59">
        <v>15974</v>
      </c>
      <c r="L59">
        <v>89</v>
      </c>
      <c r="M59">
        <v>105</v>
      </c>
    </row>
    <row r="60" spans="1:13">
      <c r="A60">
        <f>8*60+24</f>
        <v>504</v>
      </c>
      <c r="B60">
        <v>35</v>
      </c>
      <c r="C60">
        <v>2</v>
      </c>
      <c r="D60">
        <v>2</v>
      </c>
      <c r="E60">
        <v>2</v>
      </c>
      <c r="F60">
        <v>1</v>
      </c>
      <c r="G60" t="s">
        <v>12</v>
      </c>
      <c r="H60" t="s">
        <v>12</v>
      </c>
      <c r="I60" t="s">
        <v>8</v>
      </c>
      <c r="J60" t="s">
        <v>14</v>
      </c>
      <c r="K60">
        <v>45047</v>
      </c>
      <c r="L60">
        <v>174</v>
      </c>
      <c r="M60">
        <v>105</v>
      </c>
    </row>
    <row r="61" spans="1:13">
      <c r="A61">
        <v>616</v>
      </c>
      <c r="B61">
        <v>36</v>
      </c>
      <c r="C61">
        <v>2</v>
      </c>
      <c r="D61">
        <v>2</v>
      </c>
      <c r="E61">
        <v>2</v>
      </c>
      <c r="F61">
        <v>1</v>
      </c>
      <c r="G61" t="s">
        <v>12</v>
      </c>
      <c r="H61" t="s">
        <v>12</v>
      </c>
      <c r="I61" t="s">
        <v>8</v>
      </c>
      <c r="J61" t="s">
        <v>14</v>
      </c>
      <c r="K61">
        <v>58102</v>
      </c>
      <c r="L61">
        <v>236</v>
      </c>
      <c r="M61">
        <v>105</v>
      </c>
    </row>
    <row r="62" spans="1:13">
      <c r="A62">
        <f>9*60+20</f>
        <v>560</v>
      </c>
      <c r="B62">
        <v>40</v>
      </c>
      <c r="C62">
        <v>3</v>
      </c>
      <c r="D62">
        <v>2</v>
      </c>
      <c r="E62">
        <v>5</v>
      </c>
      <c r="F62">
        <v>1</v>
      </c>
      <c r="G62" t="s">
        <v>12</v>
      </c>
      <c r="H62" t="s">
        <v>7</v>
      </c>
      <c r="I62" t="s">
        <v>8</v>
      </c>
      <c r="J62" t="s">
        <v>14</v>
      </c>
      <c r="K62">
        <v>37712</v>
      </c>
      <c r="L62">
        <v>168</v>
      </c>
      <c r="M62">
        <v>106</v>
      </c>
    </row>
    <row r="63" spans="1:13">
      <c r="A63">
        <f>8*60+33</f>
        <v>513</v>
      </c>
      <c r="B63">
        <v>36</v>
      </c>
      <c r="C63">
        <v>1</v>
      </c>
      <c r="D63">
        <v>2</v>
      </c>
      <c r="E63">
        <v>5</v>
      </c>
      <c r="F63">
        <v>1</v>
      </c>
      <c r="G63" t="s">
        <v>12</v>
      </c>
      <c r="H63" t="s">
        <v>7</v>
      </c>
      <c r="I63" t="s">
        <v>8</v>
      </c>
      <c r="J63" t="s">
        <v>14</v>
      </c>
      <c r="K63">
        <v>22055</v>
      </c>
      <c r="L63">
        <v>141</v>
      </c>
      <c r="M63">
        <v>106</v>
      </c>
    </row>
    <row r="64" spans="1:13">
      <c r="A64">
        <f>8*60+15</f>
        <v>495</v>
      </c>
      <c r="B64">
        <v>40</v>
      </c>
      <c r="C64">
        <v>2</v>
      </c>
      <c r="D64">
        <v>2</v>
      </c>
      <c r="E64">
        <v>1</v>
      </c>
      <c r="F64">
        <v>1</v>
      </c>
      <c r="G64" t="s">
        <v>12</v>
      </c>
      <c r="H64" t="s">
        <v>7</v>
      </c>
      <c r="I64" t="s">
        <v>8</v>
      </c>
      <c r="J64" t="s">
        <v>14</v>
      </c>
      <c r="K64">
        <v>122867</v>
      </c>
      <c r="L64">
        <v>962</v>
      </c>
      <c r="M64">
        <v>98</v>
      </c>
    </row>
    <row r="65" spans="1:13">
      <c r="A65">
        <v>614</v>
      </c>
      <c r="B65">
        <v>36</v>
      </c>
      <c r="C65">
        <v>2</v>
      </c>
      <c r="D65">
        <v>2</v>
      </c>
      <c r="E65">
        <v>1</v>
      </c>
      <c r="F65">
        <v>1</v>
      </c>
      <c r="G65" t="s">
        <v>12</v>
      </c>
      <c r="H65" t="s">
        <v>7</v>
      </c>
      <c r="I65" t="s">
        <v>8</v>
      </c>
      <c r="J65" t="s">
        <v>14</v>
      </c>
      <c r="K65">
        <v>72436</v>
      </c>
      <c r="L65">
        <v>449</v>
      </c>
      <c r="M65">
        <v>98</v>
      </c>
    </row>
    <row r="66" spans="1:13">
      <c r="A66">
        <f>14*60+33</f>
        <v>873</v>
      </c>
      <c r="B66">
        <v>43</v>
      </c>
      <c r="C66">
        <v>4</v>
      </c>
      <c r="D66">
        <v>2</v>
      </c>
      <c r="E66">
        <v>8</v>
      </c>
      <c r="F66">
        <v>2</v>
      </c>
      <c r="G66" t="s">
        <v>12</v>
      </c>
      <c r="H66" t="s">
        <v>12</v>
      </c>
      <c r="I66" t="s">
        <v>8</v>
      </c>
      <c r="J66" t="s">
        <v>14</v>
      </c>
      <c r="K66">
        <v>40748</v>
      </c>
      <c r="L66">
        <v>261</v>
      </c>
      <c r="M66">
        <v>98</v>
      </c>
    </row>
    <row r="67" spans="1:13">
      <c r="A67">
        <f>8*60+18</f>
        <v>498</v>
      </c>
      <c r="B67">
        <v>33</v>
      </c>
      <c r="C67">
        <v>2</v>
      </c>
      <c r="D67">
        <v>2</v>
      </c>
      <c r="E67">
        <v>8</v>
      </c>
      <c r="F67">
        <v>2</v>
      </c>
      <c r="G67" t="s">
        <v>12</v>
      </c>
      <c r="H67" t="s">
        <v>12</v>
      </c>
      <c r="I67" t="s">
        <v>8</v>
      </c>
      <c r="J67" t="s">
        <v>14</v>
      </c>
      <c r="K67">
        <v>21349</v>
      </c>
      <c r="L67">
        <v>107</v>
      </c>
      <c r="M67">
        <v>98</v>
      </c>
    </row>
    <row r="68" spans="1:13">
      <c r="A68">
        <v>620</v>
      </c>
      <c r="B68">
        <v>35</v>
      </c>
      <c r="C68">
        <v>2</v>
      </c>
      <c r="D68">
        <v>2</v>
      </c>
      <c r="E68">
        <v>5</v>
      </c>
      <c r="F68">
        <v>1</v>
      </c>
      <c r="G68" t="s">
        <v>12</v>
      </c>
      <c r="H68" t="s">
        <v>7</v>
      </c>
      <c r="I68" t="s">
        <v>10</v>
      </c>
      <c r="J68" t="s">
        <v>14</v>
      </c>
      <c r="K68">
        <v>11117</v>
      </c>
      <c r="L68">
        <v>42</v>
      </c>
      <c r="M68">
        <v>95</v>
      </c>
    </row>
    <row r="69" spans="1:13">
      <c r="A69">
        <v>613</v>
      </c>
      <c r="B69">
        <v>32</v>
      </c>
      <c r="C69">
        <v>1</v>
      </c>
      <c r="D69">
        <v>2</v>
      </c>
      <c r="E69">
        <v>5</v>
      </c>
      <c r="F69">
        <v>1</v>
      </c>
      <c r="G69" t="s">
        <v>12</v>
      </c>
      <c r="H69" t="s">
        <v>7</v>
      </c>
      <c r="I69" t="s">
        <v>10</v>
      </c>
      <c r="J69" t="s">
        <v>14</v>
      </c>
      <c r="K69">
        <v>16101</v>
      </c>
      <c r="L69">
        <v>81</v>
      </c>
      <c r="M69">
        <v>95</v>
      </c>
    </row>
    <row r="70" spans="1:13">
      <c r="A70">
        <v>632</v>
      </c>
      <c r="B70">
        <v>34</v>
      </c>
      <c r="C70">
        <v>2</v>
      </c>
      <c r="D70">
        <v>2</v>
      </c>
      <c r="E70">
        <v>6</v>
      </c>
      <c r="F70">
        <v>2</v>
      </c>
      <c r="G70" t="s">
        <v>12</v>
      </c>
      <c r="H70" t="s">
        <v>7</v>
      </c>
      <c r="I70" t="s">
        <v>10</v>
      </c>
      <c r="J70" t="s">
        <v>14</v>
      </c>
      <c r="K70">
        <v>30384</v>
      </c>
      <c r="L70">
        <v>119</v>
      </c>
      <c r="M70">
        <v>120</v>
      </c>
    </row>
    <row r="71" spans="1:13">
      <c r="A71">
        <f>8*60+41</f>
        <v>521</v>
      </c>
      <c r="B71">
        <v>31</v>
      </c>
      <c r="C71">
        <v>1</v>
      </c>
      <c r="D71">
        <v>2</v>
      </c>
      <c r="E71">
        <v>6</v>
      </c>
      <c r="F71">
        <v>2</v>
      </c>
      <c r="G71" t="s">
        <v>12</v>
      </c>
      <c r="H71" t="s">
        <v>7</v>
      </c>
      <c r="I71" t="s">
        <v>10</v>
      </c>
      <c r="J71" t="s">
        <v>14</v>
      </c>
      <c r="K71">
        <v>19181</v>
      </c>
      <c r="L71">
        <v>85</v>
      </c>
      <c r="M71">
        <v>120</v>
      </c>
    </row>
    <row r="72" spans="1:13">
      <c r="A72">
        <f>14*60</f>
        <v>840</v>
      </c>
      <c r="B72">
        <v>41</v>
      </c>
      <c r="C72">
        <v>2</v>
      </c>
      <c r="D72">
        <v>2</v>
      </c>
      <c r="E72">
        <v>1</v>
      </c>
      <c r="F72">
        <v>0</v>
      </c>
      <c r="G72" t="s">
        <v>12</v>
      </c>
      <c r="H72" t="s">
        <v>12</v>
      </c>
      <c r="I72" t="s">
        <v>10</v>
      </c>
      <c r="J72" t="s">
        <v>14</v>
      </c>
      <c r="K72">
        <v>19097</v>
      </c>
      <c r="L72">
        <v>136</v>
      </c>
      <c r="M72">
        <v>121</v>
      </c>
    </row>
    <row r="73" spans="1:13">
      <c r="A73">
        <f>60*10+53</f>
        <v>653</v>
      </c>
      <c r="B73">
        <v>32</v>
      </c>
      <c r="C73">
        <v>2</v>
      </c>
      <c r="D73">
        <v>2</v>
      </c>
      <c r="E73">
        <v>1</v>
      </c>
      <c r="F73">
        <v>0</v>
      </c>
      <c r="G73" t="s">
        <v>12</v>
      </c>
      <c r="H73" t="s">
        <v>7</v>
      </c>
      <c r="I73" t="s">
        <v>10</v>
      </c>
      <c r="J73" t="s">
        <v>14</v>
      </c>
      <c r="K73">
        <v>7448</v>
      </c>
      <c r="L73">
        <v>31</v>
      </c>
      <c r="M73">
        <v>121</v>
      </c>
    </row>
    <row r="74" spans="1:13">
      <c r="A74">
        <f>8*60+29</f>
        <v>509</v>
      </c>
      <c r="B74">
        <v>34</v>
      </c>
      <c r="C74">
        <v>1</v>
      </c>
      <c r="D74">
        <v>2</v>
      </c>
      <c r="E74">
        <v>1</v>
      </c>
      <c r="F74">
        <v>0</v>
      </c>
      <c r="G74" t="s">
        <v>12</v>
      </c>
      <c r="H74" t="s">
        <v>7</v>
      </c>
      <c r="I74" t="s">
        <v>10</v>
      </c>
      <c r="J74" t="s">
        <v>14</v>
      </c>
      <c r="K74">
        <v>5992</v>
      </c>
      <c r="L74">
        <v>24</v>
      </c>
      <c r="M74">
        <v>121</v>
      </c>
    </row>
    <row r="75" spans="1:13">
      <c r="A75">
        <f>9*60+27</f>
        <v>567</v>
      </c>
      <c r="B75">
        <v>33</v>
      </c>
      <c r="C75">
        <v>1</v>
      </c>
      <c r="D75">
        <v>2</v>
      </c>
      <c r="E75">
        <v>5</v>
      </c>
      <c r="F75">
        <v>1</v>
      </c>
      <c r="G75" t="s">
        <v>12</v>
      </c>
      <c r="H75" t="s">
        <v>7</v>
      </c>
      <c r="I75" t="s">
        <v>10</v>
      </c>
      <c r="J75" t="s">
        <v>14</v>
      </c>
      <c r="K75">
        <v>78000</v>
      </c>
      <c r="L75">
        <v>326</v>
      </c>
      <c r="M75">
        <v>127</v>
      </c>
    </row>
    <row r="76" spans="1:13">
      <c r="A76">
        <f>8*60+57</f>
        <v>537</v>
      </c>
      <c r="B76">
        <v>34</v>
      </c>
      <c r="C76">
        <v>1</v>
      </c>
      <c r="D76">
        <v>2</v>
      </c>
      <c r="E76">
        <v>5</v>
      </c>
      <c r="F76">
        <v>1</v>
      </c>
      <c r="G76" t="s">
        <v>12</v>
      </c>
      <c r="H76" t="s">
        <v>7</v>
      </c>
      <c r="I76" t="s">
        <v>10</v>
      </c>
      <c r="J76" t="s">
        <v>14</v>
      </c>
      <c r="K76">
        <v>32681</v>
      </c>
      <c r="L76">
        <v>165</v>
      </c>
      <c r="M76">
        <v>127</v>
      </c>
    </row>
    <row r="77" spans="1:13">
      <c r="A77">
        <f>8*60+26</f>
        <v>506</v>
      </c>
      <c r="B77">
        <v>34</v>
      </c>
      <c r="C77">
        <v>2</v>
      </c>
      <c r="D77">
        <v>2</v>
      </c>
      <c r="E77">
        <v>2</v>
      </c>
      <c r="F77">
        <v>1</v>
      </c>
      <c r="G77" t="s">
        <v>12</v>
      </c>
      <c r="H77" t="s">
        <v>7</v>
      </c>
      <c r="I77" t="s">
        <v>10</v>
      </c>
      <c r="J77" t="s">
        <v>14</v>
      </c>
      <c r="K77">
        <v>26987</v>
      </c>
      <c r="L77">
        <v>120</v>
      </c>
      <c r="M77">
        <v>127</v>
      </c>
    </row>
    <row r="78" spans="1:13">
      <c r="A78">
        <f>8*60+45</f>
        <v>525</v>
      </c>
      <c r="B78">
        <v>37</v>
      </c>
      <c r="C78">
        <v>3</v>
      </c>
      <c r="D78">
        <v>2</v>
      </c>
      <c r="E78">
        <v>2</v>
      </c>
      <c r="F78">
        <v>1</v>
      </c>
      <c r="G78" t="s">
        <v>12</v>
      </c>
      <c r="H78" t="s">
        <v>7</v>
      </c>
      <c r="I78" t="s">
        <v>10</v>
      </c>
      <c r="J78" t="s">
        <v>14</v>
      </c>
      <c r="K78">
        <v>26018</v>
      </c>
      <c r="L78">
        <v>124</v>
      </c>
      <c r="M78">
        <v>127</v>
      </c>
    </row>
    <row r="79" spans="1:13">
      <c r="A79">
        <f>13*60+1</f>
        <v>781</v>
      </c>
      <c r="B79">
        <v>39</v>
      </c>
      <c r="C79">
        <v>1</v>
      </c>
      <c r="D79">
        <v>2</v>
      </c>
      <c r="E79">
        <v>2</v>
      </c>
      <c r="F79">
        <v>1</v>
      </c>
      <c r="G79" t="s">
        <v>7</v>
      </c>
      <c r="H79" t="s">
        <v>7</v>
      </c>
      <c r="I79" t="s">
        <v>10</v>
      </c>
      <c r="J79" t="s">
        <v>14</v>
      </c>
      <c r="K79">
        <v>109119</v>
      </c>
      <c r="L79">
        <v>717</v>
      </c>
      <c r="M79">
        <v>101</v>
      </c>
    </row>
    <row r="80" spans="1:13">
      <c r="A80">
        <f>12*60+11</f>
        <v>731</v>
      </c>
      <c r="B80">
        <v>41</v>
      </c>
      <c r="C80">
        <v>2</v>
      </c>
      <c r="D80">
        <v>2</v>
      </c>
      <c r="E80">
        <v>2</v>
      </c>
      <c r="F80">
        <v>1</v>
      </c>
      <c r="G80" t="s">
        <v>7</v>
      </c>
      <c r="H80" t="s">
        <v>7</v>
      </c>
      <c r="I80" t="s">
        <v>10</v>
      </c>
      <c r="J80" t="s">
        <v>14</v>
      </c>
      <c r="K80">
        <v>160488</v>
      </c>
      <c r="L80">
        <v>934</v>
      </c>
      <c r="M80">
        <v>101</v>
      </c>
    </row>
    <row r="81" spans="1:13">
      <c r="A81">
        <f>10*60+46</f>
        <v>646</v>
      </c>
      <c r="B81">
        <v>37</v>
      </c>
      <c r="C81">
        <v>2</v>
      </c>
      <c r="D81">
        <v>2</v>
      </c>
      <c r="E81">
        <v>2</v>
      </c>
      <c r="F81">
        <v>1</v>
      </c>
      <c r="G81" t="s">
        <v>7</v>
      </c>
      <c r="H81" t="s">
        <v>7</v>
      </c>
      <c r="I81" t="s">
        <v>10</v>
      </c>
      <c r="J81" t="s">
        <v>14</v>
      </c>
      <c r="K81">
        <v>112073</v>
      </c>
      <c r="L81">
        <v>785</v>
      </c>
      <c r="M81">
        <v>101</v>
      </c>
    </row>
    <row r="82" spans="1:13">
      <c r="A82">
        <f>12*60+53</f>
        <v>773</v>
      </c>
      <c r="B82">
        <v>42</v>
      </c>
      <c r="C82">
        <v>2</v>
      </c>
      <c r="D82">
        <v>2</v>
      </c>
      <c r="E82">
        <v>6</v>
      </c>
      <c r="F82">
        <v>1</v>
      </c>
      <c r="G82" t="s">
        <v>7</v>
      </c>
      <c r="H82" t="s">
        <v>7</v>
      </c>
      <c r="I82" t="s">
        <v>10</v>
      </c>
      <c r="J82" t="s">
        <v>14</v>
      </c>
      <c r="K82">
        <v>62734</v>
      </c>
      <c r="L82">
        <v>327</v>
      </c>
      <c r="M82">
        <v>100</v>
      </c>
    </row>
    <row r="83" spans="1:13">
      <c r="A83">
        <f>8*60+16</f>
        <v>496</v>
      </c>
      <c r="B83">
        <v>36</v>
      </c>
      <c r="C83">
        <v>2</v>
      </c>
      <c r="D83">
        <v>2</v>
      </c>
      <c r="E83">
        <v>6</v>
      </c>
      <c r="F83">
        <v>1</v>
      </c>
      <c r="G83" t="s">
        <v>7</v>
      </c>
      <c r="H83" t="s">
        <v>7</v>
      </c>
      <c r="I83" t="s">
        <v>10</v>
      </c>
      <c r="J83" t="s">
        <v>14</v>
      </c>
      <c r="K83">
        <v>38067</v>
      </c>
      <c r="L83">
        <v>194</v>
      </c>
      <c r="M83">
        <v>100</v>
      </c>
    </row>
    <row r="84" spans="1:13">
      <c r="A84">
        <f>14*60+12</f>
        <v>852</v>
      </c>
      <c r="B84">
        <v>38</v>
      </c>
      <c r="C84">
        <v>2</v>
      </c>
      <c r="D84">
        <v>2</v>
      </c>
      <c r="E84">
        <v>6</v>
      </c>
      <c r="F84">
        <v>1</v>
      </c>
      <c r="G84" t="s">
        <v>7</v>
      </c>
      <c r="H84" t="s">
        <v>7</v>
      </c>
      <c r="I84" t="s">
        <v>10</v>
      </c>
      <c r="J84" t="s">
        <v>14</v>
      </c>
      <c r="K84">
        <v>55813</v>
      </c>
      <c r="L84">
        <v>279</v>
      </c>
      <c r="M84">
        <v>100</v>
      </c>
    </row>
    <row r="85" spans="1:13">
      <c r="A85">
        <f>10*60+46</f>
        <v>646</v>
      </c>
      <c r="B85">
        <v>33</v>
      </c>
      <c r="C85">
        <v>1</v>
      </c>
      <c r="D85">
        <v>2</v>
      </c>
      <c r="E85">
        <v>1</v>
      </c>
      <c r="F85">
        <v>0</v>
      </c>
      <c r="G85" t="s">
        <v>7</v>
      </c>
      <c r="H85" t="s">
        <v>7</v>
      </c>
      <c r="I85" t="s">
        <v>10</v>
      </c>
      <c r="J85" t="s">
        <v>14</v>
      </c>
      <c r="K85">
        <v>25279</v>
      </c>
      <c r="L85">
        <v>113</v>
      </c>
      <c r="M85">
        <v>103</v>
      </c>
    </row>
    <row r="86" spans="1:13">
      <c r="A86">
        <f>60*8+44</f>
        <v>524</v>
      </c>
      <c r="B86">
        <v>37</v>
      </c>
      <c r="C86">
        <v>2</v>
      </c>
      <c r="D86">
        <v>2</v>
      </c>
      <c r="E86">
        <v>1</v>
      </c>
      <c r="F86">
        <v>0</v>
      </c>
      <c r="G86" t="s">
        <v>7</v>
      </c>
      <c r="H86" t="s">
        <v>7</v>
      </c>
      <c r="I86" t="s">
        <v>10</v>
      </c>
      <c r="J86" t="s">
        <v>14</v>
      </c>
      <c r="K86">
        <v>13660</v>
      </c>
      <c r="L86">
        <v>68</v>
      </c>
      <c r="M86">
        <v>103</v>
      </c>
    </row>
    <row r="87" spans="1:13">
      <c r="A87">
        <v>601</v>
      </c>
      <c r="B87">
        <v>38</v>
      </c>
      <c r="C87">
        <v>1</v>
      </c>
      <c r="D87">
        <v>2</v>
      </c>
      <c r="E87">
        <v>1</v>
      </c>
      <c r="F87">
        <v>0</v>
      </c>
      <c r="G87" t="s">
        <v>7</v>
      </c>
      <c r="H87" t="s">
        <v>7</v>
      </c>
      <c r="I87" t="s">
        <v>10</v>
      </c>
      <c r="J87" t="s">
        <v>14</v>
      </c>
      <c r="K87">
        <v>12480</v>
      </c>
      <c r="L87">
        <v>70</v>
      </c>
      <c r="M87">
        <v>103</v>
      </c>
    </row>
    <row r="88" spans="1:13">
      <c r="A88">
        <f>13*60+46</f>
        <v>826</v>
      </c>
      <c r="B88">
        <v>42</v>
      </c>
      <c r="C88">
        <v>2</v>
      </c>
      <c r="D88">
        <v>2</v>
      </c>
      <c r="E88">
        <v>1</v>
      </c>
      <c r="F88">
        <v>0</v>
      </c>
      <c r="G88" t="s">
        <v>7</v>
      </c>
      <c r="H88" t="s">
        <v>12</v>
      </c>
      <c r="I88" t="s">
        <v>10</v>
      </c>
      <c r="J88" t="s">
        <v>14</v>
      </c>
      <c r="K88">
        <v>20160</v>
      </c>
      <c r="L88">
        <v>107</v>
      </c>
      <c r="M88">
        <v>103</v>
      </c>
    </row>
    <row r="89" spans="1:13">
      <c r="A89">
        <f>14*60+1</f>
        <v>841</v>
      </c>
      <c r="B89">
        <v>39</v>
      </c>
      <c r="C89">
        <v>2</v>
      </c>
      <c r="D89">
        <v>2</v>
      </c>
      <c r="E89">
        <v>6</v>
      </c>
      <c r="F89">
        <v>2</v>
      </c>
      <c r="G89" t="s">
        <v>7</v>
      </c>
      <c r="H89" t="s">
        <v>7</v>
      </c>
      <c r="I89" t="s">
        <v>8</v>
      </c>
      <c r="J89" t="s">
        <v>14</v>
      </c>
      <c r="K89">
        <v>142127</v>
      </c>
      <c r="L89">
        <v>770</v>
      </c>
      <c r="M89">
        <v>93</v>
      </c>
    </row>
    <row r="90" spans="1:13">
      <c r="A90">
        <f>8*60+56</f>
        <v>536</v>
      </c>
      <c r="B90">
        <v>36</v>
      </c>
      <c r="C90">
        <v>2</v>
      </c>
      <c r="D90">
        <v>2</v>
      </c>
      <c r="E90">
        <v>6</v>
      </c>
      <c r="F90">
        <v>2</v>
      </c>
      <c r="G90" t="s">
        <v>7</v>
      </c>
      <c r="H90" t="s">
        <v>12</v>
      </c>
      <c r="I90" t="s">
        <v>8</v>
      </c>
      <c r="J90" t="s">
        <v>14</v>
      </c>
      <c r="K90">
        <v>76845</v>
      </c>
      <c r="L90">
        <v>380</v>
      </c>
      <c r="M90">
        <v>93</v>
      </c>
    </row>
    <row r="91" spans="1:13">
      <c r="A91">
        <f>12*60+13</f>
        <v>733</v>
      </c>
      <c r="B91">
        <v>36</v>
      </c>
      <c r="C91">
        <v>2</v>
      </c>
      <c r="D91">
        <v>2</v>
      </c>
      <c r="E91">
        <v>7</v>
      </c>
      <c r="F91">
        <v>2</v>
      </c>
      <c r="G91" t="s">
        <v>7</v>
      </c>
      <c r="H91" t="s">
        <v>7</v>
      </c>
      <c r="I91" t="s">
        <v>8</v>
      </c>
      <c r="J91" t="s">
        <v>14</v>
      </c>
      <c r="K91">
        <v>66829</v>
      </c>
      <c r="L91">
        <v>320</v>
      </c>
      <c r="M91">
        <v>93</v>
      </c>
    </row>
    <row r="92" spans="1:13">
      <c r="A92">
        <f>17*60+31</f>
        <v>1051</v>
      </c>
      <c r="B92">
        <v>36</v>
      </c>
      <c r="C92">
        <v>2</v>
      </c>
      <c r="D92">
        <v>2</v>
      </c>
      <c r="E92">
        <v>7</v>
      </c>
      <c r="F92">
        <v>2</v>
      </c>
      <c r="G92" t="s">
        <v>7</v>
      </c>
      <c r="H92" t="s">
        <v>7</v>
      </c>
      <c r="I92" t="s">
        <v>8</v>
      </c>
      <c r="J92" t="s">
        <v>14</v>
      </c>
      <c r="K92">
        <v>99943</v>
      </c>
      <c r="L92">
        <v>544</v>
      </c>
      <c r="M92">
        <v>93</v>
      </c>
    </row>
    <row r="93" spans="1:13">
      <c r="A93">
        <v>614</v>
      </c>
      <c r="B93">
        <v>38</v>
      </c>
      <c r="C93">
        <v>2</v>
      </c>
      <c r="D93">
        <v>2</v>
      </c>
      <c r="E93">
        <v>2</v>
      </c>
      <c r="F93">
        <v>1</v>
      </c>
      <c r="G93" t="s">
        <v>7</v>
      </c>
      <c r="H93" t="s">
        <v>7</v>
      </c>
      <c r="I93" t="s">
        <v>10</v>
      </c>
      <c r="J93" t="s">
        <v>14</v>
      </c>
      <c r="K93">
        <v>132467</v>
      </c>
      <c r="L93">
        <v>807</v>
      </c>
      <c r="M93">
        <v>89</v>
      </c>
    </row>
    <row r="94" spans="1:13">
      <c r="A94">
        <f>8*60+23</f>
        <v>503</v>
      </c>
      <c r="B94">
        <v>37</v>
      </c>
      <c r="C94">
        <v>2</v>
      </c>
      <c r="D94">
        <v>2</v>
      </c>
      <c r="E94">
        <v>2</v>
      </c>
      <c r="F94">
        <v>1</v>
      </c>
      <c r="G94" t="s">
        <v>7</v>
      </c>
      <c r="H94" t="s">
        <v>12</v>
      </c>
      <c r="I94" t="s">
        <v>10</v>
      </c>
      <c r="J94" t="s">
        <v>14</v>
      </c>
      <c r="K94">
        <v>44257</v>
      </c>
      <c r="L94">
        <v>235</v>
      </c>
      <c r="M94">
        <v>89</v>
      </c>
    </row>
    <row r="95" spans="1:13">
      <c r="A95">
        <v>611</v>
      </c>
      <c r="B95">
        <v>40</v>
      </c>
      <c r="C95">
        <v>3</v>
      </c>
      <c r="D95">
        <v>2</v>
      </c>
      <c r="E95">
        <v>2</v>
      </c>
      <c r="F95">
        <v>1</v>
      </c>
      <c r="G95" t="s">
        <v>7</v>
      </c>
      <c r="H95" t="s">
        <v>12</v>
      </c>
      <c r="I95" t="s">
        <v>10</v>
      </c>
      <c r="J95" t="s">
        <v>14</v>
      </c>
      <c r="K95">
        <v>66108</v>
      </c>
      <c r="L95">
        <v>289</v>
      </c>
      <c r="M95">
        <v>89</v>
      </c>
    </row>
    <row r="96" spans="1:13">
      <c r="A96">
        <f>9*60+23</f>
        <v>563</v>
      </c>
      <c r="B96">
        <v>36</v>
      </c>
      <c r="C96">
        <v>2</v>
      </c>
      <c r="D96">
        <v>2</v>
      </c>
      <c r="E96">
        <v>2</v>
      </c>
      <c r="F96">
        <v>1</v>
      </c>
      <c r="G96" t="s">
        <v>7</v>
      </c>
      <c r="H96" t="s">
        <v>7</v>
      </c>
      <c r="I96" t="s">
        <v>10</v>
      </c>
      <c r="J96" t="s">
        <v>14</v>
      </c>
      <c r="K96">
        <v>86833</v>
      </c>
      <c r="L96">
        <v>480</v>
      </c>
      <c r="M96">
        <v>89</v>
      </c>
    </row>
    <row r="97" spans="1:13">
      <c r="A97">
        <f>8*60+38</f>
        <v>518</v>
      </c>
      <c r="B97">
        <v>41</v>
      </c>
      <c r="C97">
        <v>2</v>
      </c>
      <c r="D97">
        <v>2</v>
      </c>
      <c r="E97">
        <v>2</v>
      </c>
      <c r="F97">
        <v>1</v>
      </c>
      <c r="G97" t="s">
        <v>7</v>
      </c>
      <c r="H97" t="s">
        <v>7</v>
      </c>
      <c r="I97" t="s">
        <v>10</v>
      </c>
      <c r="J97" t="s">
        <v>14</v>
      </c>
      <c r="K97">
        <v>93851</v>
      </c>
      <c r="L97">
        <v>560</v>
      </c>
      <c r="M97">
        <v>89</v>
      </c>
    </row>
    <row r="98" spans="1:13">
      <c r="A98">
        <v>644</v>
      </c>
      <c r="B98">
        <v>39</v>
      </c>
      <c r="C98">
        <v>2</v>
      </c>
      <c r="D98">
        <v>2</v>
      </c>
      <c r="E98">
        <v>2</v>
      </c>
      <c r="F98">
        <v>0</v>
      </c>
      <c r="G98" t="s">
        <v>7</v>
      </c>
      <c r="H98" t="s">
        <v>12</v>
      </c>
      <c r="I98" t="s">
        <v>10</v>
      </c>
      <c r="J98" t="s">
        <v>14</v>
      </c>
      <c r="K98">
        <v>77771</v>
      </c>
      <c r="L98">
        <v>442</v>
      </c>
      <c r="M98">
        <v>90</v>
      </c>
    </row>
    <row r="99" spans="1:13">
      <c r="A99">
        <v>634</v>
      </c>
      <c r="B99">
        <v>37</v>
      </c>
      <c r="C99">
        <v>2</v>
      </c>
      <c r="D99">
        <v>2</v>
      </c>
      <c r="E99">
        <v>2</v>
      </c>
      <c r="F99">
        <v>0</v>
      </c>
      <c r="G99" t="s">
        <v>7</v>
      </c>
      <c r="H99" t="s">
        <v>12</v>
      </c>
      <c r="I99" t="s">
        <v>10</v>
      </c>
      <c r="J99" t="s">
        <v>14</v>
      </c>
      <c r="K99">
        <v>30561</v>
      </c>
      <c r="L99">
        <v>168</v>
      </c>
      <c r="M99">
        <v>90</v>
      </c>
    </row>
    <row r="100" spans="1:13">
      <c r="A100">
        <f>7*60+17</f>
        <v>437</v>
      </c>
      <c r="B100">
        <v>35</v>
      </c>
      <c r="C100">
        <v>2</v>
      </c>
      <c r="D100">
        <v>2</v>
      </c>
      <c r="E100">
        <v>2</v>
      </c>
      <c r="F100">
        <v>0</v>
      </c>
      <c r="G100" t="s">
        <v>7</v>
      </c>
      <c r="H100" t="s">
        <v>12</v>
      </c>
      <c r="I100" t="s">
        <v>10</v>
      </c>
      <c r="J100" t="s">
        <v>14</v>
      </c>
      <c r="K100">
        <v>42615</v>
      </c>
      <c r="L100">
        <v>187</v>
      </c>
      <c r="M100">
        <v>90</v>
      </c>
    </row>
    <row r="101" spans="1:13">
      <c r="A101">
        <f>8*60+21</f>
        <v>501</v>
      </c>
      <c r="B101">
        <v>38</v>
      </c>
      <c r="C101">
        <v>1</v>
      </c>
      <c r="D101">
        <v>2</v>
      </c>
      <c r="E101">
        <v>1</v>
      </c>
      <c r="F101">
        <v>0</v>
      </c>
      <c r="G101" t="s">
        <v>7</v>
      </c>
      <c r="H101" t="s">
        <v>12</v>
      </c>
      <c r="I101" t="s">
        <v>10</v>
      </c>
      <c r="J101" t="s">
        <v>14</v>
      </c>
      <c r="K101">
        <v>42627</v>
      </c>
      <c r="L101">
        <v>190</v>
      </c>
      <c r="M101">
        <v>91</v>
      </c>
    </row>
    <row r="102" spans="1:13">
      <c r="A102">
        <f>9*60-1</f>
        <v>539</v>
      </c>
      <c r="B102">
        <v>36</v>
      </c>
      <c r="C102">
        <v>1</v>
      </c>
      <c r="D102">
        <v>2</v>
      </c>
      <c r="E102">
        <v>1</v>
      </c>
      <c r="F102">
        <v>0</v>
      </c>
      <c r="G102" t="s">
        <v>7</v>
      </c>
      <c r="H102" t="s">
        <v>12</v>
      </c>
      <c r="I102" t="s">
        <v>10</v>
      </c>
      <c r="J102" t="s">
        <v>14</v>
      </c>
      <c r="K102">
        <v>31498</v>
      </c>
      <c r="L102">
        <v>144</v>
      </c>
      <c r="M102">
        <v>91</v>
      </c>
    </row>
    <row r="103" spans="1:13">
      <c r="A103">
        <f>8*60+1</f>
        <v>481</v>
      </c>
      <c r="B103">
        <v>33</v>
      </c>
      <c r="C103">
        <v>1</v>
      </c>
      <c r="D103">
        <v>2</v>
      </c>
      <c r="E103">
        <v>1</v>
      </c>
      <c r="F103">
        <v>0</v>
      </c>
      <c r="G103" t="s">
        <v>7</v>
      </c>
      <c r="H103" t="s">
        <v>12</v>
      </c>
      <c r="I103" t="s">
        <v>10</v>
      </c>
      <c r="J103" t="s">
        <v>14</v>
      </c>
      <c r="K103">
        <v>25296</v>
      </c>
      <c r="L103">
        <v>119</v>
      </c>
      <c r="M103">
        <v>91</v>
      </c>
    </row>
    <row r="104" spans="1:13">
      <c r="A104">
        <f>9*60+51</f>
        <v>591</v>
      </c>
      <c r="B104">
        <v>35</v>
      </c>
      <c r="C104">
        <v>1</v>
      </c>
      <c r="D104">
        <v>2</v>
      </c>
      <c r="E104">
        <v>1</v>
      </c>
      <c r="F104">
        <v>0</v>
      </c>
      <c r="G104" t="s">
        <v>7</v>
      </c>
      <c r="H104" t="s">
        <v>7</v>
      </c>
      <c r="I104" t="s">
        <v>10</v>
      </c>
      <c r="J104" t="s">
        <v>14</v>
      </c>
      <c r="K104">
        <v>23986</v>
      </c>
      <c r="L104">
        <v>99</v>
      </c>
      <c r="M104">
        <v>91</v>
      </c>
    </row>
    <row r="105" spans="1:13">
      <c r="A105">
        <f>28*60+33</f>
        <v>1713</v>
      </c>
      <c r="B105">
        <v>42</v>
      </c>
      <c r="C105">
        <v>2</v>
      </c>
      <c r="D105">
        <v>2</v>
      </c>
      <c r="E105">
        <v>10</v>
      </c>
      <c r="F105">
        <v>2</v>
      </c>
      <c r="G105" t="s">
        <v>7</v>
      </c>
      <c r="H105" t="s">
        <v>12</v>
      </c>
      <c r="I105" t="s">
        <v>8</v>
      </c>
      <c r="J105" t="s">
        <v>15</v>
      </c>
      <c r="K105">
        <v>175944</v>
      </c>
      <c r="L105">
        <v>2297</v>
      </c>
      <c r="M105">
        <v>186</v>
      </c>
    </row>
    <row r="106" spans="1:13">
      <c r="A106">
        <f>600-6</f>
        <v>594</v>
      </c>
      <c r="B106">
        <v>41</v>
      </c>
      <c r="C106">
        <v>1</v>
      </c>
      <c r="D106">
        <v>2</v>
      </c>
      <c r="E106">
        <v>10</v>
      </c>
      <c r="F106">
        <v>2</v>
      </c>
      <c r="G106" t="s">
        <v>7</v>
      </c>
      <c r="H106" t="s">
        <v>7</v>
      </c>
      <c r="I106" t="s">
        <v>8</v>
      </c>
      <c r="J106" t="s">
        <v>15</v>
      </c>
      <c r="K106">
        <v>71931</v>
      </c>
      <c r="L106">
        <v>332</v>
      </c>
      <c r="M106">
        <v>186</v>
      </c>
    </row>
    <row r="107" spans="1:13">
      <c r="A107">
        <v>637</v>
      </c>
      <c r="B107">
        <v>47</v>
      </c>
      <c r="C107">
        <v>3</v>
      </c>
      <c r="D107">
        <v>2</v>
      </c>
      <c r="E107">
        <v>10</v>
      </c>
      <c r="F107">
        <v>2</v>
      </c>
      <c r="G107" t="s">
        <v>7</v>
      </c>
      <c r="H107" t="s">
        <v>12</v>
      </c>
      <c r="I107" t="s">
        <v>8</v>
      </c>
      <c r="J107" t="s">
        <v>15</v>
      </c>
      <c r="K107">
        <v>143827</v>
      </c>
      <c r="L107">
        <v>721</v>
      </c>
      <c r="M107">
        <v>186</v>
      </c>
    </row>
    <row r="108" spans="1:13">
      <c r="A108">
        <v>519</v>
      </c>
      <c r="B108">
        <v>42</v>
      </c>
      <c r="C108">
        <v>2</v>
      </c>
      <c r="D108">
        <v>2</v>
      </c>
      <c r="E108">
        <v>10</v>
      </c>
      <c r="F108">
        <v>2</v>
      </c>
      <c r="G108" t="s">
        <v>7</v>
      </c>
      <c r="H108" t="s">
        <v>7</v>
      </c>
      <c r="I108" t="s">
        <v>8</v>
      </c>
      <c r="J108" t="s">
        <v>15</v>
      </c>
      <c r="K108">
        <v>75352</v>
      </c>
      <c r="L108">
        <v>406</v>
      </c>
      <c r="M108">
        <v>186</v>
      </c>
    </row>
    <row r="109" spans="1:13">
      <c r="A109">
        <f>15*60+1</f>
        <v>901</v>
      </c>
      <c r="B109">
        <v>46</v>
      </c>
      <c r="C109">
        <v>3</v>
      </c>
      <c r="D109">
        <v>2</v>
      </c>
      <c r="E109">
        <v>10</v>
      </c>
      <c r="F109">
        <v>2</v>
      </c>
      <c r="G109" t="s">
        <v>7</v>
      </c>
      <c r="H109" t="s">
        <v>12</v>
      </c>
      <c r="I109" t="s">
        <v>8</v>
      </c>
      <c r="J109" t="s">
        <v>15</v>
      </c>
      <c r="K109">
        <v>91486</v>
      </c>
      <c r="L109">
        <v>453</v>
      </c>
      <c r="M109">
        <v>186</v>
      </c>
    </row>
    <row r="110" spans="1:13">
      <c r="A110">
        <f>15*60+51</f>
        <v>951</v>
      </c>
      <c r="B110">
        <v>41</v>
      </c>
      <c r="C110">
        <v>1</v>
      </c>
      <c r="D110">
        <v>1</v>
      </c>
      <c r="E110">
        <v>10</v>
      </c>
      <c r="F110">
        <v>2</v>
      </c>
      <c r="G110" t="s">
        <v>7</v>
      </c>
      <c r="H110" t="s">
        <v>7</v>
      </c>
      <c r="I110" t="s">
        <v>10</v>
      </c>
      <c r="J110" t="s">
        <v>15</v>
      </c>
      <c r="K110">
        <v>118741</v>
      </c>
      <c r="L110">
        <v>513</v>
      </c>
      <c r="M110">
        <v>187</v>
      </c>
    </row>
    <row r="111" spans="1:13">
      <c r="A111">
        <v>635</v>
      </c>
      <c r="B111">
        <v>41</v>
      </c>
      <c r="C111">
        <v>1</v>
      </c>
      <c r="D111">
        <v>1</v>
      </c>
      <c r="E111">
        <v>10</v>
      </c>
      <c r="F111">
        <v>2</v>
      </c>
      <c r="G111" t="s">
        <v>7</v>
      </c>
      <c r="H111" t="s">
        <v>7</v>
      </c>
      <c r="I111" t="s">
        <v>10</v>
      </c>
      <c r="J111" t="s">
        <v>15</v>
      </c>
      <c r="K111">
        <v>86140</v>
      </c>
      <c r="L111">
        <v>397</v>
      </c>
      <c r="M111">
        <v>187</v>
      </c>
    </row>
    <row r="112" spans="1:13">
      <c r="A112">
        <f>13*60+20</f>
        <v>800</v>
      </c>
      <c r="B112">
        <v>47</v>
      </c>
      <c r="C112">
        <v>3</v>
      </c>
      <c r="D112">
        <v>1</v>
      </c>
      <c r="E112">
        <v>10</v>
      </c>
      <c r="F112">
        <v>2</v>
      </c>
      <c r="G112" t="s">
        <v>7</v>
      </c>
      <c r="H112" t="s">
        <v>12</v>
      </c>
      <c r="I112" t="s">
        <v>10</v>
      </c>
      <c r="J112" t="s">
        <v>15</v>
      </c>
      <c r="K112">
        <v>197193</v>
      </c>
      <c r="L112">
        <v>965</v>
      </c>
      <c r="M112">
        <v>187</v>
      </c>
    </row>
    <row r="113" spans="1:13">
      <c r="A113">
        <f>11*60+20</f>
        <v>680</v>
      </c>
      <c r="B113">
        <v>42</v>
      </c>
      <c r="C113">
        <v>1</v>
      </c>
      <c r="D113">
        <v>1</v>
      </c>
      <c r="E113">
        <v>10</v>
      </c>
      <c r="F113">
        <v>2</v>
      </c>
      <c r="G113" t="s">
        <v>7</v>
      </c>
      <c r="H113" t="s">
        <v>12</v>
      </c>
      <c r="I113" t="s">
        <v>10</v>
      </c>
      <c r="J113" t="s">
        <v>15</v>
      </c>
      <c r="K113">
        <v>53891</v>
      </c>
      <c r="L113">
        <v>246</v>
      </c>
      <c r="M113">
        <v>187</v>
      </c>
    </row>
    <row r="114" spans="1:13">
      <c r="A114">
        <v>652</v>
      </c>
      <c r="B114">
        <v>42</v>
      </c>
      <c r="C114">
        <v>2</v>
      </c>
      <c r="D114">
        <v>1</v>
      </c>
      <c r="E114">
        <v>10</v>
      </c>
      <c r="F114">
        <v>2</v>
      </c>
      <c r="G114" t="s">
        <v>7</v>
      </c>
      <c r="H114" t="s">
        <v>7</v>
      </c>
      <c r="I114" t="s">
        <v>10</v>
      </c>
      <c r="J114" t="s">
        <v>15</v>
      </c>
      <c r="K114">
        <v>61975</v>
      </c>
      <c r="L114">
        <v>284</v>
      </c>
      <c r="M114">
        <v>187</v>
      </c>
    </row>
    <row r="115" spans="1:13">
      <c r="A115">
        <f>15*60+30</f>
        <v>930</v>
      </c>
      <c r="B115">
        <v>44</v>
      </c>
      <c r="C115">
        <v>2</v>
      </c>
      <c r="D115">
        <v>0</v>
      </c>
      <c r="E115">
        <v>10</v>
      </c>
      <c r="F115">
        <v>2</v>
      </c>
      <c r="G115" t="s">
        <v>12</v>
      </c>
      <c r="H115" t="s">
        <v>12</v>
      </c>
      <c r="I115" t="s">
        <v>10</v>
      </c>
      <c r="J115" t="s">
        <v>15</v>
      </c>
      <c r="K115">
        <v>113194</v>
      </c>
      <c r="L115">
        <v>568</v>
      </c>
      <c r="M115">
        <v>190</v>
      </c>
    </row>
    <row r="116" spans="1:13">
      <c r="A116">
        <f>9*60+41</f>
        <v>581</v>
      </c>
      <c r="B116">
        <v>36</v>
      </c>
      <c r="C116">
        <v>2</v>
      </c>
      <c r="D116">
        <v>1</v>
      </c>
      <c r="E116">
        <v>5</v>
      </c>
      <c r="F116">
        <v>1</v>
      </c>
      <c r="G116" t="s">
        <v>12</v>
      </c>
      <c r="H116" t="s">
        <v>7</v>
      </c>
      <c r="I116" t="s">
        <v>10</v>
      </c>
      <c r="J116" t="s">
        <v>15</v>
      </c>
      <c r="K116">
        <v>55622</v>
      </c>
      <c r="L116">
        <v>293</v>
      </c>
      <c r="M116">
        <v>190</v>
      </c>
    </row>
    <row r="117" spans="1:13">
      <c r="A117">
        <f>12*60+34</f>
        <v>754</v>
      </c>
      <c r="B117">
        <v>40</v>
      </c>
      <c r="C117">
        <v>2</v>
      </c>
      <c r="D117">
        <v>1</v>
      </c>
      <c r="E117">
        <v>10</v>
      </c>
      <c r="F117">
        <v>2</v>
      </c>
      <c r="G117" t="s">
        <v>12</v>
      </c>
      <c r="H117" t="s">
        <v>7</v>
      </c>
      <c r="I117" t="s">
        <v>10</v>
      </c>
      <c r="J117" t="s">
        <v>15</v>
      </c>
      <c r="K117">
        <v>194448</v>
      </c>
      <c r="L117">
        <v>1137</v>
      </c>
      <c r="M117">
        <v>190</v>
      </c>
    </row>
    <row r="118" spans="1:13">
      <c r="A118">
        <f>15*60+19</f>
        <v>919</v>
      </c>
      <c r="B118">
        <v>38</v>
      </c>
      <c r="C118">
        <v>2</v>
      </c>
      <c r="D118">
        <v>1</v>
      </c>
      <c r="E118">
        <v>10</v>
      </c>
      <c r="F118">
        <v>2</v>
      </c>
      <c r="G118" t="s">
        <v>12</v>
      </c>
      <c r="H118" t="s">
        <v>12</v>
      </c>
      <c r="I118" t="s">
        <v>10</v>
      </c>
      <c r="J118" t="s">
        <v>15</v>
      </c>
      <c r="K118">
        <v>70612</v>
      </c>
      <c r="L118">
        <v>343</v>
      </c>
      <c r="M118">
        <v>190</v>
      </c>
    </row>
    <row r="119" spans="1:13">
      <c r="A119">
        <f>14*60+20</f>
        <v>860</v>
      </c>
      <c r="B119">
        <v>40</v>
      </c>
      <c r="C119">
        <v>2</v>
      </c>
      <c r="D119">
        <v>1</v>
      </c>
      <c r="E119">
        <v>5</v>
      </c>
      <c r="F119">
        <v>1</v>
      </c>
      <c r="G119" t="s">
        <v>12</v>
      </c>
      <c r="H119" t="s">
        <v>7</v>
      </c>
      <c r="I119" t="s">
        <v>10</v>
      </c>
      <c r="J119" t="s">
        <v>15</v>
      </c>
      <c r="K119">
        <v>137626</v>
      </c>
      <c r="L119">
        <v>812</v>
      </c>
      <c r="M119">
        <v>190</v>
      </c>
    </row>
    <row r="120" spans="1:13">
      <c r="A120">
        <f>15*60+29</f>
        <v>929</v>
      </c>
      <c r="B120">
        <v>42</v>
      </c>
      <c r="C120">
        <v>2</v>
      </c>
      <c r="D120">
        <v>2</v>
      </c>
      <c r="E120">
        <v>10</v>
      </c>
      <c r="F120">
        <v>2</v>
      </c>
      <c r="G120" t="s">
        <v>12</v>
      </c>
      <c r="H120" t="s">
        <v>7</v>
      </c>
      <c r="I120" t="s">
        <v>10</v>
      </c>
      <c r="J120" t="s">
        <v>15</v>
      </c>
      <c r="K120">
        <v>80667</v>
      </c>
      <c r="L120">
        <v>465</v>
      </c>
      <c r="M120">
        <v>191</v>
      </c>
    </row>
    <row r="121" spans="1:13">
      <c r="A121">
        <f>9*60+22</f>
        <v>562</v>
      </c>
      <c r="B121">
        <v>39</v>
      </c>
      <c r="C121">
        <v>3</v>
      </c>
      <c r="D121">
        <v>0</v>
      </c>
      <c r="E121">
        <v>5</v>
      </c>
      <c r="F121">
        <v>1</v>
      </c>
      <c r="G121" t="s">
        <v>12</v>
      </c>
      <c r="H121" t="s">
        <v>12</v>
      </c>
      <c r="I121" t="s">
        <v>10</v>
      </c>
      <c r="J121" t="s">
        <v>15</v>
      </c>
      <c r="K121">
        <v>103499</v>
      </c>
      <c r="L121">
        <v>703</v>
      </c>
      <c r="M121">
        <v>191</v>
      </c>
    </row>
    <row r="122" spans="1:13">
      <c r="A122">
        <f>9*60+25</f>
        <v>565</v>
      </c>
      <c r="B122">
        <v>32</v>
      </c>
      <c r="C122">
        <v>1</v>
      </c>
      <c r="D122">
        <v>0</v>
      </c>
      <c r="E122">
        <v>5</v>
      </c>
      <c r="F122">
        <v>1</v>
      </c>
      <c r="G122" t="s">
        <v>12</v>
      </c>
      <c r="H122" t="s">
        <v>7</v>
      </c>
      <c r="I122" t="s">
        <v>10</v>
      </c>
      <c r="J122" t="s">
        <v>15</v>
      </c>
      <c r="K122">
        <v>27512</v>
      </c>
      <c r="L122">
        <v>100</v>
      </c>
      <c r="M122">
        <v>191</v>
      </c>
    </row>
    <row r="123" spans="1:13">
      <c r="A123">
        <f>17*60+12</f>
        <v>1032</v>
      </c>
      <c r="B123">
        <v>42</v>
      </c>
      <c r="C123">
        <v>2</v>
      </c>
      <c r="D123">
        <v>1</v>
      </c>
      <c r="E123">
        <v>10</v>
      </c>
      <c r="F123">
        <v>2</v>
      </c>
      <c r="G123" t="s">
        <v>12</v>
      </c>
      <c r="H123" t="s">
        <v>12</v>
      </c>
      <c r="I123" t="s">
        <v>10</v>
      </c>
      <c r="J123" t="s">
        <v>15</v>
      </c>
      <c r="K123">
        <v>95866</v>
      </c>
      <c r="L123">
        <v>528</v>
      </c>
      <c r="M123">
        <v>191</v>
      </c>
    </row>
    <row r="124" spans="1:13">
      <c r="A124">
        <f>12*60+1</f>
        <v>721</v>
      </c>
      <c r="B124">
        <v>33</v>
      </c>
      <c r="C124">
        <v>1</v>
      </c>
      <c r="D124">
        <v>1</v>
      </c>
      <c r="E124">
        <v>10</v>
      </c>
      <c r="F124">
        <v>2</v>
      </c>
      <c r="G124" t="s">
        <v>12</v>
      </c>
      <c r="H124" t="s">
        <v>7</v>
      </c>
      <c r="I124" t="s">
        <v>10</v>
      </c>
      <c r="J124" t="s">
        <v>15</v>
      </c>
      <c r="K124">
        <v>29385</v>
      </c>
      <c r="L124">
        <v>141</v>
      </c>
      <c r="M124">
        <v>191</v>
      </c>
    </row>
    <row r="125" spans="1:13">
      <c r="A125">
        <f>13*60+23</f>
        <v>803</v>
      </c>
      <c r="B125">
        <v>35</v>
      </c>
      <c r="C125">
        <v>2</v>
      </c>
      <c r="D125">
        <v>0</v>
      </c>
      <c r="E125">
        <v>5</v>
      </c>
      <c r="F125">
        <v>1</v>
      </c>
      <c r="G125" t="s">
        <v>12</v>
      </c>
      <c r="H125" t="s">
        <v>12</v>
      </c>
      <c r="I125" t="s">
        <v>10</v>
      </c>
      <c r="J125" t="s">
        <v>16</v>
      </c>
      <c r="K125">
        <v>16765</v>
      </c>
      <c r="L125">
        <v>97</v>
      </c>
      <c r="M125">
        <v>120</v>
      </c>
    </row>
    <row r="126" spans="1:13">
      <c r="A126">
        <f>11*60+52</f>
        <v>712</v>
      </c>
      <c r="B126">
        <v>38</v>
      </c>
      <c r="C126">
        <v>3</v>
      </c>
      <c r="D126">
        <v>0</v>
      </c>
      <c r="E126">
        <v>10</v>
      </c>
      <c r="F126">
        <v>2</v>
      </c>
      <c r="G126" t="s">
        <v>12</v>
      </c>
      <c r="H126" t="s">
        <v>12</v>
      </c>
      <c r="I126" t="s">
        <v>10</v>
      </c>
      <c r="J126" t="s">
        <v>16</v>
      </c>
      <c r="K126">
        <v>27134</v>
      </c>
      <c r="L126">
        <v>163</v>
      </c>
      <c r="M126">
        <v>121</v>
      </c>
    </row>
    <row r="127" spans="1:13">
      <c r="A127">
        <f>9*60+42</f>
        <v>582</v>
      </c>
      <c r="B127">
        <v>33</v>
      </c>
      <c r="C127">
        <v>3</v>
      </c>
      <c r="D127">
        <v>0</v>
      </c>
      <c r="E127">
        <v>5</v>
      </c>
      <c r="F127">
        <v>2</v>
      </c>
      <c r="G127" t="s">
        <v>12</v>
      </c>
      <c r="H127" t="s">
        <v>7</v>
      </c>
      <c r="I127" t="s">
        <v>10</v>
      </c>
      <c r="J127" t="s">
        <v>16</v>
      </c>
      <c r="K127">
        <v>20301</v>
      </c>
      <c r="L127">
        <v>100</v>
      </c>
      <c r="M127">
        <v>125</v>
      </c>
    </row>
    <row r="128" spans="1:13">
      <c r="A128">
        <v>617</v>
      </c>
      <c r="B128">
        <v>32</v>
      </c>
      <c r="C128">
        <v>2</v>
      </c>
      <c r="D128">
        <v>0</v>
      </c>
      <c r="E128">
        <v>5</v>
      </c>
      <c r="F128">
        <v>1</v>
      </c>
      <c r="G128" t="s">
        <v>12</v>
      </c>
      <c r="H128" t="s">
        <v>7</v>
      </c>
      <c r="I128" t="s">
        <v>10</v>
      </c>
      <c r="J128" t="s">
        <v>16</v>
      </c>
      <c r="K128">
        <v>16251</v>
      </c>
      <c r="L128">
        <v>90</v>
      </c>
      <c r="M128">
        <v>126</v>
      </c>
    </row>
    <row r="129" spans="1:13">
      <c r="A129">
        <f>13*60+49</f>
        <v>829</v>
      </c>
      <c r="B129">
        <v>31</v>
      </c>
      <c r="C129">
        <v>2</v>
      </c>
      <c r="D129">
        <v>0</v>
      </c>
      <c r="E129">
        <v>7</v>
      </c>
      <c r="F129">
        <v>2</v>
      </c>
      <c r="G129" t="s">
        <v>12</v>
      </c>
      <c r="H129" t="s">
        <v>12</v>
      </c>
      <c r="I129" t="s">
        <v>10</v>
      </c>
      <c r="J129" t="s">
        <v>16</v>
      </c>
      <c r="K129">
        <v>32347</v>
      </c>
      <c r="L129">
        <v>185</v>
      </c>
      <c r="M129">
        <v>136</v>
      </c>
    </row>
    <row r="130" spans="1:13">
      <c r="A130">
        <f>12*60+24</f>
        <v>744</v>
      </c>
      <c r="B130">
        <v>32</v>
      </c>
      <c r="C130">
        <v>1</v>
      </c>
      <c r="D130">
        <v>0</v>
      </c>
      <c r="E130">
        <v>5</v>
      </c>
      <c r="F130">
        <v>1</v>
      </c>
      <c r="G130" t="s">
        <v>12</v>
      </c>
      <c r="H130" t="s">
        <v>7</v>
      </c>
      <c r="I130" t="s">
        <v>10</v>
      </c>
      <c r="J130" t="s">
        <v>16</v>
      </c>
      <c r="K130">
        <v>45577</v>
      </c>
      <c r="L130">
        <v>174</v>
      </c>
      <c r="M130">
        <v>137</v>
      </c>
    </row>
    <row r="131" spans="1:13">
      <c r="A131">
        <f>8*60+17</f>
        <v>497</v>
      </c>
      <c r="B131">
        <v>32</v>
      </c>
      <c r="C131">
        <v>2</v>
      </c>
      <c r="D131">
        <v>0</v>
      </c>
      <c r="E131">
        <v>5</v>
      </c>
      <c r="F131">
        <v>1</v>
      </c>
      <c r="G131" t="s">
        <v>12</v>
      </c>
      <c r="H131" t="s">
        <v>7</v>
      </c>
      <c r="I131" t="s">
        <v>10</v>
      </c>
      <c r="J131" t="s">
        <v>16</v>
      </c>
      <c r="K131">
        <v>18492</v>
      </c>
      <c r="L131">
        <v>106</v>
      </c>
      <c r="M131">
        <v>147</v>
      </c>
    </row>
    <row r="132" spans="1:13">
      <c r="A132">
        <f>8*60+48</f>
        <v>528</v>
      </c>
      <c r="B132">
        <v>33</v>
      </c>
      <c r="C132">
        <v>2</v>
      </c>
      <c r="D132">
        <v>0</v>
      </c>
      <c r="E132">
        <v>5</v>
      </c>
      <c r="F132">
        <v>1</v>
      </c>
      <c r="G132" t="s">
        <v>12</v>
      </c>
      <c r="H132" t="s">
        <v>7</v>
      </c>
      <c r="I132" t="s">
        <v>8</v>
      </c>
      <c r="J132" t="s">
        <v>16</v>
      </c>
      <c r="K132">
        <v>25690</v>
      </c>
      <c r="L132">
        <v>122</v>
      </c>
      <c r="M132">
        <v>151</v>
      </c>
    </row>
    <row r="133" spans="1:13">
      <c r="A133">
        <f>7*60+12</f>
        <v>432</v>
      </c>
      <c r="B133">
        <v>41</v>
      </c>
      <c r="C133">
        <v>2</v>
      </c>
      <c r="D133">
        <v>0</v>
      </c>
      <c r="E133">
        <v>5</v>
      </c>
      <c r="F133">
        <v>1</v>
      </c>
      <c r="G133" t="s">
        <v>12</v>
      </c>
      <c r="H133" t="s">
        <v>12</v>
      </c>
      <c r="I133" t="s">
        <v>8</v>
      </c>
      <c r="J133" t="s">
        <v>16</v>
      </c>
      <c r="K133">
        <v>18491</v>
      </c>
      <c r="L133">
        <v>122</v>
      </c>
      <c r="M133">
        <v>158</v>
      </c>
    </row>
    <row r="134" spans="1:13">
      <c r="A134">
        <v>407</v>
      </c>
      <c r="B134">
        <v>33</v>
      </c>
      <c r="C134">
        <v>2</v>
      </c>
      <c r="D134">
        <v>0</v>
      </c>
      <c r="E134">
        <v>5</v>
      </c>
      <c r="F134">
        <v>1</v>
      </c>
      <c r="G134" t="s">
        <v>12</v>
      </c>
      <c r="H134" t="s">
        <v>12</v>
      </c>
      <c r="I134" t="s">
        <v>8</v>
      </c>
      <c r="J134" t="s">
        <v>16</v>
      </c>
      <c r="K134">
        <v>16104</v>
      </c>
      <c r="L134">
        <v>74</v>
      </c>
      <c r="M134">
        <v>165</v>
      </c>
    </row>
    <row r="135" spans="1:13">
      <c r="A135">
        <f>12*60+44</f>
        <v>764</v>
      </c>
      <c r="B135">
        <v>37</v>
      </c>
      <c r="C135">
        <v>2</v>
      </c>
      <c r="D135">
        <v>0</v>
      </c>
      <c r="E135">
        <v>5</v>
      </c>
      <c r="F135">
        <v>2</v>
      </c>
      <c r="G135" t="s">
        <v>7</v>
      </c>
      <c r="H135" t="s">
        <v>7</v>
      </c>
      <c r="I135" t="s">
        <v>10</v>
      </c>
      <c r="J135" t="s">
        <v>16</v>
      </c>
      <c r="K135">
        <v>21109</v>
      </c>
      <c r="L135">
        <v>117</v>
      </c>
      <c r="M135">
        <v>121</v>
      </c>
    </row>
    <row r="136" spans="1:13">
      <c r="A136">
        <v>616</v>
      </c>
      <c r="B136">
        <v>41</v>
      </c>
      <c r="C136">
        <v>2</v>
      </c>
      <c r="D136">
        <v>0</v>
      </c>
      <c r="E136">
        <v>5</v>
      </c>
      <c r="F136">
        <v>2</v>
      </c>
      <c r="G136" t="s">
        <v>7</v>
      </c>
      <c r="H136" t="s">
        <v>7</v>
      </c>
      <c r="I136" t="s">
        <v>10</v>
      </c>
      <c r="J136" t="s">
        <v>16</v>
      </c>
      <c r="K136">
        <v>8192</v>
      </c>
      <c r="L136">
        <v>43</v>
      </c>
      <c r="M136">
        <v>121</v>
      </c>
    </row>
    <row r="137" spans="1:13">
      <c r="A137">
        <f>11*60+24</f>
        <v>684</v>
      </c>
      <c r="B137">
        <v>43</v>
      </c>
      <c r="C137">
        <v>2</v>
      </c>
      <c r="D137">
        <v>0</v>
      </c>
      <c r="E137">
        <v>5</v>
      </c>
      <c r="F137">
        <v>2</v>
      </c>
      <c r="G137" t="s">
        <v>7</v>
      </c>
      <c r="H137" t="s">
        <v>12</v>
      </c>
      <c r="I137" t="s">
        <v>10</v>
      </c>
      <c r="J137" t="s">
        <v>16</v>
      </c>
      <c r="K137">
        <v>7393</v>
      </c>
      <c r="L137">
        <v>47</v>
      </c>
      <c r="M137">
        <v>121</v>
      </c>
    </row>
    <row r="138" spans="1:13">
      <c r="A138">
        <f>12*60+49</f>
        <v>769</v>
      </c>
      <c r="B138">
        <v>47</v>
      </c>
      <c r="C138">
        <v>3</v>
      </c>
      <c r="D138">
        <v>0</v>
      </c>
      <c r="E138">
        <v>5</v>
      </c>
      <c r="F138">
        <v>2</v>
      </c>
      <c r="G138" t="s">
        <v>7</v>
      </c>
      <c r="H138" t="s">
        <v>7</v>
      </c>
      <c r="I138" t="s">
        <v>10</v>
      </c>
      <c r="J138" t="s">
        <v>16</v>
      </c>
      <c r="K138">
        <v>12395</v>
      </c>
      <c r="L138">
        <v>69</v>
      </c>
      <c r="M138">
        <v>121</v>
      </c>
    </row>
    <row r="139" spans="1:13">
      <c r="A139">
        <f>8*60+51</f>
        <v>531</v>
      </c>
      <c r="B139">
        <v>46</v>
      </c>
      <c r="C139">
        <v>2</v>
      </c>
      <c r="D139">
        <v>0</v>
      </c>
      <c r="E139">
        <v>0</v>
      </c>
      <c r="F139">
        <v>1</v>
      </c>
      <c r="G139" t="s">
        <v>7</v>
      </c>
      <c r="H139" t="s">
        <v>12</v>
      </c>
      <c r="I139" t="s">
        <v>10</v>
      </c>
      <c r="J139" t="s">
        <v>16</v>
      </c>
      <c r="K139">
        <v>20865</v>
      </c>
      <c r="L139">
        <v>83</v>
      </c>
      <c r="M139">
        <v>122</v>
      </c>
    </row>
    <row r="140" spans="1:13">
      <c r="A140">
        <f>10*60+10</f>
        <v>610</v>
      </c>
      <c r="B140">
        <v>35</v>
      </c>
      <c r="C140">
        <v>2</v>
      </c>
      <c r="D140">
        <v>0</v>
      </c>
      <c r="E140">
        <v>0</v>
      </c>
      <c r="F140">
        <v>1</v>
      </c>
      <c r="G140" t="s">
        <v>7</v>
      </c>
      <c r="H140" t="s">
        <v>12</v>
      </c>
      <c r="I140" t="s">
        <v>10</v>
      </c>
      <c r="J140" t="s">
        <v>16</v>
      </c>
      <c r="K140">
        <v>6787</v>
      </c>
      <c r="L140">
        <v>41</v>
      </c>
      <c r="M140">
        <v>122</v>
      </c>
    </row>
    <row r="141" spans="1:13">
      <c r="A141">
        <f>11*60+1</f>
        <v>661</v>
      </c>
      <c r="B141">
        <v>35</v>
      </c>
      <c r="C141">
        <v>1</v>
      </c>
      <c r="D141">
        <v>0</v>
      </c>
      <c r="E141">
        <v>0</v>
      </c>
      <c r="F141">
        <v>1</v>
      </c>
      <c r="G141" t="s">
        <v>7</v>
      </c>
      <c r="H141" t="s">
        <v>12</v>
      </c>
      <c r="I141" t="s">
        <v>10</v>
      </c>
      <c r="J141" t="s">
        <v>16</v>
      </c>
      <c r="K141">
        <v>6959</v>
      </c>
      <c r="L141">
        <v>53</v>
      </c>
      <c r="M141">
        <v>122</v>
      </c>
    </row>
    <row r="142" spans="1:13">
      <c r="A142">
        <f>11*60+21</f>
        <v>681</v>
      </c>
      <c r="B142">
        <v>37</v>
      </c>
      <c r="C142">
        <v>2</v>
      </c>
      <c r="D142">
        <v>0</v>
      </c>
      <c r="E142">
        <v>5</v>
      </c>
      <c r="F142">
        <v>2</v>
      </c>
      <c r="G142" t="s">
        <v>7</v>
      </c>
      <c r="H142" t="s">
        <v>12</v>
      </c>
      <c r="I142" t="s">
        <v>8</v>
      </c>
      <c r="J142" t="s">
        <v>16</v>
      </c>
      <c r="K142">
        <v>108060</v>
      </c>
      <c r="L142">
        <v>502</v>
      </c>
      <c r="M142">
        <v>127</v>
      </c>
    </row>
    <row r="143" spans="1:13">
      <c r="A143">
        <f>7*60+1</f>
        <v>421</v>
      </c>
      <c r="B143">
        <v>32</v>
      </c>
      <c r="C143">
        <v>1</v>
      </c>
      <c r="D143">
        <v>0</v>
      </c>
      <c r="E143">
        <v>5</v>
      </c>
      <c r="F143">
        <v>2</v>
      </c>
      <c r="G143" t="s">
        <v>7</v>
      </c>
      <c r="H143" t="s">
        <v>12</v>
      </c>
      <c r="I143" t="s">
        <v>8</v>
      </c>
      <c r="J143" t="s">
        <v>16</v>
      </c>
      <c r="K143">
        <v>18138</v>
      </c>
      <c r="L143">
        <v>59</v>
      </c>
      <c r="M143">
        <v>127</v>
      </c>
    </row>
    <row r="144" spans="1:13">
      <c r="A144">
        <f>13*60+40</f>
        <v>820</v>
      </c>
      <c r="B144">
        <v>40</v>
      </c>
      <c r="C144">
        <v>2</v>
      </c>
      <c r="D144">
        <v>0</v>
      </c>
      <c r="E144">
        <v>5</v>
      </c>
      <c r="F144">
        <v>2</v>
      </c>
      <c r="G144" t="s">
        <v>7</v>
      </c>
      <c r="H144" t="s">
        <v>7</v>
      </c>
      <c r="I144" t="s">
        <v>8</v>
      </c>
      <c r="J144" t="s">
        <v>16</v>
      </c>
      <c r="K144">
        <v>15191</v>
      </c>
      <c r="L144">
        <v>57</v>
      </c>
      <c r="M144">
        <v>127</v>
      </c>
    </row>
    <row r="145" spans="1:13">
      <c r="A145">
        <f>9*60+1</f>
        <v>541</v>
      </c>
      <c r="B145">
        <v>35</v>
      </c>
      <c r="C145">
        <v>1</v>
      </c>
      <c r="D145">
        <v>0</v>
      </c>
      <c r="E145">
        <v>5</v>
      </c>
      <c r="F145">
        <v>2</v>
      </c>
      <c r="G145" t="s">
        <v>7</v>
      </c>
      <c r="H145" t="s">
        <v>12</v>
      </c>
      <c r="I145" t="s">
        <v>8</v>
      </c>
      <c r="J145" t="s">
        <v>16</v>
      </c>
      <c r="K145">
        <v>10582</v>
      </c>
      <c r="L145">
        <v>44</v>
      </c>
      <c r="M145">
        <v>127</v>
      </c>
    </row>
    <row r="146" spans="1:13">
      <c r="A146">
        <v>601</v>
      </c>
      <c r="B146">
        <v>40</v>
      </c>
      <c r="C146">
        <v>2</v>
      </c>
      <c r="D146">
        <v>0</v>
      </c>
      <c r="E146">
        <v>5</v>
      </c>
      <c r="F146">
        <v>2</v>
      </c>
      <c r="G146" t="s">
        <v>7</v>
      </c>
      <c r="H146" t="s">
        <v>7</v>
      </c>
      <c r="I146" t="s">
        <v>8</v>
      </c>
      <c r="J146" t="s">
        <v>16</v>
      </c>
      <c r="K146">
        <v>15353</v>
      </c>
      <c r="L146">
        <v>94</v>
      </c>
      <c r="M146">
        <v>127</v>
      </c>
    </row>
    <row r="147" spans="1:13">
      <c r="A147">
        <f>9*60+35</f>
        <v>575</v>
      </c>
      <c r="B147">
        <v>44</v>
      </c>
      <c r="C147">
        <v>2</v>
      </c>
      <c r="D147">
        <v>0</v>
      </c>
      <c r="E147">
        <v>3</v>
      </c>
      <c r="F147">
        <v>1</v>
      </c>
      <c r="G147" t="s">
        <v>7</v>
      </c>
      <c r="H147" t="s">
        <v>7</v>
      </c>
      <c r="I147" t="s">
        <v>10</v>
      </c>
      <c r="J147" t="s">
        <v>17</v>
      </c>
      <c r="K147">
        <v>52407</v>
      </c>
      <c r="L147">
        <v>217</v>
      </c>
      <c r="M147">
        <v>121</v>
      </c>
    </row>
    <row r="148" spans="1:13">
      <c r="A148">
        <f>60*9-6</f>
        <v>534</v>
      </c>
      <c r="B148">
        <v>39</v>
      </c>
      <c r="C148">
        <v>1</v>
      </c>
      <c r="D148">
        <v>0</v>
      </c>
      <c r="E148">
        <v>3</v>
      </c>
      <c r="F148">
        <v>1</v>
      </c>
      <c r="G148" t="s">
        <v>7</v>
      </c>
      <c r="H148" t="s">
        <v>7</v>
      </c>
      <c r="I148" t="s">
        <v>10</v>
      </c>
      <c r="J148" t="s">
        <v>17</v>
      </c>
      <c r="K148">
        <v>7521</v>
      </c>
      <c r="L148">
        <v>41</v>
      </c>
      <c r="M148">
        <v>121</v>
      </c>
    </row>
    <row r="149" spans="1:13">
      <c r="A149">
        <f>11*60+21</f>
        <v>681</v>
      </c>
      <c r="B149">
        <v>44</v>
      </c>
      <c r="C149">
        <v>2</v>
      </c>
      <c r="D149">
        <v>0</v>
      </c>
      <c r="E149">
        <v>3</v>
      </c>
      <c r="F149">
        <v>1</v>
      </c>
      <c r="G149" t="s">
        <v>7</v>
      </c>
      <c r="H149" t="s">
        <v>7</v>
      </c>
      <c r="I149" t="s">
        <v>10</v>
      </c>
      <c r="J149" t="s">
        <v>17</v>
      </c>
      <c r="K149">
        <v>16352</v>
      </c>
      <c r="L149">
        <v>106</v>
      </c>
      <c r="M149">
        <v>121</v>
      </c>
    </row>
    <row r="150" spans="1:13">
      <c r="A150">
        <f>9*60+1</f>
        <v>541</v>
      </c>
      <c r="B150">
        <v>39</v>
      </c>
      <c r="C150">
        <v>2</v>
      </c>
      <c r="D150">
        <v>0</v>
      </c>
      <c r="E150">
        <v>5</v>
      </c>
      <c r="F150">
        <v>1</v>
      </c>
      <c r="G150" t="s">
        <v>7</v>
      </c>
      <c r="H150" t="s">
        <v>7</v>
      </c>
      <c r="I150" t="s">
        <v>10</v>
      </c>
      <c r="J150" t="s">
        <v>17</v>
      </c>
      <c r="K150">
        <v>13803</v>
      </c>
      <c r="L150">
        <v>54</v>
      </c>
      <c r="M150">
        <v>122</v>
      </c>
    </row>
    <row r="151" spans="1:13">
      <c r="A151">
        <v>633</v>
      </c>
      <c r="B151">
        <v>36</v>
      </c>
      <c r="C151">
        <v>1</v>
      </c>
      <c r="D151">
        <v>0</v>
      </c>
      <c r="E151">
        <v>5</v>
      </c>
      <c r="F151">
        <v>1</v>
      </c>
      <c r="G151" t="s">
        <v>7</v>
      </c>
      <c r="H151" t="s">
        <v>12</v>
      </c>
      <c r="I151" t="s">
        <v>10</v>
      </c>
      <c r="J151" t="s">
        <v>17</v>
      </c>
      <c r="K151">
        <v>8964</v>
      </c>
      <c r="L151">
        <v>27</v>
      </c>
      <c r="M151">
        <v>122</v>
      </c>
    </row>
    <row r="152" spans="1:13">
      <c r="A152">
        <f>12*60+52</f>
        <v>772</v>
      </c>
      <c r="B152">
        <v>36</v>
      </c>
      <c r="C152">
        <v>2</v>
      </c>
      <c r="D152">
        <v>0</v>
      </c>
      <c r="E152">
        <v>5</v>
      </c>
      <c r="F152">
        <v>1</v>
      </c>
      <c r="G152" t="s">
        <v>7</v>
      </c>
      <c r="H152" t="s">
        <v>7</v>
      </c>
      <c r="I152" t="s">
        <v>10</v>
      </c>
      <c r="J152" t="s">
        <v>17</v>
      </c>
      <c r="K152">
        <v>9468</v>
      </c>
      <c r="L152">
        <v>35</v>
      </c>
      <c r="M152">
        <v>122</v>
      </c>
    </row>
    <row r="153" spans="1:13">
      <c r="A153">
        <f>9*60+31</f>
        <v>571</v>
      </c>
      <c r="B153">
        <v>36</v>
      </c>
      <c r="C153">
        <v>1</v>
      </c>
      <c r="D153">
        <v>0</v>
      </c>
      <c r="E153">
        <v>5</v>
      </c>
      <c r="F153">
        <v>1</v>
      </c>
      <c r="G153" t="s">
        <v>7</v>
      </c>
      <c r="H153" t="s">
        <v>7</v>
      </c>
      <c r="I153" t="s">
        <v>10</v>
      </c>
      <c r="J153" t="s">
        <v>17</v>
      </c>
      <c r="K153">
        <v>7126</v>
      </c>
      <c r="L153">
        <v>36</v>
      </c>
      <c r="M153">
        <v>122</v>
      </c>
    </row>
    <row r="154" spans="1:13">
      <c r="A154">
        <f>8*60+54</f>
        <v>534</v>
      </c>
      <c r="B154">
        <v>35</v>
      </c>
      <c r="C154">
        <v>1</v>
      </c>
      <c r="D154">
        <v>0</v>
      </c>
      <c r="E154">
        <v>8</v>
      </c>
      <c r="F154">
        <v>2</v>
      </c>
      <c r="G154" t="s">
        <v>7</v>
      </c>
      <c r="H154" t="s">
        <v>12</v>
      </c>
      <c r="I154" t="s">
        <v>8</v>
      </c>
      <c r="J154" t="s">
        <v>17</v>
      </c>
      <c r="K154">
        <v>35849</v>
      </c>
      <c r="L154">
        <v>98</v>
      </c>
      <c r="M154">
        <v>137</v>
      </c>
    </row>
    <row r="155" spans="1:13">
      <c r="A155">
        <f>8*60+31</f>
        <v>511</v>
      </c>
      <c r="B155">
        <v>35</v>
      </c>
      <c r="C155">
        <v>1</v>
      </c>
      <c r="D155">
        <v>0</v>
      </c>
      <c r="E155">
        <v>8</v>
      </c>
      <c r="F155">
        <v>2</v>
      </c>
      <c r="G155" t="s">
        <v>7</v>
      </c>
      <c r="H155" t="s">
        <v>7</v>
      </c>
      <c r="I155" t="s">
        <v>8</v>
      </c>
      <c r="J155" t="s">
        <v>17</v>
      </c>
      <c r="K155">
        <v>12180</v>
      </c>
      <c r="L155">
        <v>53</v>
      </c>
      <c r="M155">
        <v>137</v>
      </c>
    </row>
    <row r="156" spans="1:13">
      <c r="A156">
        <f>8*60+47</f>
        <v>527</v>
      </c>
      <c r="B156">
        <v>35</v>
      </c>
      <c r="C156">
        <v>1</v>
      </c>
      <c r="D156">
        <v>0</v>
      </c>
      <c r="E156">
        <v>8</v>
      </c>
      <c r="F156">
        <v>2</v>
      </c>
      <c r="G156" t="s">
        <v>7</v>
      </c>
      <c r="H156" t="s">
        <v>12</v>
      </c>
      <c r="I156" t="s">
        <v>8</v>
      </c>
      <c r="J156" t="s">
        <v>17</v>
      </c>
      <c r="K156">
        <v>15794</v>
      </c>
      <c r="L156">
        <v>56</v>
      </c>
      <c r="M156">
        <v>137</v>
      </c>
    </row>
    <row r="157" spans="1:13">
      <c r="A157">
        <v>624</v>
      </c>
      <c r="B157">
        <v>36</v>
      </c>
      <c r="C157">
        <v>1</v>
      </c>
      <c r="D157">
        <v>0</v>
      </c>
      <c r="E157">
        <v>8</v>
      </c>
      <c r="F157">
        <v>2</v>
      </c>
      <c r="G157" t="s">
        <v>7</v>
      </c>
      <c r="H157" t="s">
        <v>12</v>
      </c>
      <c r="I157" t="s">
        <v>8</v>
      </c>
      <c r="J157" t="s">
        <v>17</v>
      </c>
      <c r="K157">
        <v>31004</v>
      </c>
      <c r="L157">
        <v>102</v>
      </c>
      <c r="M157">
        <v>137</v>
      </c>
    </row>
    <row r="158" spans="1:13">
      <c r="A158">
        <f>6*60+23</f>
        <v>383</v>
      </c>
      <c r="B158">
        <v>32</v>
      </c>
      <c r="C158">
        <v>1</v>
      </c>
      <c r="D158">
        <v>0</v>
      </c>
      <c r="E158">
        <v>5</v>
      </c>
      <c r="F158">
        <v>2</v>
      </c>
      <c r="G158" t="s">
        <v>12</v>
      </c>
      <c r="H158" t="s">
        <v>7</v>
      </c>
      <c r="I158" t="s">
        <v>10</v>
      </c>
      <c r="J158" t="s">
        <v>17</v>
      </c>
      <c r="K158">
        <v>10415</v>
      </c>
      <c r="L158">
        <v>55</v>
      </c>
      <c r="M158">
        <v>150</v>
      </c>
    </row>
    <row r="159" spans="1:13">
      <c r="A159">
        <f>6*60-3</f>
        <v>357</v>
      </c>
      <c r="B159">
        <v>32</v>
      </c>
      <c r="C159">
        <v>2</v>
      </c>
      <c r="D159">
        <v>0</v>
      </c>
      <c r="E159">
        <v>3</v>
      </c>
      <c r="F159">
        <v>1</v>
      </c>
      <c r="G159" t="s">
        <v>12</v>
      </c>
      <c r="H159" t="s">
        <v>7</v>
      </c>
      <c r="I159" t="s">
        <v>10</v>
      </c>
      <c r="J159" t="s">
        <v>17</v>
      </c>
      <c r="K159">
        <v>15541</v>
      </c>
      <c r="L159">
        <v>74</v>
      </c>
      <c r="M159">
        <v>151</v>
      </c>
    </row>
    <row r="160" spans="1:13">
      <c r="A160">
        <f>6*60+45</f>
        <v>405</v>
      </c>
      <c r="B160">
        <v>35</v>
      </c>
      <c r="C160">
        <v>2</v>
      </c>
      <c r="D160">
        <v>0</v>
      </c>
      <c r="E160">
        <v>5</v>
      </c>
      <c r="F160">
        <v>2</v>
      </c>
      <c r="G160" t="s">
        <v>12</v>
      </c>
      <c r="H160" t="s">
        <v>7</v>
      </c>
      <c r="I160" t="s">
        <v>10</v>
      </c>
      <c r="J160" t="s">
        <v>17</v>
      </c>
      <c r="K160">
        <v>25402</v>
      </c>
      <c r="L160">
        <v>144</v>
      </c>
      <c r="M160">
        <v>162</v>
      </c>
    </row>
    <row r="161" spans="1:13">
      <c r="A161">
        <f>9*60+2</f>
        <v>542</v>
      </c>
      <c r="B161">
        <v>34</v>
      </c>
      <c r="C161">
        <v>1</v>
      </c>
      <c r="D161">
        <v>0</v>
      </c>
      <c r="E161">
        <v>2</v>
      </c>
      <c r="F161">
        <v>1</v>
      </c>
      <c r="G161" t="s">
        <v>12</v>
      </c>
      <c r="H161" t="s">
        <v>7</v>
      </c>
      <c r="I161" t="s">
        <v>10</v>
      </c>
      <c r="J161" t="s">
        <v>17</v>
      </c>
      <c r="K161">
        <v>24003</v>
      </c>
      <c r="L161">
        <v>120</v>
      </c>
      <c r="M161">
        <v>163</v>
      </c>
    </row>
    <row r="162" spans="1:13">
      <c r="A162">
        <f>6*60+53</f>
        <v>413</v>
      </c>
      <c r="B162">
        <v>34</v>
      </c>
      <c r="C162">
        <v>1</v>
      </c>
      <c r="D162">
        <v>0</v>
      </c>
      <c r="E162">
        <v>2</v>
      </c>
      <c r="F162">
        <v>1</v>
      </c>
      <c r="G162" t="s">
        <v>12</v>
      </c>
      <c r="H162" t="s">
        <v>7</v>
      </c>
      <c r="I162" t="s">
        <v>10</v>
      </c>
      <c r="J162" t="s">
        <v>17</v>
      </c>
      <c r="K162">
        <v>14194</v>
      </c>
      <c r="L162">
        <v>67</v>
      </c>
      <c r="M162">
        <v>164</v>
      </c>
    </row>
    <row r="163" spans="1:13">
      <c r="A163">
        <f>8*60+19</f>
        <v>499</v>
      </c>
      <c r="B163">
        <v>35</v>
      </c>
      <c r="C163">
        <v>2</v>
      </c>
      <c r="D163">
        <v>0</v>
      </c>
      <c r="E163">
        <v>2</v>
      </c>
      <c r="F163">
        <v>1</v>
      </c>
      <c r="G163" t="s">
        <v>12</v>
      </c>
      <c r="H163" t="s">
        <v>7</v>
      </c>
      <c r="I163" t="s">
        <v>8</v>
      </c>
      <c r="J163" t="s">
        <v>17</v>
      </c>
      <c r="K163">
        <v>20584</v>
      </c>
      <c r="L163">
        <v>79</v>
      </c>
      <c r="M163">
        <v>171</v>
      </c>
    </row>
    <row r="164" spans="1:13">
      <c r="A164">
        <v>634</v>
      </c>
      <c r="B164">
        <v>30</v>
      </c>
      <c r="C164">
        <v>2</v>
      </c>
      <c r="D164">
        <v>0</v>
      </c>
      <c r="E164">
        <v>2</v>
      </c>
      <c r="F164">
        <v>1</v>
      </c>
      <c r="G164" t="s">
        <v>12</v>
      </c>
      <c r="H164" t="s">
        <v>12</v>
      </c>
      <c r="I164" t="s">
        <v>8</v>
      </c>
      <c r="J164" t="s">
        <v>17</v>
      </c>
      <c r="K164">
        <v>27119</v>
      </c>
      <c r="L164">
        <v>109</v>
      </c>
      <c r="M164">
        <v>177</v>
      </c>
    </row>
    <row r="165" spans="1:13">
      <c r="A165">
        <f>8*60+38</f>
        <v>518</v>
      </c>
      <c r="B165">
        <v>35</v>
      </c>
      <c r="C165">
        <v>1</v>
      </c>
      <c r="D165">
        <v>0</v>
      </c>
      <c r="E165">
        <v>2</v>
      </c>
      <c r="F165">
        <v>2</v>
      </c>
      <c r="G165" t="s">
        <v>12</v>
      </c>
      <c r="H165" t="s">
        <v>7</v>
      </c>
      <c r="I165" t="s">
        <v>8</v>
      </c>
      <c r="J165" t="s">
        <v>17</v>
      </c>
      <c r="K165">
        <v>15766</v>
      </c>
      <c r="L165">
        <v>57</v>
      </c>
      <c r="M165">
        <v>177</v>
      </c>
    </row>
    <row r="166" spans="1:13">
      <c r="A166">
        <f>7*60+1</f>
        <v>421</v>
      </c>
      <c r="B166">
        <v>34</v>
      </c>
      <c r="C166">
        <v>1</v>
      </c>
      <c r="D166">
        <v>0</v>
      </c>
      <c r="E166">
        <v>7</v>
      </c>
      <c r="F166">
        <v>2</v>
      </c>
      <c r="G166" t="s">
        <v>12</v>
      </c>
      <c r="H166" t="s">
        <v>7</v>
      </c>
      <c r="I166" t="s">
        <v>8</v>
      </c>
      <c r="J166" t="s">
        <v>17</v>
      </c>
      <c r="K166">
        <v>29878</v>
      </c>
      <c r="L166">
        <v>126</v>
      </c>
      <c r="M166">
        <v>184</v>
      </c>
    </row>
    <row r="167" spans="1:13">
      <c r="A167">
        <f>6*60+12</f>
        <v>372</v>
      </c>
      <c r="B167">
        <v>34</v>
      </c>
      <c r="C167">
        <v>1</v>
      </c>
      <c r="D167">
        <v>0</v>
      </c>
      <c r="E167">
        <v>2</v>
      </c>
      <c r="F167">
        <v>1</v>
      </c>
      <c r="G167" t="s">
        <v>12</v>
      </c>
      <c r="H167" t="s">
        <v>7</v>
      </c>
      <c r="I167" t="s">
        <v>10</v>
      </c>
      <c r="J167" t="s">
        <v>17</v>
      </c>
      <c r="K167">
        <v>32157</v>
      </c>
      <c r="L167">
        <v>154</v>
      </c>
      <c r="M167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2021-12-01T09:33:17Z</dcterms:created>
  <dcterms:modified xsi:type="dcterms:W3CDTF">2021-12-03T15:13:26Z</dcterms:modified>
</cp:coreProperties>
</file>